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Aizdevumi\Uģis\AIZDEVUMA PIETEIKUMS INOVĀCIJU IEVIEŠANAI RAŽOŠANĀ AR KAPITĀLA ATLAIDI\Tāme\"/>
    </mc:Choice>
  </mc:AlternateContent>
  <xr:revisionPtr revIDLastSave="0" documentId="13_ncr:1_{76A93363-C7EE-4921-AA7A-DFFADF8179DF}" xr6:coauthVersionLast="47" xr6:coauthVersionMax="47" xr10:uidLastSave="{00000000-0000-0000-0000-000000000000}"/>
  <bookViews>
    <workbookView xWindow="-120" yWindow="-120" windowWidth="29040" windowHeight="15720" xr2:uid="{42BDF2CA-3716-457E-864C-B1308F347A35}"/>
  </bookViews>
  <sheets>
    <sheet name="Skaidrojumi" sheetId="7" r:id="rId1"/>
    <sheet name="Tāme" sheetId="1" r:id="rId2"/>
    <sheet name="Attiecināmās izmaksas" sheetId="2" r:id="rId3"/>
    <sheet name="Neattiecināmās un PVN izmaksas" sheetId="3" r:id="rId4"/>
    <sheet name="KOPSAVILKUM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0" i="1" l="1"/>
  <c r="M90" i="1" s="1"/>
  <c r="I90" i="1" l="1"/>
  <c r="T88" i="3"/>
  <c r="U88" i="3"/>
  <c r="U35" i="3"/>
  <c r="I79" i="2"/>
  <c r="AH100" i="5"/>
  <c r="AG100" i="5"/>
  <c r="AF100" i="5"/>
  <c r="AE100" i="5"/>
  <c r="AD100" i="5"/>
  <c r="AC100" i="5"/>
  <c r="AB100" i="5"/>
  <c r="AH99" i="5"/>
  <c r="AG99" i="5"/>
  <c r="AF99" i="5"/>
  <c r="AE99" i="5"/>
  <c r="AD99" i="5"/>
  <c r="AC99" i="5"/>
  <c r="AB99" i="5"/>
  <c r="AH98" i="5"/>
  <c r="AG98" i="5"/>
  <c r="AF98" i="5"/>
  <c r="AE98" i="5"/>
  <c r="AD98" i="5"/>
  <c r="AC98" i="5"/>
  <c r="AB98" i="5"/>
  <c r="AH97" i="5"/>
  <c r="AG97" i="5"/>
  <c r="AF97" i="5"/>
  <c r="AE97" i="5"/>
  <c r="AD97" i="5"/>
  <c r="AC97" i="5"/>
  <c r="AB97" i="5"/>
  <c r="AH96" i="5"/>
  <c r="AG96" i="5"/>
  <c r="AF96" i="5"/>
  <c r="AE96" i="5"/>
  <c r="AD96" i="5"/>
  <c r="AC96" i="5"/>
  <c r="AB96" i="5"/>
  <c r="AH95" i="5"/>
  <c r="AG95" i="5"/>
  <c r="AF95" i="5"/>
  <c r="AE95" i="5"/>
  <c r="AD95" i="5"/>
  <c r="AC95" i="5"/>
  <c r="AB95" i="5"/>
  <c r="AH94" i="5"/>
  <c r="AG94" i="5"/>
  <c r="AF94" i="5"/>
  <c r="AE94" i="5"/>
  <c r="AD94" i="5"/>
  <c r="AC94" i="5"/>
  <c r="AB94" i="5"/>
  <c r="AH93" i="5"/>
  <c r="AG93" i="5"/>
  <c r="AF93" i="5"/>
  <c r="AE93" i="5"/>
  <c r="AD93" i="5"/>
  <c r="AC93" i="5"/>
  <c r="AB93" i="5"/>
  <c r="AH92" i="5"/>
  <c r="AG92" i="5"/>
  <c r="AF92" i="5"/>
  <c r="AE92" i="5"/>
  <c r="AD92" i="5"/>
  <c r="AC92" i="5"/>
  <c r="AB92" i="5"/>
  <c r="AH90" i="5"/>
  <c r="AG90" i="5"/>
  <c r="AF90" i="5"/>
  <c r="AE90" i="5"/>
  <c r="AD90" i="5"/>
  <c r="AC90" i="5"/>
  <c r="AB90" i="5"/>
  <c r="AH89" i="5"/>
  <c r="AG89" i="5"/>
  <c r="AF89" i="5"/>
  <c r="AE89" i="5"/>
  <c r="AD89" i="5"/>
  <c r="AC89" i="5"/>
  <c r="AB89" i="5"/>
  <c r="AH88" i="5"/>
  <c r="AG88" i="5"/>
  <c r="AF88" i="5"/>
  <c r="AE88" i="5"/>
  <c r="AD88" i="5"/>
  <c r="AC88" i="5"/>
  <c r="AB88" i="5"/>
  <c r="AH87" i="5"/>
  <c r="AG87" i="5"/>
  <c r="AF87" i="5"/>
  <c r="AE87" i="5"/>
  <c r="AD87" i="5"/>
  <c r="AC87" i="5"/>
  <c r="AB87" i="5"/>
  <c r="AH86" i="5"/>
  <c r="AG86" i="5"/>
  <c r="AF86" i="5"/>
  <c r="AE86" i="5"/>
  <c r="AD86" i="5"/>
  <c r="AC86" i="5"/>
  <c r="AB86" i="5"/>
  <c r="AH85" i="5"/>
  <c r="AG85" i="5"/>
  <c r="AF85" i="5"/>
  <c r="AE85" i="5"/>
  <c r="AD85" i="5"/>
  <c r="AC85" i="5"/>
  <c r="AB85" i="5"/>
  <c r="AH84" i="5"/>
  <c r="AG84" i="5"/>
  <c r="AF84" i="5"/>
  <c r="AE84" i="5"/>
  <c r="AD84" i="5"/>
  <c r="AC84" i="5"/>
  <c r="AB84" i="5"/>
  <c r="AH83" i="5"/>
  <c r="AG83" i="5"/>
  <c r="AF83" i="5"/>
  <c r="AE83" i="5"/>
  <c r="AD83" i="5"/>
  <c r="AC83" i="5"/>
  <c r="AB83" i="5"/>
  <c r="AH82" i="5"/>
  <c r="AG82" i="5"/>
  <c r="AF82" i="5"/>
  <c r="AE82" i="5"/>
  <c r="AD82" i="5"/>
  <c r="AC82" i="5"/>
  <c r="AB82" i="5"/>
  <c r="AH81" i="5"/>
  <c r="AG81" i="5"/>
  <c r="AF81" i="5"/>
  <c r="AE81" i="5"/>
  <c r="AD81" i="5"/>
  <c r="AC81" i="5"/>
  <c r="AB81" i="5"/>
  <c r="O110" i="5"/>
  <c r="N110" i="5"/>
  <c r="M110" i="5"/>
  <c r="O109" i="5"/>
  <c r="N109" i="5"/>
  <c r="M109" i="5"/>
  <c r="O108" i="5"/>
  <c r="N108" i="5"/>
  <c r="M108" i="5"/>
  <c r="O107" i="5"/>
  <c r="N107" i="5"/>
  <c r="M107" i="5"/>
  <c r="O106" i="5"/>
  <c r="N106" i="5"/>
  <c r="M106" i="5"/>
  <c r="O105" i="5"/>
  <c r="N105" i="5"/>
  <c r="M105" i="5"/>
  <c r="O104" i="5"/>
  <c r="N104" i="5"/>
  <c r="M104" i="5"/>
  <c r="O103" i="5"/>
  <c r="N103" i="5"/>
  <c r="M103" i="5"/>
  <c r="O102" i="5"/>
  <c r="N102" i="5"/>
  <c r="M102" i="5"/>
  <c r="O100" i="5"/>
  <c r="N100" i="5"/>
  <c r="M100" i="5"/>
  <c r="O99" i="5"/>
  <c r="N99" i="5"/>
  <c r="M99" i="5"/>
  <c r="O98" i="5"/>
  <c r="N98" i="5"/>
  <c r="M98" i="5"/>
  <c r="O97" i="5"/>
  <c r="N97" i="5"/>
  <c r="M97" i="5"/>
  <c r="O96" i="5"/>
  <c r="N96" i="5"/>
  <c r="M96" i="5"/>
  <c r="O95" i="5"/>
  <c r="N95" i="5"/>
  <c r="M95" i="5"/>
  <c r="O94" i="5"/>
  <c r="N94" i="5"/>
  <c r="M94" i="5"/>
  <c r="O93" i="5"/>
  <c r="N93" i="5"/>
  <c r="M93" i="5"/>
  <c r="O92" i="5"/>
  <c r="O91" i="5" s="1"/>
  <c r="N92" i="5"/>
  <c r="M92" i="5"/>
  <c r="O90" i="5"/>
  <c r="N90" i="5"/>
  <c r="M90" i="5"/>
  <c r="O89" i="5"/>
  <c r="N89" i="5"/>
  <c r="M89" i="5"/>
  <c r="O88" i="5"/>
  <c r="N88" i="5"/>
  <c r="M88" i="5"/>
  <c r="O87" i="5"/>
  <c r="N87" i="5"/>
  <c r="M87" i="5"/>
  <c r="O86" i="5"/>
  <c r="N86" i="5"/>
  <c r="M86" i="5"/>
  <c r="O85" i="5"/>
  <c r="N85" i="5"/>
  <c r="M85" i="5"/>
  <c r="O84" i="5"/>
  <c r="N84" i="5"/>
  <c r="M84" i="5"/>
  <c r="O83" i="5"/>
  <c r="N83" i="5"/>
  <c r="M83" i="5"/>
  <c r="O82" i="5"/>
  <c r="N82" i="5"/>
  <c r="M82" i="5"/>
  <c r="O81" i="5"/>
  <c r="N81" i="5"/>
  <c r="M81" i="5"/>
  <c r="Z110" i="5"/>
  <c r="Y110" i="5"/>
  <c r="X110" i="5"/>
  <c r="U110" i="5"/>
  <c r="T110" i="5"/>
  <c r="S110" i="5"/>
  <c r="G110" i="5"/>
  <c r="F110" i="5"/>
  <c r="E110" i="5"/>
  <c r="D110" i="5"/>
  <c r="C110" i="5"/>
  <c r="B110" i="5"/>
  <c r="Z109" i="5"/>
  <c r="Y109" i="5"/>
  <c r="X109" i="5"/>
  <c r="U109" i="5"/>
  <c r="T109" i="5"/>
  <c r="S109" i="5"/>
  <c r="G109" i="5"/>
  <c r="F109" i="5"/>
  <c r="E109" i="5"/>
  <c r="D109" i="5"/>
  <c r="C109" i="5"/>
  <c r="B109" i="5"/>
  <c r="Z108" i="5"/>
  <c r="Y108" i="5"/>
  <c r="X108" i="5"/>
  <c r="U108" i="5"/>
  <c r="T108" i="5"/>
  <c r="S108" i="5"/>
  <c r="G108" i="5"/>
  <c r="F108" i="5"/>
  <c r="E108" i="5"/>
  <c r="D108" i="5"/>
  <c r="C108" i="5"/>
  <c r="B108" i="5"/>
  <c r="Z107" i="5"/>
  <c r="Y107" i="5"/>
  <c r="X107" i="5"/>
  <c r="U107" i="5"/>
  <c r="T107" i="5"/>
  <c r="S107" i="5"/>
  <c r="G107" i="5"/>
  <c r="F107" i="5"/>
  <c r="E107" i="5"/>
  <c r="D107" i="5"/>
  <c r="C107" i="5"/>
  <c r="B107" i="5"/>
  <c r="Z106" i="5"/>
  <c r="Y106" i="5"/>
  <c r="X106" i="5"/>
  <c r="U106" i="5"/>
  <c r="T106" i="5"/>
  <c r="S106" i="5"/>
  <c r="G106" i="5"/>
  <c r="F106" i="5"/>
  <c r="E106" i="5"/>
  <c r="D106" i="5"/>
  <c r="C106" i="5"/>
  <c r="B106" i="5"/>
  <c r="Z105" i="5"/>
  <c r="Y105" i="5"/>
  <c r="X105" i="5"/>
  <c r="U105" i="5"/>
  <c r="T105" i="5"/>
  <c r="S105" i="5"/>
  <c r="G105" i="5"/>
  <c r="F105" i="5"/>
  <c r="E105" i="5"/>
  <c r="D105" i="5"/>
  <c r="C105" i="5"/>
  <c r="B105" i="5"/>
  <c r="Z104" i="5"/>
  <c r="Y104" i="5"/>
  <c r="X104" i="5"/>
  <c r="U104" i="5"/>
  <c r="T104" i="5"/>
  <c r="S104" i="5"/>
  <c r="G104" i="5"/>
  <c r="F104" i="5"/>
  <c r="E104" i="5"/>
  <c r="D104" i="5"/>
  <c r="C104" i="5"/>
  <c r="B104" i="5"/>
  <c r="Z103" i="5"/>
  <c r="Y103" i="5"/>
  <c r="X103" i="5"/>
  <c r="U103" i="5"/>
  <c r="T103" i="5"/>
  <c r="S103" i="5"/>
  <c r="G103" i="5"/>
  <c r="F103" i="5"/>
  <c r="E103" i="5"/>
  <c r="D103" i="5"/>
  <c r="C103" i="5"/>
  <c r="B103" i="5"/>
  <c r="Z102" i="5"/>
  <c r="Y102" i="5"/>
  <c r="X102" i="5"/>
  <c r="U102" i="5"/>
  <c r="U101" i="5" s="1"/>
  <c r="T102" i="5"/>
  <c r="S102" i="5"/>
  <c r="G102" i="5"/>
  <c r="F102" i="5"/>
  <c r="E102" i="5"/>
  <c r="D102" i="5"/>
  <c r="C102" i="5"/>
  <c r="B102" i="5"/>
  <c r="C101" i="5"/>
  <c r="Z100" i="5"/>
  <c r="Y100" i="5"/>
  <c r="X100" i="5"/>
  <c r="U100" i="5"/>
  <c r="T100" i="5"/>
  <c r="S100" i="5"/>
  <c r="G100" i="5"/>
  <c r="F100" i="5"/>
  <c r="E100" i="5"/>
  <c r="D100" i="5"/>
  <c r="C100" i="5"/>
  <c r="B100" i="5"/>
  <c r="Z99" i="5"/>
  <c r="Y99" i="5"/>
  <c r="X99" i="5"/>
  <c r="U99" i="5"/>
  <c r="T99" i="5"/>
  <c r="S99" i="5"/>
  <c r="G99" i="5"/>
  <c r="F99" i="5"/>
  <c r="E99" i="5"/>
  <c r="D99" i="5"/>
  <c r="C99" i="5"/>
  <c r="B99" i="5"/>
  <c r="Z98" i="5"/>
  <c r="Y98" i="5"/>
  <c r="X98" i="5"/>
  <c r="U98" i="5"/>
  <c r="T98" i="5"/>
  <c r="S98" i="5"/>
  <c r="G98" i="5"/>
  <c r="F98" i="5"/>
  <c r="E98" i="5"/>
  <c r="D98" i="5"/>
  <c r="C98" i="5"/>
  <c r="B98" i="5"/>
  <c r="Z97" i="5"/>
  <c r="Y97" i="5"/>
  <c r="X97" i="5"/>
  <c r="U97" i="5"/>
  <c r="T97" i="5"/>
  <c r="S97" i="5"/>
  <c r="G97" i="5"/>
  <c r="F97" i="5"/>
  <c r="E97" i="5"/>
  <c r="D97" i="5"/>
  <c r="C97" i="5"/>
  <c r="B97" i="5"/>
  <c r="Z96" i="5"/>
  <c r="Y96" i="5"/>
  <c r="X96" i="5"/>
  <c r="U96" i="5"/>
  <c r="T96" i="5"/>
  <c r="S96" i="5"/>
  <c r="G96" i="5"/>
  <c r="F96" i="5"/>
  <c r="E96" i="5"/>
  <c r="D96" i="5"/>
  <c r="C96" i="5"/>
  <c r="B96" i="5"/>
  <c r="Z95" i="5"/>
  <c r="Y95" i="5"/>
  <c r="X95" i="5"/>
  <c r="U95" i="5"/>
  <c r="T95" i="5"/>
  <c r="S95" i="5"/>
  <c r="G95" i="5"/>
  <c r="F95" i="5"/>
  <c r="E95" i="5"/>
  <c r="D95" i="5"/>
  <c r="C95" i="5"/>
  <c r="B95" i="5"/>
  <c r="Z94" i="5"/>
  <c r="Y94" i="5"/>
  <c r="X94" i="5"/>
  <c r="U94" i="5"/>
  <c r="T94" i="5"/>
  <c r="S94" i="5"/>
  <c r="G94" i="5"/>
  <c r="F94" i="5"/>
  <c r="E94" i="5"/>
  <c r="D94" i="5"/>
  <c r="C94" i="5"/>
  <c r="B94" i="5"/>
  <c r="Z93" i="5"/>
  <c r="Y93" i="5"/>
  <c r="X93" i="5"/>
  <c r="U93" i="5"/>
  <c r="T93" i="5"/>
  <c r="S93" i="5"/>
  <c r="G93" i="5"/>
  <c r="F93" i="5"/>
  <c r="E93" i="5"/>
  <c r="D93" i="5"/>
  <c r="C93" i="5"/>
  <c r="B93" i="5"/>
  <c r="Z92" i="5"/>
  <c r="Y92" i="5"/>
  <c r="X92" i="5"/>
  <c r="U92" i="5"/>
  <c r="T92" i="5"/>
  <c r="S92" i="5"/>
  <c r="S91" i="5" s="1"/>
  <c r="I92" i="5"/>
  <c r="G92" i="5"/>
  <c r="F92" i="5"/>
  <c r="E92" i="5"/>
  <c r="D92" i="5"/>
  <c r="C92" i="5"/>
  <c r="B92" i="5"/>
  <c r="C91" i="5"/>
  <c r="V88" i="3"/>
  <c r="O88" i="3"/>
  <c r="N88" i="3"/>
  <c r="M88" i="3"/>
  <c r="O78" i="3"/>
  <c r="N78" i="3"/>
  <c r="M78" i="3"/>
  <c r="O67" i="3"/>
  <c r="N67" i="3"/>
  <c r="M67" i="3"/>
  <c r="O78" i="2"/>
  <c r="N78" i="2"/>
  <c r="M78" i="2"/>
  <c r="O67" i="2"/>
  <c r="N67" i="2"/>
  <c r="M67" i="2"/>
  <c r="O56" i="2"/>
  <c r="N56" i="2"/>
  <c r="M56" i="2"/>
  <c r="G97" i="3"/>
  <c r="F97" i="3"/>
  <c r="E97" i="3"/>
  <c r="D97" i="3"/>
  <c r="C97" i="3"/>
  <c r="B97" i="3"/>
  <c r="G96" i="3"/>
  <c r="F96" i="3"/>
  <c r="E96" i="3"/>
  <c r="D96" i="3"/>
  <c r="C96" i="3"/>
  <c r="B96" i="3"/>
  <c r="G95" i="3"/>
  <c r="F95" i="3"/>
  <c r="E95" i="3"/>
  <c r="D95" i="3"/>
  <c r="C95" i="3"/>
  <c r="B95" i="3"/>
  <c r="G94" i="3"/>
  <c r="F94" i="3"/>
  <c r="E94" i="3"/>
  <c r="D94" i="3"/>
  <c r="C94" i="3"/>
  <c r="B94" i="3"/>
  <c r="G93" i="3"/>
  <c r="F93" i="3"/>
  <c r="E93" i="3"/>
  <c r="D93" i="3"/>
  <c r="C93" i="3"/>
  <c r="B93" i="3"/>
  <c r="G92" i="3"/>
  <c r="F92" i="3"/>
  <c r="E92" i="3"/>
  <c r="D92" i="3"/>
  <c r="C92" i="3"/>
  <c r="B92" i="3"/>
  <c r="G91" i="3"/>
  <c r="F91" i="3"/>
  <c r="E91" i="3"/>
  <c r="D91" i="3"/>
  <c r="C91" i="3"/>
  <c r="B91" i="3"/>
  <c r="G90" i="3"/>
  <c r="F90" i="3"/>
  <c r="E90" i="3"/>
  <c r="D90" i="3"/>
  <c r="C90" i="3"/>
  <c r="B90" i="3"/>
  <c r="G89" i="3"/>
  <c r="F89" i="3"/>
  <c r="E89" i="3"/>
  <c r="D89" i="3"/>
  <c r="C89" i="3"/>
  <c r="B89" i="3"/>
  <c r="C88" i="3"/>
  <c r="L87" i="3"/>
  <c r="Q87" i="3" s="1"/>
  <c r="G87" i="3"/>
  <c r="F87" i="3"/>
  <c r="E87" i="3"/>
  <c r="D87" i="3"/>
  <c r="C87" i="3"/>
  <c r="B87" i="3"/>
  <c r="L86" i="3"/>
  <c r="Q86" i="3" s="1"/>
  <c r="G86" i="3"/>
  <c r="F86" i="3"/>
  <c r="E86" i="3"/>
  <c r="D86" i="3"/>
  <c r="C86" i="3"/>
  <c r="B86" i="3"/>
  <c r="L85" i="3"/>
  <c r="Q85" i="3" s="1"/>
  <c r="G85" i="3"/>
  <c r="F85" i="3"/>
  <c r="E85" i="3"/>
  <c r="D85" i="3"/>
  <c r="C85" i="3"/>
  <c r="B85" i="3"/>
  <c r="L84" i="3"/>
  <c r="Q84" i="3" s="1"/>
  <c r="G84" i="3"/>
  <c r="F84" i="3"/>
  <c r="E84" i="3"/>
  <c r="D84" i="3"/>
  <c r="C84" i="3"/>
  <c r="B84" i="3"/>
  <c r="L83" i="3"/>
  <c r="Q83" i="3" s="1"/>
  <c r="G83" i="3"/>
  <c r="F83" i="3"/>
  <c r="E83" i="3"/>
  <c r="D83" i="3"/>
  <c r="C83" i="3"/>
  <c r="B83" i="3"/>
  <c r="L82" i="3"/>
  <c r="Q82" i="3" s="1"/>
  <c r="G82" i="3"/>
  <c r="F82" i="3"/>
  <c r="E82" i="3"/>
  <c r="D82" i="3"/>
  <c r="C82" i="3"/>
  <c r="B82" i="3"/>
  <c r="L81" i="3"/>
  <c r="Q81" i="3" s="1"/>
  <c r="G81" i="3"/>
  <c r="F81" i="3"/>
  <c r="E81" i="3"/>
  <c r="D81" i="3"/>
  <c r="C81" i="3"/>
  <c r="B81" i="3"/>
  <c r="L80" i="3"/>
  <c r="Q80" i="3" s="1"/>
  <c r="G80" i="3"/>
  <c r="F80" i="3"/>
  <c r="E80" i="3"/>
  <c r="D80" i="3"/>
  <c r="C80" i="3"/>
  <c r="B80" i="3"/>
  <c r="L79" i="3"/>
  <c r="Q79" i="3" s="1"/>
  <c r="I79" i="3"/>
  <c r="G79" i="3"/>
  <c r="F79" i="3"/>
  <c r="E79" i="3"/>
  <c r="D79" i="3"/>
  <c r="C79" i="3"/>
  <c r="B79" i="3"/>
  <c r="V78" i="3"/>
  <c r="U78" i="3"/>
  <c r="T78" i="3"/>
  <c r="C78" i="3"/>
  <c r="L87" i="2"/>
  <c r="P87" i="2" s="1"/>
  <c r="Z87" i="2" s="1"/>
  <c r="G87" i="2"/>
  <c r="F87" i="2"/>
  <c r="E87" i="2"/>
  <c r="D87" i="2"/>
  <c r="C87" i="2"/>
  <c r="B87" i="2"/>
  <c r="L86" i="2"/>
  <c r="P86" i="2" s="1"/>
  <c r="Z86" i="2" s="1"/>
  <c r="G86" i="2"/>
  <c r="F86" i="2"/>
  <c r="E86" i="2"/>
  <c r="D86" i="2"/>
  <c r="C86" i="2"/>
  <c r="B86" i="2"/>
  <c r="L85" i="2"/>
  <c r="P85" i="2" s="1"/>
  <c r="Z85" i="2" s="1"/>
  <c r="G85" i="2"/>
  <c r="F85" i="2"/>
  <c r="E85" i="2"/>
  <c r="D85" i="2"/>
  <c r="C85" i="2"/>
  <c r="B85" i="2"/>
  <c r="L84" i="2"/>
  <c r="P84" i="2" s="1"/>
  <c r="Z84" i="2" s="1"/>
  <c r="G84" i="2"/>
  <c r="F84" i="2"/>
  <c r="E84" i="2"/>
  <c r="D84" i="2"/>
  <c r="C84" i="2"/>
  <c r="B84" i="2"/>
  <c r="L83" i="2"/>
  <c r="P83" i="2" s="1"/>
  <c r="Z83" i="2" s="1"/>
  <c r="G83" i="2"/>
  <c r="F83" i="2"/>
  <c r="E83" i="2"/>
  <c r="D83" i="2"/>
  <c r="C83" i="2"/>
  <c r="B83" i="2"/>
  <c r="L82" i="2"/>
  <c r="P82" i="2" s="1"/>
  <c r="Z82" i="2" s="1"/>
  <c r="G82" i="2"/>
  <c r="F82" i="2"/>
  <c r="E82" i="2"/>
  <c r="D82" i="2"/>
  <c r="C82" i="2"/>
  <c r="B82" i="2"/>
  <c r="L81" i="2"/>
  <c r="P81" i="2" s="1"/>
  <c r="Z81" i="2" s="1"/>
  <c r="G81" i="2"/>
  <c r="F81" i="2"/>
  <c r="E81" i="2"/>
  <c r="D81" i="2"/>
  <c r="C81" i="2"/>
  <c r="B81" i="2"/>
  <c r="L80" i="2"/>
  <c r="P80" i="2" s="1"/>
  <c r="Z80" i="2" s="1"/>
  <c r="G80" i="2"/>
  <c r="F80" i="2"/>
  <c r="E80" i="2"/>
  <c r="D80" i="2"/>
  <c r="C80" i="2"/>
  <c r="B80" i="2"/>
  <c r="L79" i="2"/>
  <c r="P79" i="2" s="1"/>
  <c r="P92" i="5" s="1"/>
  <c r="G79" i="2"/>
  <c r="F79" i="2"/>
  <c r="E79" i="2"/>
  <c r="D79" i="2"/>
  <c r="C79" i="2"/>
  <c r="B79" i="2"/>
  <c r="C78" i="2"/>
  <c r="L77" i="2"/>
  <c r="P77" i="2" s="1"/>
  <c r="Z77" i="2" s="1"/>
  <c r="G77" i="2"/>
  <c r="F77" i="2"/>
  <c r="E77" i="2"/>
  <c r="D77" i="2"/>
  <c r="C77" i="2"/>
  <c r="B77" i="2"/>
  <c r="L76" i="2"/>
  <c r="P76" i="2" s="1"/>
  <c r="Z76" i="2" s="1"/>
  <c r="G76" i="2"/>
  <c r="F76" i="2"/>
  <c r="E76" i="2"/>
  <c r="D76" i="2"/>
  <c r="C76" i="2"/>
  <c r="B76" i="2"/>
  <c r="L75" i="2"/>
  <c r="P75" i="2" s="1"/>
  <c r="Z75" i="2" s="1"/>
  <c r="G75" i="2"/>
  <c r="F75" i="2"/>
  <c r="E75" i="2"/>
  <c r="D75" i="2"/>
  <c r="C75" i="2"/>
  <c r="B75" i="2"/>
  <c r="L74" i="2"/>
  <c r="P74" i="2" s="1"/>
  <c r="Z74" i="2" s="1"/>
  <c r="G74" i="2"/>
  <c r="F74" i="2"/>
  <c r="E74" i="2"/>
  <c r="D74" i="2"/>
  <c r="C74" i="2"/>
  <c r="B74" i="2"/>
  <c r="L73" i="2"/>
  <c r="P73" i="2" s="1"/>
  <c r="Z73" i="2" s="1"/>
  <c r="G73" i="2"/>
  <c r="F73" i="2"/>
  <c r="E73" i="2"/>
  <c r="D73" i="2"/>
  <c r="C73" i="2"/>
  <c r="B73" i="2"/>
  <c r="L72" i="2"/>
  <c r="P72" i="2" s="1"/>
  <c r="Z72" i="2" s="1"/>
  <c r="G72" i="2"/>
  <c r="F72" i="2"/>
  <c r="E72" i="2"/>
  <c r="D72" i="2"/>
  <c r="C72" i="2"/>
  <c r="B72" i="2"/>
  <c r="L71" i="2"/>
  <c r="P71" i="2" s="1"/>
  <c r="Z71" i="2" s="1"/>
  <c r="G71" i="2"/>
  <c r="F71" i="2"/>
  <c r="E71" i="2"/>
  <c r="D71" i="2"/>
  <c r="C71" i="2"/>
  <c r="B71" i="2"/>
  <c r="L70" i="2"/>
  <c r="P70" i="2" s="1"/>
  <c r="Z70" i="2" s="1"/>
  <c r="G70" i="2"/>
  <c r="F70" i="2"/>
  <c r="E70" i="2"/>
  <c r="D70" i="2"/>
  <c r="C70" i="2"/>
  <c r="B70" i="2"/>
  <c r="L69" i="2"/>
  <c r="P69" i="2" s="1"/>
  <c r="Z69" i="2" s="1"/>
  <c r="G69" i="2"/>
  <c r="F69" i="2"/>
  <c r="E69" i="2"/>
  <c r="D69" i="2"/>
  <c r="C69" i="2"/>
  <c r="B69" i="2"/>
  <c r="L68" i="2"/>
  <c r="P68" i="2" s="1"/>
  <c r="P81" i="5" s="1"/>
  <c r="G68" i="2"/>
  <c r="F68" i="2"/>
  <c r="E68" i="2"/>
  <c r="D68" i="2"/>
  <c r="C68" i="2"/>
  <c r="B68" i="2"/>
  <c r="C67" i="2"/>
  <c r="L79" i="1"/>
  <c r="M79" i="1"/>
  <c r="L68" i="1"/>
  <c r="H98" i="1"/>
  <c r="Q98" i="1" s="1"/>
  <c r="H97" i="1"/>
  <c r="H96" i="3" s="1"/>
  <c r="H96" i="1"/>
  <c r="M96" i="1" s="1"/>
  <c r="L95" i="3" s="1"/>
  <c r="H95" i="1"/>
  <c r="H94" i="3" s="1"/>
  <c r="H94" i="1"/>
  <c r="H93" i="3" s="1"/>
  <c r="H93" i="1"/>
  <c r="Q93" i="1" s="1"/>
  <c r="H92" i="1"/>
  <c r="Q92" i="1" s="1"/>
  <c r="H91" i="1"/>
  <c r="Q91" i="1" s="1"/>
  <c r="Q90" i="1"/>
  <c r="H99" i="1"/>
  <c r="M99" i="1" s="1"/>
  <c r="H88" i="1"/>
  <c r="H87" i="3" s="1"/>
  <c r="H87" i="1"/>
  <c r="H86" i="3" s="1"/>
  <c r="H86" i="1"/>
  <c r="Q86" i="1" s="1"/>
  <c r="H85" i="1"/>
  <c r="N85" i="1" s="1"/>
  <c r="S84" i="3" s="1"/>
  <c r="X84" i="3" s="1"/>
  <c r="H84" i="1"/>
  <c r="Q84" i="1" s="1"/>
  <c r="H83" i="1"/>
  <c r="I82" i="3" s="1"/>
  <c r="H82" i="1"/>
  <c r="Q82" i="1" s="1"/>
  <c r="H81" i="1"/>
  <c r="H93" i="5" s="1"/>
  <c r="H80" i="1"/>
  <c r="H92" i="5" s="1"/>
  <c r="V35" i="3"/>
  <c r="V67" i="3"/>
  <c r="V56" i="3"/>
  <c r="B55" i="3"/>
  <c r="V9" i="3"/>
  <c r="U9" i="3"/>
  <c r="M101" i="5" l="1"/>
  <c r="O101" i="5"/>
  <c r="N91" i="5"/>
  <c r="S101" i="5"/>
  <c r="T101" i="5"/>
  <c r="M80" i="5"/>
  <c r="N80" i="5"/>
  <c r="N101" i="5"/>
  <c r="O80" i="5"/>
  <c r="M91" i="5"/>
  <c r="Z101" i="5"/>
  <c r="X101" i="5"/>
  <c r="Y101" i="5"/>
  <c r="H107" i="5"/>
  <c r="M91" i="1"/>
  <c r="L90" i="3" s="1"/>
  <c r="Q90" i="3" s="1"/>
  <c r="H80" i="3"/>
  <c r="Q95" i="3"/>
  <c r="R108" i="5"/>
  <c r="H105" i="5"/>
  <c r="H80" i="2"/>
  <c r="H110" i="5"/>
  <c r="L92" i="5"/>
  <c r="H103" i="5"/>
  <c r="H95" i="3"/>
  <c r="R92" i="5"/>
  <c r="H108" i="5"/>
  <c r="P93" i="5"/>
  <c r="L89" i="3"/>
  <c r="L81" i="5"/>
  <c r="L82" i="5"/>
  <c r="L93" i="5"/>
  <c r="H106" i="5"/>
  <c r="R93" i="5"/>
  <c r="M95" i="1"/>
  <c r="L94" i="3" s="1"/>
  <c r="H90" i="3"/>
  <c r="H104" i="5"/>
  <c r="P82" i="5"/>
  <c r="H89" i="3"/>
  <c r="H109" i="5"/>
  <c r="H102" i="5"/>
  <c r="R95" i="5"/>
  <c r="P99" i="5"/>
  <c r="H100" i="5"/>
  <c r="P95" i="5"/>
  <c r="P97" i="5"/>
  <c r="R97" i="5"/>
  <c r="R94" i="5"/>
  <c r="H99" i="5"/>
  <c r="R99" i="5"/>
  <c r="H96" i="5"/>
  <c r="P96" i="5"/>
  <c r="H79" i="3"/>
  <c r="H79" i="2"/>
  <c r="P78" i="2"/>
  <c r="R98" i="5"/>
  <c r="L95" i="5"/>
  <c r="L99" i="5"/>
  <c r="P98" i="5"/>
  <c r="P100" i="5"/>
  <c r="H97" i="5"/>
  <c r="P94" i="5"/>
  <c r="L96" i="5"/>
  <c r="I97" i="5"/>
  <c r="L100" i="5"/>
  <c r="W97" i="5"/>
  <c r="Q78" i="3"/>
  <c r="L78" i="2"/>
  <c r="L78" i="3"/>
  <c r="H94" i="5"/>
  <c r="R96" i="5"/>
  <c r="H98" i="5"/>
  <c r="R100" i="5"/>
  <c r="L97" i="5"/>
  <c r="H95" i="5"/>
  <c r="L94" i="5"/>
  <c r="I95" i="5"/>
  <c r="L98" i="5"/>
  <c r="L85" i="5"/>
  <c r="L87" i="5"/>
  <c r="L89" i="5"/>
  <c r="L88" i="5"/>
  <c r="L90" i="5"/>
  <c r="P83" i="5"/>
  <c r="P85" i="5"/>
  <c r="P87" i="5"/>
  <c r="P89" i="5"/>
  <c r="L83" i="5"/>
  <c r="L67" i="2"/>
  <c r="L84" i="5"/>
  <c r="L86" i="5"/>
  <c r="P84" i="5"/>
  <c r="P86" i="5"/>
  <c r="P88" i="5"/>
  <c r="P90" i="5"/>
  <c r="Y91" i="5"/>
  <c r="T91" i="5"/>
  <c r="Z91" i="5"/>
  <c r="U91" i="5"/>
  <c r="X91" i="5"/>
  <c r="V98" i="3"/>
  <c r="P67" i="2"/>
  <c r="H81" i="2"/>
  <c r="H82" i="2"/>
  <c r="H83" i="2"/>
  <c r="H84" i="2"/>
  <c r="I84" i="2"/>
  <c r="H85" i="2"/>
  <c r="H86" i="2"/>
  <c r="H87" i="2"/>
  <c r="H81" i="3"/>
  <c r="H82" i="3"/>
  <c r="H83" i="3"/>
  <c r="H84" i="3"/>
  <c r="H85" i="3"/>
  <c r="M93" i="1"/>
  <c r="L92" i="3" s="1"/>
  <c r="I84" i="3"/>
  <c r="I82" i="2"/>
  <c r="M94" i="1"/>
  <c r="L93" i="3" s="1"/>
  <c r="M92" i="1"/>
  <c r="L91" i="3" s="1"/>
  <c r="H91" i="3"/>
  <c r="H97" i="3"/>
  <c r="M98" i="1"/>
  <c r="L97" i="3" s="1"/>
  <c r="M97" i="1"/>
  <c r="L96" i="3" s="1"/>
  <c r="H92" i="3"/>
  <c r="Z79" i="2"/>
  <c r="Z68" i="2"/>
  <c r="I92" i="1"/>
  <c r="I104" i="5" s="1"/>
  <c r="Q96" i="1"/>
  <c r="I98" i="1"/>
  <c r="I110" i="5" s="1"/>
  <c r="I93" i="1"/>
  <c r="I105" i="5" s="1"/>
  <c r="I96" i="1"/>
  <c r="I108" i="5" s="1"/>
  <c r="Q97" i="1"/>
  <c r="I91" i="1"/>
  <c r="I103" i="5" s="1"/>
  <c r="Q95" i="1"/>
  <c r="Q94" i="1"/>
  <c r="I97" i="1"/>
  <c r="I95" i="1"/>
  <c r="I107" i="5" s="1"/>
  <c r="I94" i="1"/>
  <c r="I106" i="5" s="1"/>
  <c r="Q83" i="1"/>
  <c r="I94" i="5"/>
  <c r="Q87" i="1"/>
  <c r="I98" i="5"/>
  <c r="I96" i="5"/>
  <c r="J83" i="1"/>
  <c r="J95" i="5" s="1"/>
  <c r="N83" i="1"/>
  <c r="S82" i="3" s="1"/>
  <c r="Q81" i="1"/>
  <c r="J85" i="1"/>
  <c r="J97" i="5" s="1"/>
  <c r="Q99" i="1"/>
  <c r="Q80" i="1"/>
  <c r="Q88" i="1"/>
  <c r="I99" i="1"/>
  <c r="N99" i="1" s="1"/>
  <c r="N80" i="1"/>
  <c r="Q85" i="1"/>
  <c r="I100" i="5"/>
  <c r="I93" i="5"/>
  <c r="I99" i="5"/>
  <c r="E46" i="2"/>
  <c r="F58" i="5"/>
  <c r="E45" i="2"/>
  <c r="D58" i="5"/>
  <c r="AC57" i="5"/>
  <c r="AD57" i="5"/>
  <c r="AE57" i="5"/>
  <c r="AF57" i="5"/>
  <c r="AG57" i="5"/>
  <c r="AH57" i="5"/>
  <c r="AC58" i="5"/>
  <c r="AD58" i="5"/>
  <c r="AE58" i="5"/>
  <c r="AF58" i="5"/>
  <c r="AG58" i="5"/>
  <c r="AH58" i="5"/>
  <c r="AC59" i="5"/>
  <c r="AD59" i="5"/>
  <c r="AE59" i="5"/>
  <c r="AF59" i="5"/>
  <c r="AG59" i="5"/>
  <c r="AH59" i="5"/>
  <c r="AC60" i="5"/>
  <c r="AD60" i="5"/>
  <c r="AE60" i="5"/>
  <c r="AF60" i="5"/>
  <c r="AG60" i="5"/>
  <c r="AH60" i="5"/>
  <c r="AC61" i="5"/>
  <c r="AD61" i="5"/>
  <c r="AE61" i="5"/>
  <c r="AF61" i="5"/>
  <c r="AG61" i="5"/>
  <c r="AH61" i="5"/>
  <c r="AC62" i="5"/>
  <c r="AD62" i="5"/>
  <c r="AE62" i="5"/>
  <c r="AF62" i="5"/>
  <c r="AG62" i="5"/>
  <c r="AH62" i="5"/>
  <c r="AC63" i="5"/>
  <c r="AD63" i="5"/>
  <c r="AE63" i="5"/>
  <c r="AF63" i="5"/>
  <c r="AG63" i="5"/>
  <c r="AH63" i="5"/>
  <c r="AC64" i="5"/>
  <c r="AD64" i="5"/>
  <c r="AE64" i="5"/>
  <c r="AF64" i="5"/>
  <c r="AG64" i="5"/>
  <c r="AH64" i="5"/>
  <c r="AC65" i="5"/>
  <c r="AD65" i="5"/>
  <c r="AE65" i="5"/>
  <c r="AF65" i="5"/>
  <c r="AG65" i="5"/>
  <c r="AH65" i="5"/>
  <c r="AC66" i="5"/>
  <c r="AD66" i="5"/>
  <c r="AE66" i="5"/>
  <c r="AF66" i="5"/>
  <c r="AG66" i="5"/>
  <c r="AH66" i="5"/>
  <c r="AC67" i="5"/>
  <c r="AD67" i="5"/>
  <c r="AE67" i="5"/>
  <c r="AF67" i="5"/>
  <c r="AG67" i="5"/>
  <c r="AH67" i="5"/>
  <c r="AC68" i="5"/>
  <c r="AD68" i="5"/>
  <c r="AE68" i="5"/>
  <c r="AF68" i="5"/>
  <c r="AG68" i="5"/>
  <c r="AH68" i="5"/>
  <c r="AB56" i="5"/>
  <c r="AB57" i="5"/>
  <c r="AB58" i="5"/>
  <c r="AB59" i="5"/>
  <c r="AB60" i="5"/>
  <c r="AB61" i="5"/>
  <c r="AB62" i="5"/>
  <c r="AB63" i="5"/>
  <c r="AB64" i="5"/>
  <c r="AB65" i="5"/>
  <c r="AB66" i="5"/>
  <c r="AB67" i="5"/>
  <c r="AB68" i="5"/>
  <c r="E58" i="5"/>
  <c r="G58" i="5"/>
  <c r="C59" i="5"/>
  <c r="D59" i="5"/>
  <c r="G59" i="5"/>
  <c r="C60" i="5"/>
  <c r="G60" i="5"/>
  <c r="C61" i="5"/>
  <c r="G61" i="5"/>
  <c r="C62" i="5"/>
  <c r="G62" i="5"/>
  <c r="C63" i="5"/>
  <c r="G63" i="5"/>
  <c r="C64" i="5"/>
  <c r="G64" i="5"/>
  <c r="C65" i="5"/>
  <c r="G65" i="5"/>
  <c r="C66" i="5"/>
  <c r="G66" i="5"/>
  <c r="C67" i="5"/>
  <c r="G67" i="5"/>
  <c r="C68" i="5"/>
  <c r="G68" i="5"/>
  <c r="B52" i="5"/>
  <c r="B53" i="5"/>
  <c r="B54" i="5"/>
  <c r="B55" i="5"/>
  <c r="B56" i="5"/>
  <c r="B57" i="5"/>
  <c r="B58" i="5"/>
  <c r="B59" i="5"/>
  <c r="B60" i="5"/>
  <c r="B61" i="5"/>
  <c r="B62" i="5"/>
  <c r="B63" i="5"/>
  <c r="B64" i="5"/>
  <c r="B65" i="5"/>
  <c r="B66" i="5"/>
  <c r="B67" i="5"/>
  <c r="B68" i="5"/>
  <c r="D45" i="3"/>
  <c r="E45" i="3"/>
  <c r="F45" i="3"/>
  <c r="G45" i="3"/>
  <c r="C46" i="3"/>
  <c r="D46" i="3"/>
  <c r="G46" i="3"/>
  <c r="C47" i="3"/>
  <c r="G47" i="3"/>
  <c r="C48" i="3"/>
  <c r="G48" i="3"/>
  <c r="C49" i="3"/>
  <c r="G49" i="3"/>
  <c r="C50" i="3"/>
  <c r="G50" i="3"/>
  <c r="C51" i="3"/>
  <c r="G51" i="3"/>
  <c r="C52" i="3"/>
  <c r="G52" i="3"/>
  <c r="C53" i="3"/>
  <c r="G53" i="3"/>
  <c r="C54" i="3"/>
  <c r="G54" i="3"/>
  <c r="C55" i="3"/>
  <c r="G55" i="3"/>
  <c r="B46" i="3"/>
  <c r="B47" i="3"/>
  <c r="B48" i="3"/>
  <c r="B49" i="3"/>
  <c r="B50" i="3"/>
  <c r="B51" i="3"/>
  <c r="B52" i="3"/>
  <c r="B53" i="3"/>
  <c r="B54" i="3"/>
  <c r="G45" i="2"/>
  <c r="C46" i="2"/>
  <c r="G46" i="2"/>
  <c r="C47" i="2"/>
  <c r="G47" i="2"/>
  <c r="C48" i="2"/>
  <c r="G48" i="2"/>
  <c r="C49" i="2"/>
  <c r="G49" i="2"/>
  <c r="C50" i="2"/>
  <c r="G50" i="2"/>
  <c r="C51" i="2"/>
  <c r="G51" i="2"/>
  <c r="C52" i="2"/>
  <c r="G52" i="2"/>
  <c r="C53" i="2"/>
  <c r="G53" i="2"/>
  <c r="C54" i="2"/>
  <c r="G54" i="2"/>
  <c r="C55" i="2"/>
  <c r="G55" i="2"/>
  <c r="B46" i="2"/>
  <c r="B47" i="2"/>
  <c r="B48" i="2"/>
  <c r="B49" i="2"/>
  <c r="B50" i="2"/>
  <c r="B51" i="2"/>
  <c r="B52" i="2"/>
  <c r="B53" i="2"/>
  <c r="B54" i="2"/>
  <c r="B55" i="2"/>
  <c r="R103" i="5" l="1"/>
  <c r="S79" i="3"/>
  <c r="Q89" i="3"/>
  <c r="L88" i="3"/>
  <c r="R102" i="5"/>
  <c r="R91" i="5"/>
  <c r="Q94" i="3"/>
  <c r="R107" i="5"/>
  <c r="N90" i="1"/>
  <c r="I89" i="3"/>
  <c r="I102" i="5"/>
  <c r="Q91" i="3"/>
  <c r="R104" i="5"/>
  <c r="Q92" i="3"/>
  <c r="R105" i="5"/>
  <c r="Q97" i="3"/>
  <c r="R110" i="5"/>
  <c r="I96" i="3"/>
  <c r="I109" i="5"/>
  <c r="Q93" i="3"/>
  <c r="R106" i="5"/>
  <c r="H101" i="5"/>
  <c r="J90" i="1"/>
  <c r="Q96" i="3"/>
  <c r="R109" i="5"/>
  <c r="H91" i="5"/>
  <c r="I91" i="5"/>
  <c r="P91" i="5"/>
  <c r="X82" i="3"/>
  <c r="W95" i="5"/>
  <c r="L91" i="5"/>
  <c r="L80" i="5"/>
  <c r="P80" i="5"/>
  <c r="X79" i="3"/>
  <c r="W92" i="5"/>
  <c r="N95" i="1"/>
  <c r="S94" i="3" s="1"/>
  <c r="I94" i="3"/>
  <c r="N96" i="1"/>
  <c r="S95" i="3" s="1"/>
  <c r="I95" i="3"/>
  <c r="J82" i="3"/>
  <c r="J82" i="2"/>
  <c r="N93" i="1"/>
  <c r="S92" i="3" s="1"/>
  <c r="I92" i="3"/>
  <c r="N86" i="1"/>
  <c r="S85" i="3" s="1"/>
  <c r="I85" i="2"/>
  <c r="I85" i="3"/>
  <c r="N92" i="1"/>
  <c r="S91" i="3" s="1"/>
  <c r="I91" i="3"/>
  <c r="N88" i="1"/>
  <c r="S87" i="3" s="1"/>
  <c r="I87" i="3"/>
  <c r="I87" i="2"/>
  <c r="I86" i="3"/>
  <c r="I86" i="2"/>
  <c r="N82" i="1"/>
  <c r="S81" i="3" s="1"/>
  <c r="I81" i="2"/>
  <c r="I81" i="3"/>
  <c r="N94" i="1"/>
  <c r="S93" i="3" s="1"/>
  <c r="I93" i="3"/>
  <c r="N84" i="1"/>
  <c r="S83" i="3" s="1"/>
  <c r="I83" i="3"/>
  <c r="I83" i="2"/>
  <c r="N98" i="1"/>
  <c r="S97" i="3" s="1"/>
  <c r="I97" i="3"/>
  <c r="N81" i="1"/>
  <c r="S80" i="3" s="1"/>
  <c r="W93" i="5" s="1"/>
  <c r="I80" i="3"/>
  <c r="I80" i="2"/>
  <c r="J84" i="2"/>
  <c r="J84" i="3"/>
  <c r="N91" i="1"/>
  <c r="S90" i="3" s="1"/>
  <c r="I90" i="3"/>
  <c r="M89" i="1"/>
  <c r="J92" i="1"/>
  <c r="J104" i="5" s="1"/>
  <c r="J95" i="1"/>
  <c r="J107" i="5" s="1"/>
  <c r="J93" i="1"/>
  <c r="J105" i="5" s="1"/>
  <c r="J91" i="1"/>
  <c r="J103" i="5" s="1"/>
  <c r="J82" i="1"/>
  <c r="J94" i="5" s="1"/>
  <c r="J94" i="1"/>
  <c r="J106" i="5" s="1"/>
  <c r="J96" i="1"/>
  <c r="J108" i="5" s="1"/>
  <c r="J98" i="1"/>
  <c r="J110" i="5" s="1"/>
  <c r="N97" i="1"/>
  <c r="S96" i="3" s="1"/>
  <c r="J97" i="1"/>
  <c r="J86" i="1"/>
  <c r="J98" i="5" s="1"/>
  <c r="J99" i="1"/>
  <c r="P99" i="1" s="1"/>
  <c r="J80" i="1"/>
  <c r="J84" i="1"/>
  <c r="J96" i="5" s="1"/>
  <c r="P83" i="1"/>
  <c r="P85" i="1"/>
  <c r="J81" i="1"/>
  <c r="J93" i="5" s="1"/>
  <c r="N87" i="1"/>
  <c r="S86" i="3" s="1"/>
  <c r="J87" i="1"/>
  <c r="J99" i="5" s="1"/>
  <c r="J88" i="1"/>
  <c r="J100" i="5" s="1"/>
  <c r="E59" i="5"/>
  <c r="F59" i="5"/>
  <c r="E46" i="3"/>
  <c r="D46" i="2"/>
  <c r="D47" i="2"/>
  <c r="D60" i="5"/>
  <c r="D47" i="3"/>
  <c r="H47" i="1"/>
  <c r="F46" i="3"/>
  <c r="F46" i="2"/>
  <c r="F45" i="2"/>
  <c r="D45" i="2"/>
  <c r="C58" i="5"/>
  <c r="C45" i="2"/>
  <c r="C45" i="3"/>
  <c r="I101" i="5" l="1"/>
  <c r="N79" i="1"/>
  <c r="J89" i="1"/>
  <c r="J79" i="1"/>
  <c r="S89" i="3"/>
  <c r="N89" i="1"/>
  <c r="Q88" i="3"/>
  <c r="X94" i="3"/>
  <c r="W107" i="5"/>
  <c r="X91" i="3"/>
  <c r="W104" i="5"/>
  <c r="P90" i="1"/>
  <c r="J89" i="3"/>
  <c r="J102" i="5"/>
  <c r="J96" i="3"/>
  <c r="J109" i="5"/>
  <c r="X90" i="3"/>
  <c r="W103" i="5"/>
  <c r="X93" i="3"/>
  <c r="W106" i="5"/>
  <c r="X89" i="3"/>
  <c r="W102" i="5"/>
  <c r="S88" i="3"/>
  <c r="X96" i="3"/>
  <c r="W109" i="5"/>
  <c r="X92" i="3"/>
  <c r="W105" i="5"/>
  <c r="R101" i="5"/>
  <c r="X97" i="3"/>
  <c r="W110" i="5"/>
  <c r="X95" i="3"/>
  <c r="W108" i="5"/>
  <c r="X83" i="3"/>
  <c r="W96" i="5"/>
  <c r="X86" i="3"/>
  <c r="W99" i="5"/>
  <c r="X87" i="3"/>
  <c r="W100" i="5"/>
  <c r="X81" i="3"/>
  <c r="W94" i="5"/>
  <c r="X85" i="3"/>
  <c r="W98" i="5"/>
  <c r="P80" i="1"/>
  <c r="J79" i="3"/>
  <c r="J79" i="2"/>
  <c r="J92" i="5"/>
  <c r="J91" i="5" s="1"/>
  <c r="P88" i="1"/>
  <c r="J87" i="3"/>
  <c r="J87" i="2"/>
  <c r="P91" i="1"/>
  <c r="J90" i="3"/>
  <c r="J86" i="2"/>
  <c r="J86" i="3"/>
  <c r="P86" i="1"/>
  <c r="J85" i="2"/>
  <c r="J85" i="3"/>
  <c r="P93" i="1"/>
  <c r="J92" i="3"/>
  <c r="P95" i="1"/>
  <c r="J94" i="3"/>
  <c r="P81" i="1"/>
  <c r="J80" i="3"/>
  <c r="J80" i="2"/>
  <c r="X80" i="3"/>
  <c r="S78" i="3"/>
  <c r="P92" i="1"/>
  <c r="J91" i="3"/>
  <c r="P98" i="1"/>
  <c r="J97" i="3"/>
  <c r="P96" i="1"/>
  <c r="J95" i="3"/>
  <c r="P84" i="1"/>
  <c r="J83" i="2"/>
  <c r="J83" i="3"/>
  <c r="P94" i="1"/>
  <c r="J93" i="3"/>
  <c r="P82" i="1"/>
  <c r="J81" i="3"/>
  <c r="J81" i="2"/>
  <c r="P87" i="1"/>
  <c r="P97" i="1"/>
  <c r="E60" i="5"/>
  <c r="E47" i="2"/>
  <c r="E47" i="3"/>
  <c r="L46" i="2"/>
  <c r="L46" i="3"/>
  <c r="D48" i="2"/>
  <c r="D61" i="5"/>
  <c r="D48" i="3"/>
  <c r="I47" i="1"/>
  <c r="H59" i="5"/>
  <c r="Q47" i="1"/>
  <c r="H46" i="3"/>
  <c r="H46" i="2"/>
  <c r="J88" i="3" l="1"/>
  <c r="P89" i="1"/>
  <c r="J101" i="5"/>
  <c r="X88" i="3"/>
  <c r="W101" i="5"/>
  <c r="W91" i="5"/>
  <c r="X78" i="3"/>
  <c r="J78" i="3"/>
  <c r="J78" i="2"/>
  <c r="M59" i="5"/>
  <c r="N59" i="5"/>
  <c r="O59" i="5"/>
  <c r="L59" i="5"/>
  <c r="R59" i="5"/>
  <c r="S59" i="5"/>
  <c r="T59" i="5"/>
  <c r="U59" i="5"/>
  <c r="F47" i="2"/>
  <c r="H48" i="1"/>
  <c r="F47" i="3"/>
  <c r="F60" i="5"/>
  <c r="E48" i="3"/>
  <c r="E48" i="2"/>
  <c r="E61" i="5"/>
  <c r="D49" i="3"/>
  <c r="D62" i="5"/>
  <c r="D49" i="2"/>
  <c r="I46" i="3"/>
  <c r="I59" i="5"/>
  <c r="I46" i="2"/>
  <c r="N47" i="1"/>
  <c r="S46" i="3" s="1"/>
  <c r="J47" i="1"/>
  <c r="AB30" i="5"/>
  <c r="AC30" i="5"/>
  <c r="AD30" i="5"/>
  <c r="AE30" i="5"/>
  <c r="AF30" i="5"/>
  <c r="AG30" i="5"/>
  <c r="AH30" i="5"/>
  <c r="AB31" i="5"/>
  <c r="AC31" i="5"/>
  <c r="AD31" i="5"/>
  <c r="AE31" i="5"/>
  <c r="AF31" i="5"/>
  <c r="AG31" i="5"/>
  <c r="AH31" i="5"/>
  <c r="AB32" i="5"/>
  <c r="AC32" i="5"/>
  <c r="AD32" i="5"/>
  <c r="AE32" i="5"/>
  <c r="AF32" i="5"/>
  <c r="AG32" i="5"/>
  <c r="AH32" i="5"/>
  <c r="AB33" i="5"/>
  <c r="AC33" i="5"/>
  <c r="AD33" i="5"/>
  <c r="AE33" i="5"/>
  <c r="AF33" i="5"/>
  <c r="AG33" i="5"/>
  <c r="AH33" i="5"/>
  <c r="AB34" i="5"/>
  <c r="AC34" i="5"/>
  <c r="AD34" i="5"/>
  <c r="AE34" i="5"/>
  <c r="AF34" i="5"/>
  <c r="AG34" i="5"/>
  <c r="AH34" i="5"/>
  <c r="AB35" i="5"/>
  <c r="AC35" i="5"/>
  <c r="AD35" i="5"/>
  <c r="AE35" i="5"/>
  <c r="AF35" i="5"/>
  <c r="AG35" i="5"/>
  <c r="AH35" i="5"/>
  <c r="AB36" i="5"/>
  <c r="AC36" i="5"/>
  <c r="AD36" i="5"/>
  <c r="AE36" i="5"/>
  <c r="AF36" i="5"/>
  <c r="AG36" i="5"/>
  <c r="AH36" i="5"/>
  <c r="AB37" i="5"/>
  <c r="AC37" i="5"/>
  <c r="AD37" i="5"/>
  <c r="AE37" i="5"/>
  <c r="AF37" i="5"/>
  <c r="AG37" i="5"/>
  <c r="AH37" i="5"/>
  <c r="AB38" i="5"/>
  <c r="AC38" i="5"/>
  <c r="AD38" i="5"/>
  <c r="AE38" i="5"/>
  <c r="AF38" i="5"/>
  <c r="AG38" i="5"/>
  <c r="AH38" i="5"/>
  <c r="AB39" i="5"/>
  <c r="AC39" i="5"/>
  <c r="AD39" i="5"/>
  <c r="AE39" i="5"/>
  <c r="AF39" i="5"/>
  <c r="AG39" i="5"/>
  <c r="AH39" i="5"/>
  <c r="AB40" i="5"/>
  <c r="AC40" i="5"/>
  <c r="AD40" i="5"/>
  <c r="AE40" i="5"/>
  <c r="AF40" i="5"/>
  <c r="AG40" i="5"/>
  <c r="AH40" i="5"/>
  <c r="AB41" i="5"/>
  <c r="AC41" i="5"/>
  <c r="AD41" i="5"/>
  <c r="AE41" i="5"/>
  <c r="AF41" i="5"/>
  <c r="AG41" i="5"/>
  <c r="AH41" i="5"/>
  <c r="AB42" i="5"/>
  <c r="AC42" i="5"/>
  <c r="AD42" i="5"/>
  <c r="AE42" i="5"/>
  <c r="AF42" i="5"/>
  <c r="AG42" i="5"/>
  <c r="AH42" i="5"/>
  <c r="AB43" i="5"/>
  <c r="AC43" i="5"/>
  <c r="AD43" i="5"/>
  <c r="AE43" i="5"/>
  <c r="AF43" i="5"/>
  <c r="AG43" i="5"/>
  <c r="AH43" i="5"/>
  <c r="AB44" i="5"/>
  <c r="AC44" i="5"/>
  <c r="AD44" i="5"/>
  <c r="AE44" i="5"/>
  <c r="AF44" i="5"/>
  <c r="AG44" i="5"/>
  <c r="AH44" i="5"/>
  <c r="AB45" i="5"/>
  <c r="AC45" i="5"/>
  <c r="AD45" i="5"/>
  <c r="AE45" i="5"/>
  <c r="AF45" i="5"/>
  <c r="AG45" i="5"/>
  <c r="AH45" i="5"/>
  <c r="AB46" i="5"/>
  <c r="AC46" i="5"/>
  <c r="AD46" i="5"/>
  <c r="AE46" i="5"/>
  <c r="AF46" i="5"/>
  <c r="AG46" i="5"/>
  <c r="AH46" i="5"/>
  <c r="AB47" i="5"/>
  <c r="AC47" i="5"/>
  <c r="AD47" i="5"/>
  <c r="AE47" i="5"/>
  <c r="AF47" i="5"/>
  <c r="AG47" i="5"/>
  <c r="AH47" i="5"/>
  <c r="B32" i="5"/>
  <c r="C32" i="5"/>
  <c r="D32" i="5"/>
  <c r="E32" i="5"/>
  <c r="F32" i="5"/>
  <c r="G32" i="5"/>
  <c r="B33" i="5"/>
  <c r="C33" i="5"/>
  <c r="D33" i="5"/>
  <c r="E33" i="5"/>
  <c r="F33" i="5"/>
  <c r="G33" i="5"/>
  <c r="B34" i="5"/>
  <c r="C34" i="5"/>
  <c r="D34" i="5"/>
  <c r="E34" i="5"/>
  <c r="F34" i="5"/>
  <c r="G34" i="5"/>
  <c r="B35" i="5"/>
  <c r="C35" i="5"/>
  <c r="D35" i="5"/>
  <c r="E35" i="5"/>
  <c r="F35" i="5"/>
  <c r="G35" i="5"/>
  <c r="B36" i="5"/>
  <c r="C36" i="5"/>
  <c r="D36" i="5"/>
  <c r="E36" i="5"/>
  <c r="F36" i="5"/>
  <c r="G36" i="5"/>
  <c r="B37" i="5"/>
  <c r="C37" i="5"/>
  <c r="D37" i="5"/>
  <c r="E37" i="5"/>
  <c r="F37" i="5"/>
  <c r="G37" i="5"/>
  <c r="B38" i="5"/>
  <c r="C38" i="5"/>
  <c r="D38" i="5"/>
  <c r="E38" i="5"/>
  <c r="F38" i="5"/>
  <c r="G38" i="5"/>
  <c r="B39" i="5"/>
  <c r="C39" i="5"/>
  <c r="D39" i="5"/>
  <c r="E39" i="5"/>
  <c r="F39" i="5"/>
  <c r="G39" i="5"/>
  <c r="B40" i="5"/>
  <c r="C40" i="5"/>
  <c r="D40" i="5"/>
  <c r="E40" i="5"/>
  <c r="F40" i="5"/>
  <c r="G40" i="5"/>
  <c r="B41" i="5"/>
  <c r="C41" i="5"/>
  <c r="D41" i="5"/>
  <c r="E41" i="5"/>
  <c r="F41" i="5"/>
  <c r="G41" i="5"/>
  <c r="B42" i="5"/>
  <c r="C42" i="5"/>
  <c r="D42" i="5"/>
  <c r="E42" i="5"/>
  <c r="F42" i="5"/>
  <c r="G42" i="5"/>
  <c r="B43" i="5"/>
  <c r="C43" i="5"/>
  <c r="D43" i="5"/>
  <c r="E43" i="5"/>
  <c r="F43" i="5"/>
  <c r="G43" i="5"/>
  <c r="B44" i="5"/>
  <c r="C44" i="5"/>
  <c r="D44" i="5"/>
  <c r="E44" i="5"/>
  <c r="F44" i="5"/>
  <c r="G44" i="5"/>
  <c r="B45" i="5"/>
  <c r="C45" i="5"/>
  <c r="D45" i="5"/>
  <c r="E45" i="5"/>
  <c r="F45" i="5"/>
  <c r="G45" i="5"/>
  <c r="B46" i="5"/>
  <c r="C46" i="5"/>
  <c r="D46" i="5"/>
  <c r="E46" i="5"/>
  <c r="F46" i="5"/>
  <c r="G46" i="5"/>
  <c r="B47" i="5"/>
  <c r="C47" i="5"/>
  <c r="D47" i="5"/>
  <c r="E47" i="5"/>
  <c r="F47" i="5"/>
  <c r="G47" i="5"/>
  <c r="B19" i="3"/>
  <c r="C19" i="3"/>
  <c r="D19" i="3"/>
  <c r="E19" i="3"/>
  <c r="F19" i="3"/>
  <c r="G19" i="3"/>
  <c r="B20" i="3"/>
  <c r="C20" i="3"/>
  <c r="D20" i="3"/>
  <c r="E20" i="3"/>
  <c r="F20" i="3"/>
  <c r="G20" i="3"/>
  <c r="B21" i="3"/>
  <c r="C21" i="3"/>
  <c r="D21" i="3"/>
  <c r="E21" i="3"/>
  <c r="F21" i="3"/>
  <c r="G21" i="3"/>
  <c r="B22" i="3"/>
  <c r="C22" i="3"/>
  <c r="D22" i="3"/>
  <c r="E22" i="3"/>
  <c r="F22" i="3"/>
  <c r="G22" i="3"/>
  <c r="B23" i="3"/>
  <c r="C23" i="3"/>
  <c r="D23" i="3"/>
  <c r="E23" i="3"/>
  <c r="F23" i="3"/>
  <c r="G23" i="3"/>
  <c r="B24" i="3"/>
  <c r="C24" i="3"/>
  <c r="D24" i="3"/>
  <c r="E24" i="3"/>
  <c r="F24" i="3"/>
  <c r="G24" i="3"/>
  <c r="B25" i="3"/>
  <c r="C25" i="3"/>
  <c r="D25" i="3"/>
  <c r="E25" i="3"/>
  <c r="F25" i="3"/>
  <c r="G25" i="3"/>
  <c r="B26" i="3"/>
  <c r="C26" i="3"/>
  <c r="D26" i="3"/>
  <c r="E26" i="3"/>
  <c r="F26" i="3"/>
  <c r="G26" i="3"/>
  <c r="B27" i="3"/>
  <c r="C27" i="3"/>
  <c r="D27" i="3"/>
  <c r="E27" i="3"/>
  <c r="F27" i="3"/>
  <c r="G27" i="3"/>
  <c r="B28" i="3"/>
  <c r="C28" i="3"/>
  <c r="D28" i="3"/>
  <c r="E28" i="3"/>
  <c r="F28" i="3"/>
  <c r="G28" i="3"/>
  <c r="B29" i="3"/>
  <c r="C29" i="3"/>
  <c r="D29" i="3"/>
  <c r="E29" i="3"/>
  <c r="F29" i="3"/>
  <c r="G29" i="3"/>
  <c r="B30" i="3"/>
  <c r="C30" i="3"/>
  <c r="D30" i="3"/>
  <c r="E30" i="3"/>
  <c r="F30" i="3"/>
  <c r="G30" i="3"/>
  <c r="B31" i="3"/>
  <c r="C31" i="3"/>
  <c r="D31" i="3"/>
  <c r="E31" i="3"/>
  <c r="F31" i="3"/>
  <c r="G31" i="3"/>
  <c r="B32" i="3"/>
  <c r="C32" i="3"/>
  <c r="D32" i="3"/>
  <c r="E32" i="3"/>
  <c r="F32" i="3"/>
  <c r="G32" i="3"/>
  <c r="B33" i="3"/>
  <c r="C33" i="3"/>
  <c r="D33" i="3"/>
  <c r="E33" i="3"/>
  <c r="F33" i="3"/>
  <c r="G33" i="3"/>
  <c r="B34" i="3"/>
  <c r="C34" i="3"/>
  <c r="D34" i="3"/>
  <c r="E34" i="3"/>
  <c r="F34" i="3"/>
  <c r="G34" i="3"/>
  <c r="B17" i="2"/>
  <c r="C17" i="2"/>
  <c r="D17" i="2"/>
  <c r="E17" i="2"/>
  <c r="F17" i="2"/>
  <c r="G17" i="2"/>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B24" i="2"/>
  <c r="C24" i="2"/>
  <c r="D24" i="2"/>
  <c r="E24" i="2"/>
  <c r="F24" i="2"/>
  <c r="G24" i="2"/>
  <c r="B25" i="2"/>
  <c r="C25" i="2"/>
  <c r="D25" i="2"/>
  <c r="E25" i="2"/>
  <c r="F25" i="2"/>
  <c r="G25" i="2"/>
  <c r="B26" i="2"/>
  <c r="C26" i="2"/>
  <c r="D26" i="2"/>
  <c r="E26" i="2"/>
  <c r="F26" i="2"/>
  <c r="G26" i="2"/>
  <c r="B27" i="2"/>
  <c r="C27" i="2"/>
  <c r="D27" i="2"/>
  <c r="E27" i="2"/>
  <c r="F27" i="2"/>
  <c r="G27" i="2"/>
  <c r="B28" i="2"/>
  <c r="C28" i="2"/>
  <c r="D28" i="2"/>
  <c r="E28" i="2"/>
  <c r="F28" i="2"/>
  <c r="G28" i="2"/>
  <c r="B29" i="2"/>
  <c r="C29" i="2"/>
  <c r="D29" i="2"/>
  <c r="E29" i="2"/>
  <c r="F29" i="2"/>
  <c r="G29" i="2"/>
  <c r="B30" i="2"/>
  <c r="C30" i="2"/>
  <c r="D30" i="2"/>
  <c r="E30" i="2"/>
  <c r="F30" i="2"/>
  <c r="G30" i="2"/>
  <c r="B31" i="2"/>
  <c r="C31" i="2"/>
  <c r="D31" i="2"/>
  <c r="E31" i="2"/>
  <c r="F31" i="2"/>
  <c r="G31" i="2"/>
  <c r="B32" i="2"/>
  <c r="C32" i="2"/>
  <c r="D32" i="2"/>
  <c r="E32" i="2"/>
  <c r="F32" i="2"/>
  <c r="G32" i="2"/>
  <c r="B33" i="2"/>
  <c r="C33" i="2"/>
  <c r="D33" i="2"/>
  <c r="E33" i="2"/>
  <c r="F33" i="2"/>
  <c r="G33" i="2"/>
  <c r="B34" i="2"/>
  <c r="C34" i="2"/>
  <c r="D34" i="2"/>
  <c r="E34" i="2"/>
  <c r="F34" i="2"/>
  <c r="G34" i="2"/>
  <c r="H21" i="1"/>
  <c r="H22" i="1"/>
  <c r="H23" i="1"/>
  <c r="H24" i="1"/>
  <c r="H25" i="1"/>
  <c r="H26" i="1"/>
  <c r="H27" i="1"/>
  <c r="H28" i="1"/>
  <c r="H29" i="1"/>
  <c r="H30" i="1"/>
  <c r="H31" i="1"/>
  <c r="H32" i="1"/>
  <c r="H33" i="1"/>
  <c r="H34" i="1"/>
  <c r="H35" i="1"/>
  <c r="B116" i="5"/>
  <c r="B115" i="5"/>
  <c r="L47" i="3" l="1"/>
  <c r="H60" i="5"/>
  <c r="H47" i="2"/>
  <c r="H47" i="3"/>
  <c r="I48" i="1"/>
  <c r="J48" i="1" s="1"/>
  <c r="F48" i="3"/>
  <c r="F61" i="5"/>
  <c r="H49" i="1"/>
  <c r="F48" i="2"/>
  <c r="Q46" i="3"/>
  <c r="E62" i="5"/>
  <c r="E49" i="2"/>
  <c r="E49" i="3"/>
  <c r="X59" i="5"/>
  <c r="Y59" i="5"/>
  <c r="Z59" i="5"/>
  <c r="P46" i="2"/>
  <c r="H36" i="5"/>
  <c r="L23" i="2"/>
  <c r="H22" i="3"/>
  <c r="L22" i="2"/>
  <c r="H33" i="5"/>
  <c r="L20" i="2"/>
  <c r="H45" i="5"/>
  <c r="L32" i="2"/>
  <c r="L45" i="5" s="1"/>
  <c r="Q32" i="1"/>
  <c r="H43" i="5"/>
  <c r="L30" i="2"/>
  <c r="I35" i="1"/>
  <c r="I34" i="2" s="1"/>
  <c r="L34" i="2"/>
  <c r="L34" i="3"/>
  <c r="R47" i="5" s="1"/>
  <c r="H42" i="5"/>
  <c r="L29" i="2"/>
  <c r="Q22" i="1"/>
  <c r="H41" i="5"/>
  <c r="L28" i="2"/>
  <c r="H33" i="2"/>
  <c r="L33" i="2"/>
  <c r="I27" i="1"/>
  <c r="N27" i="1" s="1"/>
  <c r="S26" i="3" s="1"/>
  <c r="L26" i="2"/>
  <c r="L39" i="5" s="1"/>
  <c r="L26" i="3"/>
  <c r="H40" i="5"/>
  <c r="L27" i="2"/>
  <c r="H25" i="2"/>
  <c r="L25" i="2"/>
  <c r="L38" i="5" s="1"/>
  <c r="H37" i="5"/>
  <c r="L24" i="2"/>
  <c r="L37" i="5" s="1"/>
  <c r="D50" i="3"/>
  <c r="D50" i="2"/>
  <c r="D63" i="5"/>
  <c r="P47" i="1"/>
  <c r="J46" i="2"/>
  <c r="J59" i="5"/>
  <c r="J46" i="3"/>
  <c r="W59" i="5"/>
  <c r="H34" i="5"/>
  <c r="H34" i="3"/>
  <c r="H35" i="5"/>
  <c r="H20" i="2"/>
  <c r="H32" i="2"/>
  <c r="H27" i="2"/>
  <c r="H28" i="2"/>
  <c r="I26" i="3"/>
  <c r="H25" i="3"/>
  <c r="H33" i="3"/>
  <c r="H27" i="3"/>
  <c r="H26" i="3"/>
  <c r="H24" i="2"/>
  <c r="H32" i="3"/>
  <c r="H24" i="3"/>
  <c r="I33" i="1"/>
  <c r="N33" i="1" s="1"/>
  <c r="S32" i="3" s="1"/>
  <c r="H34" i="2"/>
  <c r="H30" i="2"/>
  <c r="H26" i="2"/>
  <c r="H22" i="2"/>
  <c r="H31" i="3"/>
  <c r="H23" i="3"/>
  <c r="H47" i="5"/>
  <c r="H39" i="5"/>
  <c r="I31" i="1"/>
  <c r="N31" i="1" s="1"/>
  <c r="S30" i="3" s="1"/>
  <c r="H30" i="3"/>
  <c r="H46" i="5"/>
  <c r="H38" i="5"/>
  <c r="H31" i="2"/>
  <c r="H23" i="2"/>
  <c r="I25" i="1"/>
  <c r="H29" i="2"/>
  <c r="H21" i="2"/>
  <c r="H29" i="3"/>
  <c r="H21" i="3"/>
  <c r="I23" i="1"/>
  <c r="N23" i="1" s="1"/>
  <c r="S22" i="3" s="1"/>
  <c r="H28" i="3"/>
  <c r="H20" i="3"/>
  <c r="H44" i="5"/>
  <c r="I34" i="1"/>
  <c r="N34" i="1" s="1"/>
  <c r="S33" i="3" s="1"/>
  <c r="I26" i="1"/>
  <c r="N26" i="1" s="1"/>
  <c r="S25" i="3" s="1"/>
  <c r="Q27" i="1"/>
  <c r="I32" i="1"/>
  <c r="N32" i="1" s="1"/>
  <c r="S31" i="3" s="1"/>
  <c r="I24" i="1"/>
  <c r="N24" i="1" s="1"/>
  <c r="S23" i="3" s="1"/>
  <c r="I30" i="1"/>
  <c r="N30" i="1" s="1"/>
  <c r="S29" i="3" s="1"/>
  <c r="I22" i="1"/>
  <c r="N22" i="1" s="1"/>
  <c r="S21" i="3" s="1"/>
  <c r="I29" i="1"/>
  <c r="N29" i="1" s="1"/>
  <c r="S28" i="3" s="1"/>
  <c r="I21" i="1"/>
  <c r="I28" i="1"/>
  <c r="N28" i="1" s="1"/>
  <c r="S27" i="3" s="1"/>
  <c r="C11" i="2"/>
  <c r="C12" i="2"/>
  <c r="C13" i="2"/>
  <c r="C14" i="2"/>
  <c r="C15" i="2"/>
  <c r="C16" i="2"/>
  <c r="N35" i="1" l="1"/>
  <c r="S34" i="3" s="1"/>
  <c r="W47" i="5" s="1"/>
  <c r="Q35" i="1"/>
  <c r="I47" i="5"/>
  <c r="Q23" i="1"/>
  <c r="L31" i="2"/>
  <c r="L44" i="5" s="1"/>
  <c r="L21" i="2"/>
  <c r="L34" i="5" s="1"/>
  <c r="Q26" i="1"/>
  <c r="J35" i="1"/>
  <c r="I39" i="5"/>
  <c r="J60" i="5"/>
  <c r="J47" i="3"/>
  <c r="J47" i="2"/>
  <c r="I60" i="5"/>
  <c r="N48" i="1"/>
  <c r="I47" i="2"/>
  <c r="I47" i="3"/>
  <c r="L48" i="3"/>
  <c r="H48" i="2"/>
  <c r="H48" i="3"/>
  <c r="H61" i="5"/>
  <c r="I49" i="1"/>
  <c r="J49" i="1" s="1"/>
  <c r="P59" i="5"/>
  <c r="Z46" i="2"/>
  <c r="X46" i="3"/>
  <c r="E50" i="2"/>
  <c r="E63" i="5"/>
  <c r="E50" i="3"/>
  <c r="F49" i="2"/>
  <c r="F49" i="3"/>
  <c r="H50" i="1"/>
  <c r="F62" i="5"/>
  <c r="S60" i="5"/>
  <c r="T60" i="5"/>
  <c r="U60" i="5"/>
  <c r="R60" i="5"/>
  <c r="L47" i="2"/>
  <c r="Q48" i="1"/>
  <c r="M42" i="5"/>
  <c r="N42" i="5"/>
  <c r="O42" i="5"/>
  <c r="O33" i="5"/>
  <c r="M33" i="5"/>
  <c r="N33" i="5"/>
  <c r="X39" i="5"/>
  <c r="Y39" i="5"/>
  <c r="Z39" i="5"/>
  <c r="M40" i="5"/>
  <c r="N40" i="5"/>
  <c r="O40" i="5"/>
  <c r="X44" i="5"/>
  <c r="Z44" i="5"/>
  <c r="Y44" i="5"/>
  <c r="S39" i="5"/>
  <c r="T39" i="5"/>
  <c r="U39" i="5"/>
  <c r="O44" i="5"/>
  <c r="M44" i="5"/>
  <c r="N44" i="5"/>
  <c r="X36" i="5"/>
  <c r="Z36" i="5"/>
  <c r="Y36" i="5"/>
  <c r="O45" i="5"/>
  <c r="M45" i="5"/>
  <c r="N45" i="5"/>
  <c r="N35" i="5"/>
  <c r="M35" i="5"/>
  <c r="O35" i="5"/>
  <c r="J27" i="1"/>
  <c r="P27" i="1" s="1"/>
  <c r="N43" i="5"/>
  <c r="O43" i="5"/>
  <c r="M43" i="5"/>
  <c r="N47" i="5"/>
  <c r="O47" i="5"/>
  <c r="Y38" i="5"/>
  <c r="Z38" i="5"/>
  <c r="X38" i="5"/>
  <c r="M46" i="5"/>
  <c r="N46" i="5"/>
  <c r="O46" i="5"/>
  <c r="Q34" i="1"/>
  <c r="Q25" i="1"/>
  <c r="S47" i="5"/>
  <c r="T47" i="5"/>
  <c r="U47" i="5"/>
  <c r="X43" i="5"/>
  <c r="Y43" i="5"/>
  <c r="Z43" i="5"/>
  <c r="Q33" i="1"/>
  <c r="I34" i="3"/>
  <c r="N38" i="5"/>
  <c r="O38" i="5"/>
  <c r="Y42" i="5"/>
  <c r="Z42" i="5"/>
  <c r="X42" i="5"/>
  <c r="M34" i="5"/>
  <c r="N34" i="5"/>
  <c r="O34" i="5"/>
  <c r="N39" i="5"/>
  <c r="O39" i="5"/>
  <c r="O37" i="5"/>
  <c r="N37" i="5"/>
  <c r="M37" i="5"/>
  <c r="Y46" i="5"/>
  <c r="Z46" i="5"/>
  <c r="X46" i="5"/>
  <c r="R39" i="5"/>
  <c r="Z41" i="5"/>
  <c r="Y41" i="5"/>
  <c r="X41" i="5"/>
  <c r="I26" i="2"/>
  <c r="M36" i="5"/>
  <c r="N36" i="5"/>
  <c r="O36" i="5"/>
  <c r="X47" i="5"/>
  <c r="Y47" i="5"/>
  <c r="Z47" i="5"/>
  <c r="X35" i="5"/>
  <c r="Y35" i="5"/>
  <c r="Z35" i="5"/>
  <c r="L46" i="5"/>
  <c r="X45" i="5"/>
  <c r="Y45" i="5"/>
  <c r="Z45" i="5"/>
  <c r="X40" i="5"/>
  <c r="Y40" i="5"/>
  <c r="Z40" i="5"/>
  <c r="Y34" i="5"/>
  <c r="Z34" i="5"/>
  <c r="X34" i="5"/>
  <c r="O41" i="5"/>
  <c r="M41" i="5"/>
  <c r="N41" i="5"/>
  <c r="L47" i="5"/>
  <c r="D51" i="2"/>
  <c r="D64" i="5"/>
  <c r="D51" i="3"/>
  <c r="W41" i="5"/>
  <c r="W45" i="5"/>
  <c r="W46" i="5"/>
  <c r="W35" i="5"/>
  <c r="J21" i="1"/>
  <c r="J20" i="2" s="1"/>
  <c r="N21" i="1"/>
  <c r="S20" i="3" s="1"/>
  <c r="W43" i="5"/>
  <c r="W39" i="5"/>
  <c r="W40" i="5"/>
  <c r="W34" i="5"/>
  <c r="J25" i="1"/>
  <c r="J24" i="3" s="1"/>
  <c r="N25" i="1"/>
  <c r="S24" i="3" s="1"/>
  <c r="W42" i="5"/>
  <c r="W44" i="5"/>
  <c r="X25" i="3"/>
  <c r="W38" i="5"/>
  <c r="W36" i="5"/>
  <c r="J33" i="1"/>
  <c r="P33" i="1" s="1"/>
  <c r="J30" i="1"/>
  <c r="P30" i="1" s="1"/>
  <c r="L29" i="3"/>
  <c r="I29" i="3"/>
  <c r="I29" i="2"/>
  <c r="I42" i="5"/>
  <c r="J34" i="1"/>
  <c r="P34" i="1" s="1"/>
  <c r="I33" i="3"/>
  <c r="I33" i="2"/>
  <c r="I46" i="5"/>
  <c r="L33" i="3"/>
  <c r="Q28" i="1"/>
  <c r="Q29" i="1"/>
  <c r="Q21" i="1"/>
  <c r="J22" i="1"/>
  <c r="P22" i="1" s="1"/>
  <c r="L21" i="3"/>
  <c r="I34" i="5"/>
  <c r="I21" i="3"/>
  <c r="I21" i="2"/>
  <c r="I32" i="2"/>
  <c r="I32" i="3"/>
  <c r="I45" i="5"/>
  <c r="L32" i="3"/>
  <c r="J32" i="1"/>
  <c r="P32" i="1" s="1"/>
  <c r="I44" i="5"/>
  <c r="L31" i="3"/>
  <c r="I31" i="2"/>
  <c r="I31" i="3"/>
  <c r="Q24" i="1"/>
  <c r="L33" i="5"/>
  <c r="Q31" i="1"/>
  <c r="Q30" i="1"/>
  <c r="L36" i="5"/>
  <c r="J28" i="1"/>
  <c r="P28" i="1" s="1"/>
  <c r="I27" i="3"/>
  <c r="L27" i="3"/>
  <c r="I40" i="5"/>
  <c r="I27" i="2"/>
  <c r="L40" i="5"/>
  <c r="L41" i="5"/>
  <c r="L42" i="5"/>
  <c r="L43" i="5"/>
  <c r="J24" i="1"/>
  <c r="P24" i="1" s="1"/>
  <c r="I36" i="5"/>
  <c r="L23" i="3"/>
  <c r="I23" i="3"/>
  <c r="I23" i="2"/>
  <c r="I20" i="2"/>
  <c r="L20" i="3"/>
  <c r="I20" i="3"/>
  <c r="I33" i="5"/>
  <c r="J23" i="1"/>
  <c r="P23" i="1" s="1"/>
  <c r="I35" i="5"/>
  <c r="L22" i="3"/>
  <c r="I22" i="3"/>
  <c r="I22" i="2"/>
  <c r="I24" i="2"/>
  <c r="I37" i="5"/>
  <c r="L24" i="3"/>
  <c r="I24" i="3"/>
  <c r="J31" i="1"/>
  <c r="P31" i="1" s="1"/>
  <c r="I43" i="5"/>
  <c r="L30" i="3"/>
  <c r="I30" i="3"/>
  <c r="I30" i="2"/>
  <c r="J26" i="1"/>
  <c r="P26" i="1" s="1"/>
  <c r="I25" i="2"/>
  <c r="I38" i="5"/>
  <c r="L25" i="3"/>
  <c r="I25" i="3"/>
  <c r="J29" i="1"/>
  <c r="P29" i="1" s="1"/>
  <c r="I28" i="2"/>
  <c r="I28" i="3"/>
  <c r="I41" i="5"/>
  <c r="L28" i="3"/>
  <c r="L35" i="5"/>
  <c r="AC71" i="5"/>
  <c r="AD71" i="5"/>
  <c r="AE71" i="5"/>
  <c r="AF71" i="5"/>
  <c r="AG71" i="5"/>
  <c r="AH71" i="5"/>
  <c r="AC72" i="5"/>
  <c r="AD72" i="5"/>
  <c r="AE72" i="5"/>
  <c r="AF72" i="5"/>
  <c r="AG72" i="5"/>
  <c r="AH72" i="5"/>
  <c r="AC73" i="5"/>
  <c r="AD73" i="5"/>
  <c r="AE73" i="5"/>
  <c r="AF73" i="5"/>
  <c r="AG73" i="5"/>
  <c r="AH73" i="5"/>
  <c r="AC74" i="5"/>
  <c r="AD74" i="5"/>
  <c r="AE74" i="5"/>
  <c r="AF74" i="5"/>
  <c r="AG74" i="5"/>
  <c r="AH74" i="5"/>
  <c r="AC75" i="5"/>
  <c r="AD75" i="5"/>
  <c r="AE75" i="5"/>
  <c r="AF75" i="5"/>
  <c r="AG75" i="5"/>
  <c r="AH75" i="5"/>
  <c r="AC76" i="5"/>
  <c r="AD76" i="5"/>
  <c r="AE76" i="5"/>
  <c r="AF76" i="5"/>
  <c r="AG76" i="5"/>
  <c r="AH76" i="5"/>
  <c r="AC77" i="5"/>
  <c r="AD77" i="5"/>
  <c r="AE77" i="5"/>
  <c r="AF77" i="5"/>
  <c r="AG77" i="5"/>
  <c r="AH77" i="5"/>
  <c r="AC78" i="5"/>
  <c r="AD78" i="5"/>
  <c r="AE78" i="5"/>
  <c r="AF78" i="5"/>
  <c r="AG78" i="5"/>
  <c r="AH78" i="5"/>
  <c r="AC79" i="5"/>
  <c r="AD79" i="5"/>
  <c r="AE79" i="5"/>
  <c r="AF79" i="5"/>
  <c r="AG79" i="5"/>
  <c r="AH79" i="5"/>
  <c r="AC70" i="5"/>
  <c r="AD70" i="5"/>
  <c r="AE70" i="5"/>
  <c r="AF70" i="5"/>
  <c r="AG70" i="5"/>
  <c r="AH70" i="5"/>
  <c r="AC49" i="5"/>
  <c r="AD49" i="5"/>
  <c r="AE49" i="5"/>
  <c r="AF49" i="5"/>
  <c r="AG49" i="5"/>
  <c r="AH49" i="5"/>
  <c r="AC50" i="5"/>
  <c r="AD50" i="5"/>
  <c r="AE50" i="5"/>
  <c r="AF50" i="5"/>
  <c r="AG50" i="5"/>
  <c r="AH50" i="5"/>
  <c r="AC51" i="5"/>
  <c r="AD51" i="5"/>
  <c r="AE51" i="5"/>
  <c r="AF51" i="5"/>
  <c r="AG51" i="5"/>
  <c r="AH51" i="5"/>
  <c r="AC52" i="5"/>
  <c r="AD52" i="5"/>
  <c r="AE52" i="5"/>
  <c r="AF52" i="5"/>
  <c r="AG52" i="5"/>
  <c r="AH52" i="5"/>
  <c r="AC53" i="5"/>
  <c r="AD53" i="5"/>
  <c r="AE53" i="5"/>
  <c r="AF53" i="5"/>
  <c r="AG53" i="5"/>
  <c r="AH53" i="5"/>
  <c r="AC54" i="5"/>
  <c r="AD54" i="5"/>
  <c r="AE54" i="5"/>
  <c r="AF54" i="5"/>
  <c r="AG54" i="5"/>
  <c r="AH54" i="5"/>
  <c r="AC55" i="5"/>
  <c r="AD55" i="5"/>
  <c r="AE55" i="5"/>
  <c r="AF55" i="5"/>
  <c r="AG55" i="5"/>
  <c r="AH55" i="5"/>
  <c r="AC56" i="5"/>
  <c r="AD56" i="5"/>
  <c r="AE56" i="5"/>
  <c r="AF56" i="5"/>
  <c r="AG56" i="5"/>
  <c r="AH56" i="5"/>
  <c r="AB49" i="5"/>
  <c r="AB50" i="5"/>
  <c r="AB51" i="5"/>
  <c r="AB52" i="5"/>
  <c r="AB53" i="5"/>
  <c r="AB54" i="5"/>
  <c r="AB55" i="5"/>
  <c r="AB70" i="5"/>
  <c r="AB71" i="5"/>
  <c r="AB72" i="5"/>
  <c r="AB73" i="5"/>
  <c r="AB74" i="5"/>
  <c r="AB75" i="5"/>
  <c r="AB76" i="5"/>
  <c r="AB77" i="5"/>
  <c r="AB78" i="5"/>
  <c r="AB79" i="5"/>
  <c r="AC23" i="5"/>
  <c r="AD23" i="5"/>
  <c r="AE23" i="5"/>
  <c r="AF23" i="5"/>
  <c r="AG23" i="5"/>
  <c r="AH23" i="5"/>
  <c r="AC24" i="5"/>
  <c r="AD24" i="5"/>
  <c r="AE24" i="5"/>
  <c r="AF24" i="5"/>
  <c r="AG24" i="5"/>
  <c r="AH24" i="5"/>
  <c r="AC25" i="5"/>
  <c r="AD25" i="5"/>
  <c r="AE25" i="5"/>
  <c r="AF25" i="5"/>
  <c r="AG25" i="5"/>
  <c r="AH25" i="5"/>
  <c r="AC26" i="5"/>
  <c r="AD26" i="5"/>
  <c r="AE26" i="5"/>
  <c r="AF26" i="5"/>
  <c r="AG26" i="5"/>
  <c r="AH26" i="5"/>
  <c r="AC27" i="5"/>
  <c r="AD27" i="5"/>
  <c r="AE27" i="5"/>
  <c r="AF27" i="5"/>
  <c r="AG27" i="5"/>
  <c r="AH27" i="5"/>
  <c r="AC28" i="5"/>
  <c r="AD28" i="5"/>
  <c r="AE28" i="5"/>
  <c r="AF28" i="5"/>
  <c r="AG28" i="5"/>
  <c r="AH28" i="5"/>
  <c r="AC29" i="5"/>
  <c r="AD29" i="5"/>
  <c r="AE29" i="5"/>
  <c r="AF29" i="5"/>
  <c r="AG29" i="5"/>
  <c r="AH29" i="5"/>
  <c r="AB24" i="5"/>
  <c r="AB25" i="5"/>
  <c r="AB26" i="5"/>
  <c r="AB27" i="5"/>
  <c r="AB28" i="5"/>
  <c r="AB29" i="5"/>
  <c r="AB23" i="5"/>
  <c r="AC20" i="5"/>
  <c r="H11" i="1"/>
  <c r="P35" i="1" l="1"/>
  <c r="J34" i="2"/>
  <c r="X33" i="3"/>
  <c r="J47" i="5"/>
  <c r="J34" i="3"/>
  <c r="X29" i="3"/>
  <c r="J24" i="2"/>
  <c r="X34" i="3"/>
  <c r="X22" i="3"/>
  <c r="Q34" i="3"/>
  <c r="X21" i="3"/>
  <c r="J37" i="5"/>
  <c r="P32" i="2"/>
  <c r="Z32" i="2" s="1"/>
  <c r="P29" i="2"/>
  <c r="Z29" i="2" s="1"/>
  <c r="N49" i="1"/>
  <c r="S48" i="3" s="1"/>
  <c r="I61" i="5"/>
  <c r="I48" i="3"/>
  <c r="I48" i="2"/>
  <c r="L49" i="3"/>
  <c r="H49" i="3"/>
  <c r="H62" i="5"/>
  <c r="H49" i="2"/>
  <c r="I50" i="1"/>
  <c r="J48" i="2"/>
  <c r="J61" i="5"/>
  <c r="J48" i="3"/>
  <c r="S61" i="5"/>
  <c r="T61" i="5"/>
  <c r="U61" i="5"/>
  <c r="Q48" i="3"/>
  <c r="R61" i="5"/>
  <c r="F50" i="3"/>
  <c r="F50" i="2"/>
  <c r="H51" i="1"/>
  <c r="F63" i="5"/>
  <c r="P47" i="2"/>
  <c r="M60" i="5"/>
  <c r="N60" i="5"/>
  <c r="O60" i="5"/>
  <c r="L60" i="5"/>
  <c r="E51" i="2"/>
  <c r="E64" i="5"/>
  <c r="E51" i="3"/>
  <c r="L48" i="2"/>
  <c r="Q49" i="1"/>
  <c r="Q47" i="3"/>
  <c r="S47" i="3"/>
  <c r="P48" i="1"/>
  <c r="J33" i="5"/>
  <c r="J20" i="3"/>
  <c r="T35" i="5"/>
  <c r="U35" i="5"/>
  <c r="P30" i="2"/>
  <c r="P43" i="5" s="1"/>
  <c r="M39" i="5"/>
  <c r="P26" i="2"/>
  <c r="T41" i="5"/>
  <c r="U41" i="5"/>
  <c r="S41" i="5"/>
  <c r="J39" i="5"/>
  <c r="X23" i="3"/>
  <c r="Q26" i="3"/>
  <c r="P33" i="2"/>
  <c r="X37" i="5"/>
  <c r="Y37" i="5"/>
  <c r="Z37" i="5"/>
  <c r="S34" i="5"/>
  <c r="T34" i="5"/>
  <c r="U34" i="5"/>
  <c r="X27" i="3"/>
  <c r="U40" i="5"/>
  <c r="T40" i="5"/>
  <c r="S40" i="5"/>
  <c r="P23" i="2"/>
  <c r="Z23" i="2" s="1"/>
  <c r="X26" i="3"/>
  <c r="X32" i="3"/>
  <c r="M47" i="5"/>
  <c r="P34" i="2"/>
  <c r="X33" i="5"/>
  <c r="Y33" i="5"/>
  <c r="Z33" i="5"/>
  <c r="M38" i="5"/>
  <c r="P25" i="2"/>
  <c r="T44" i="5"/>
  <c r="U44" i="5"/>
  <c r="T33" i="5"/>
  <c r="U33" i="5"/>
  <c r="S33" i="5"/>
  <c r="P27" i="2"/>
  <c r="P40" i="5" s="1"/>
  <c r="S42" i="5"/>
  <c r="T42" i="5"/>
  <c r="U42" i="5"/>
  <c r="X28" i="3"/>
  <c r="P24" i="2"/>
  <c r="T36" i="5"/>
  <c r="U36" i="5"/>
  <c r="S46" i="5"/>
  <c r="T46" i="5"/>
  <c r="U46" i="5"/>
  <c r="J26" i="2"/>
  <c r="T38" i="5"/>
  <c r="U38" i="5"/>
  <c r="T37" i="5"/>
  <c r="U37" i="5"/>
  <c r="S37" i="5"/>
  <c r="X31" i="3"/>
  <c r="S43" i="5"/>
  <c r="T43" i="5"/>
  <c r="U43" i="5"/>
  <c r="J26" i="3"/>
  <c r="P28" i="2"/>
  <c r="Z28" i="2" s="1"/>
  <c r="P22" i="2"/>
  <c r="P35" i="5" s="1"/>
  <c r="P20" i="2"/>
  <c r="P33" i="5" s="1"/>
  <c r="T45" i="5"/>
  <c r="U45" i="5"/>
  <c r="S45" i="5"/>
  <c r="P31" i="2"/>
  <c r="Z31" i="2" s="1"/>
  <c r="J32" i="3"/>
  <c r="X30" i="3"/>
  <c r="P21" i="2"/>
  <c r="D52" i="2"/>
  <c r="D65" i="5"/>
  <c r="D52" i="3"/>
  <c r="J32" i="2"/>
  <c r="W33" i="5"/>
  <c r="W37" i="5"/>
  <c r="P25" i="1"/>
  <c r="P21" i="1"/>
  <c r="J45" i="5"/>
  <c r="R46" i="5"/>
  <c r="R42" i="5"/>
  <c r="J23" i="2"/>
  <c r="J36" i="5"/>
  <c r="J23" i="3"/>
  <c r="R33" i="5"/>
  <c r="R34" i="5"/>
  <c r="J42" i="5"/>
  <c r="J29" i="3"/>
  <c r="J29" i="2"/>
  <c r="R40" i="5"/>
  <c r="R45" i="5"/>
  <c r="J34" i="5"/>
  <c r="J21" i="3"/>
  <c r="J21" i="2"/>
  <c r="J35" i="5"/>
  <c r="J22" i="2"/>
  <c r="J22" i="3"/>
  <c r="J28" i="2"/>
  <c r="J28" i="3"/>
  <c r="J41" i="5"/>
  <c r="R41" i="5"/>
  <c r="R43" i="5"/>
  <c r="R44" i="5"/>
  <c r="R37" i="5"/>
  <c r="R38" i="5"/>
  <c r="J25" i="3"/>
  <c r="J25" i="2"/>
  <c r="J38" i="5"/>
  <c r="R35" i="5"/>
  <c r="J27" i="2"/>
  <c r="J27" i="3"/>
  <c r="J40" i="5"/>
  <c r="J33" i="2"/>
  <c r="J46" i="5"/>
  <c r="J33" i="3"/>
  <c r="J43" i="5"/>
  <c r="J30" i="3"/>
  <c r="J30" i="2"/>
  <c r="R36" i="5"/>
  <c r="J31" i="3"/>
  <c r="J31" i="2"/>
  <c r="J44" i="5"/>
  <c r="I11" i="1"/>
  <c r="N11" i="1" s="1"/>
  <c r="P49" i="1" l="1"/>
  <c r="P42" i="5"/>
  <c r="P44" i="5"/>
  <c r="P45" i="5"/>
  <c r="X24" i="3"/>
  <c r="P36" i="5"/>
  <c r="Z30" i="2"/>
  <c r="P41" i="5"/>
  <c r="Z47" i="2"/>
  <c r="P60" i="5"/>
  <c r="M61" i="5"/>
  <c r="N61" i="5"/>
  <c r="O61" i="5"/>
  <c r="P48" i="2"/>
  <c r="L61" i="5"/>
  <c r="L50" i="3"/>
  <c r="I51" i="1"/>
  <c r="J51" i="1" s="1"/>
  <c r="H50" i="2"/>
  <c r="H63" i="5"/>
  <c r="H50" i="3"/>
  <c r="I49" i="2"/>
  <c r="J50" i="1"/>
  <c r="I49" i="3"/>
  <c r="I62" i="5"/>
  <c r="N50" i="1"/>
  <c r="S49" i="3" s="1"/>
  <c r="F51" i="3"/>
  <c r="H52" i="1"/>
  <c r="F51" i="2"/>
  <c r="F64" i="5"/>
  <c r="E65" i="5"/>
  <c r="E52" i="2"/>
  <c r="E52" i="3"/>
  <c r="S62" i="5"/>
  <c r="T62" i="5"/>
  <c r="U62" i="5"/>
  <c r="R62" i="5"/>
  <c r="L49" i="2"/>
  <c r="Q50" i="1"/>
  <c r="X60" i="5"/>
  <c r="Y60" i="5"/>
  <c r="Z60" i="5"/>
  <c r="W60" i="5"/>
  <c r="X61" i="5"/>
  <c r="Y61" i="5"/>
  <c r="Z61" i="5"/>
  <c r="W61" i="5"/>
  <c r="Z26" i="2"/>
  <c r="P39" i="5"/>
  <c r="Z25" i="2"/>
  <c r="P38" i="5"/>
  <c r="Q32" i="3"/>
  <c r="Z22" i="2"/>
  <c r="Z24" i="2"/>
  <c r="P37" i="5"/>
  <c r="P47" i="5"/>
  <c r="Z34" i="2"/>
  <c r="Z21" i="2"/>
  <c r="P34" i="5"/>
  <c r="Z33" i="2"/>
  <c r="P46" i="5"/>
  <c r="Z20" i="2"/>
  <c r="Z27" i="2"/>
  <c r="X20" i="3"/>
  <c r="D53" i="3"/>
  <c r="D53" i="2"/>
  <c r="D66" i="5"/>
  <c r="S10" i="3"/>
  <c r="Q28" i="3"/>
  <c r="Q29" i="3"/>
  <c r="Q27" i="3"/>
  <c r="Q25" i="3"/>
  <c r="S38" i="5"/>
  <c r="Q23" i="3"/>
  <c r="S36" i="5"/>
  <c r="Q22" i="3"/>
  <c r="S35" i="5"/>
  <c r="Q24" i="3"/>
  <c r="Q30" i="3"/>
  <c r="Q20" i="3"/>
  <c r="Q33" i="3"/>
  <c r="J11" i="1"/>
  <c r="Q21" i="3"/>
  <c r="Q31" i="3"/>
  <c r="S44" i="5"/>
  <c r="X48" i="3" l="1"/>
  <c r="J50" i="3"/>
  <c r="J50" i="2"/>
  <c r="J63" i="5"/>
  <c r="E66" i="5"/>
  <c r="E53" i="2"/>
  <c r="E53" i="3"/>
  <c r="L62" i="5"/>
  <c r="O62" i="5"/>
  <c r="M62" i="5"/>
  <c r="N62" i="5"/>
  <c r="S63" i="5"/>
  <c r="T63" i="5"/>
  <c r="U63" i="5"/>
  <c r="R63" i="5"/>
  <c r="L50" i="2"/>
  <c r="Q51" i="1"/>
  <c r="X62" i="5"/>
  <c r="Y62" i="5"/>
  <c r="Z62" i="5"/>
  <c r="W62" i="5"/>
  <c r="P61" i="5"/>
  <c r="Z48" i="2"/>
  <c r="Q49" i="3"/>
  <c r="P50" i="1"/>
  <c r="J49" i="2"/>
  <c r="J49" i="3"/>
  <c r="J62" i="5"/>
  <c r="L51" i="3"/>
  <c r="H51" i="3"/>
  <c r="H51" i="2"/>
  <c r="I52" i="1"/>
  <c r="J52" i="1" s="1"/>
  <c r="J64" i="5" s="1"/>
  <c r="H64" i="5"/>
  <c r="N51" i="1"/>
  <c r="S50" i="3" s="1"/>
  <c r="I50" i="2"/>
  <c r="I50" i="3"/>
  <c r="I63" i="5"/>
  <c r="X47" i="3"/>
  <c r="F52" i="2"/>
  <c r="F65" i="5"/>
  <c r="F52" i="3"/>
  <c r="H53" i="1"/>
  <c r="P11" i="1"/>
  <c r="Y23" i="5"/>
  <c r="X23" i="5"/>
  <c r="D54" i="3"/>
  <c r="D54" i="2"/>
  <c r="D67" i="5"/>
  <c r="W23" i="5"/>
  <c r="G4" i="1"/>
  <c r="K4" i="1"/>
  <c r="X10" i="3" l="1"/>
  <c r="J51" i="2"/>
  <c r="J51" i="3"/>
  <c r="L51" i="2"/>
  <c r="Q52" i="1"/>
  <c r="E67" i="5"/>
  <c r="E54" i="2"/>
  <c r="E54" i="3"/>
  <c r="R64" i="5"/>
  <c r="S64" i="5"/>
  <c r="T64" i="5"/>
  <c r="U64" i="5"/>
  <c r="M63" i="5"/>
  <c r="N63" i="5"/>
  <c r="O63" i="5"/>
  <c r="L63" i="5"/>
  <c r="X63" i="5"/>
  <c r="Y63" i="5"/>
  <c r="Z63" i="5"/>
  <c r="W63" i="5"/>
  <c r="X50" i="3"/>
  <c r="F66" i="5"/>
  <c r="H54" i="1"/>
  <c r="F53" i="2"/>
  <c r="F53" i="3"/>
  <c r="P51" i="1"/>
  <c r="I64" i="5"/>
  <c r="N52" i="1"/>
  <c r="S51" i="3" s="1"/>
  <c r="I51" i="3"/>
  <c r="I51" i="2"/>
  <c r="P49" i="2"/>
  <c r="Q50" i="3"/>
  <c r="L52" i="3"/>
  <c r="H65" i="5"/>
  <c r="H52" i="3"/>
  <c r="I53" i="1"/>
  <c r="H52" i="2"/>
  <c r="X49" i="3"/>
  <c r="Z23" i="5"/>
  <c r="D55" i="2"/>
  <c r="D68" i="5"/>
  <c r="D55" i="3"/>
  <c r="L10" i="3"/>
  <c r="L10" i="2"/>
  <c r="S65" i="5" l="1"/>
  <c r="T65" i="5"/>
  <c r="U65" i="5"/>
  <c r="R65" i="5"/>
  <c r="X64" i="5"/>
  <c r="Y64" i="5"/>
  <c r="Z64" i="5"/>
  <c r="W64" i="5"/>
  <c r="X51" i="3"/>
  <c r="L52" i="2"/>
  <c r="Q53" i="1"/>
  <c r="P62" i="5"/>
  <c r="Z49" i="2"/>
  <c r="E55" i="3"/>
  <c r="E68" i="5"/>
  <c r="E55" i="2"/>
  <c r="F67" i="5"/>
  <c r="H55" i="1"/>
  <c r="F54" i="3"/>
  <c r="F54" i="2"/>
  <c r="P50" i="2"/>
  <c r="M64" i="5"/>
  <c r="N64" i="5"/>
  <c r="L64" i="5"/>
  <c r="O64" i="5"/>
  <c r="I52" i="3"/>
  <c r="I52" i="2"/>
  <c r="N53" i="1"/>
  <c r="S52" i="3" s="1"/>
  <c r="J53" i="1"/>
  <c r="I65" i="5"/>
  <c r="L53" i="3"/>
  <c r="I54" i="1"/>
  <c r="H66" i="5"/>
  <c r="H53" i="3"/>
  <c r="H53" i="2"/>
  <c r="Q51" i="3"/>
  <c r="P52" i="1"/>
  <c r="P10" i="2"/>
  <c r="L4" i="1"/>
  <c r="Q52" i="3" l="1"/>
  <c r="P51" i="2"/>
  <c r="Z51" i="2" s="1"/>
  <c r="I53" i="2"/>
  <c r="J54" i="1"/>
  <c r="N54" i="1"/>
  <c r="S53" i="3" s="1"/>
  <c r="I53" i="3"/>
  <c r="I66" i="5"/>
  <c r="S66" i="5"/>
  <c r="T66" i="5"/>
  <c r="U66" i="5"/>
  <c r="Q53" i="3"/>
  <c r="R66" i="5"/>
  <c r="L53" i="2"/>
  <c r="Q54" i="1"/>
  <c r="L65" i="5"/>
  <c r="M65" i="5"/>
  <c r="N65" i="5"/>
  <c r="O65" i="5"/>
  <c r="P52" i="2"/>
  <c r="J52" i="3"/>
  <c r="J52" i="2"/>
  <c r="P53" i="1"/>
  <c r="J65" i="5"/>
  <c r="Z50" i="2"/>
  <c r="P63" i="5"/>
  <c r="X65" i="5"/>
  <c r="Y65" i="5"/>
  <c r="Z65" i="5"/>
  <c r="W65" i="5"/>
  <c r="L54" i="3"/>
  <c r="H54" i="2"/>
  <c r="H54" i="3"/>
  <c r="I55" i="1"/>
  <c r="H67" i="5"/>
  <c r="F55" i="2"/>
  <c r="F68" i="5"/>
  <c r="H56" i="1"/>
  <c r="F55" i="3"/>
  <c r="Z10" i="2"/>
  <c r="J107" i="1"/>
  <c r="P64" i="5" l="1"/>
  <c r="I54" i="2"/>
  <c r="N55" i="1"/>
  <c r="S54" i="3" s="1"/>
  <c r="I54" i="3"/>
  <c r="I67" i="5"/>
  <c r="X52" i="3"/>
  <c r="S67" i="5"/>
  <c r="T67" i="5"/>
  <c r="U67" i="5"/>
  <c r="R67" i="5"/>
  <c r="Q54" i="3"/>
  <c r="L54" i="2"/>
  <c r="Q55" i="1"/>
  <c r="J55" i="1"/>
  <c r="L55" i="3"/>
  <c r="I56" i="1"/>
  <c r="H55" i="3"/>
  <c r="H68" i="5"/>
  <c r="H55" i="2"/>
  <c r="J66" i="5"/>
  <c r="J53" i="2"/>
  <c r="P54" i="1"/>
  <c r="J53" i="3"/>
  <c r="O66" i="5"/>
  <c r="M66" i="5"/>
  <c r="N66" i="5"/>
  <c r="L66" i="5"/>
  <c r="P65" i="5"/>
  <c r="Z52" i="2"/>
  <c r="X66" i="5"/>
  <c r="Y66" i="5"/>
  <c r="Z66" i="5"/>
  <c r="X53" i="3"/>
  <c r="W66" i="5"/>
  <c r="M67" i="5" l="1"/>
  <c r="N67" i="5"/>
  <c r="O67" i="5"/>
  <c r="L67" i="5"/>
  <c r="P54" i="2"/>
  <c r="P53" i="2"/>
  <c r="L55" i="2"/>
  <c r="Q56" i="1"/>
  <c r="S68" i="5"/>
  <c r="T68" i="5"/>
  <c r="U68" i="5"/>
  <c r="R68" i="5"/>
  <c r="X67" i="5"/>
  <c r="Y67" i="5"/>
  <c r="Z67" i="5"/>
  <c r="W67" i="5"/>
  <c r="I55" i="3"/>
  <c r="N56" i="1"/>
  <c r="S55" i="3" s="1"/>
  <c r="I55" i="2"/>
  <c r="J56" i="1"/>
  <c r="I68" i="5"/>
  <c r="P55" i="1"/>
  <c r="J67" i="5"/>
  <c r="J54" i="2"/>
  <c r="J54" i="3"/>
  <c r="G79" i="5"/>
  <c r="G57" i="5"/>
  <c r="C80" i="5"/>
  <c r="C69" i="5"/>
  <c r="C48" i="5"/>
  <c r="C22" i="5"/>
  <c r="C67" i="3"/>
  <c r="C56" i="3"/>
  <c r="C35" i="3"/>
  <c r="C56" i="2"/>
  <c r="C35" i="2"/>
  <c r="C9" i="2"/>
  <c r="C9" i="3" s="1"/>
  <c r="S23" i="5"/>
  <c r="T23" i="5"/>
  <c r="U23" i="5"/>
  <c r="M23" i="5"/>
  <c r="N23" i="5"/>
  <c r="O23" i="5"/>
  <c r="B90" i="5"/>
  <c r="C89" i="5"/>
  <c r="B89" i="5"/>
  <c r="G88" i="5"/>
  <c r="F88" i="5"/>
  <c r="E88" i="5"/>
  <c r="D88" i="5"/>
  <c r="C88" i="5"/>
  <c r="B88" i="5"/>
  <c r="G87" i="5"/>
  <c r="F87" i="5"/>
  <c r="E87" i="5"/>
  <c r="D87" i="5"/>
  <c r="C87" i="5"/>
  <c r="B87" i="5"/>
  <c r="G86" i="5"/>
  <c r="F86" i="5"/>
  <c r="E86" i="5"/>
  <c r="D86" i="5"/>
  <c r="C86" i="5"/>
  <c r="B86" i="5"/>
  <c r="G85" i="5"/>
  <c r="F85" i="5"/>
  <c r="E85" i="5"/>
  <c r="D85" i="5"/>
  <c r="C85" i="5"/>
  <c r="B85" i="5"/>
  <c r="G84" i="5"/>
  <c r="F84" i="5"/>
  <c r="E84" i="5"/>
  <c r="D84" i="5"/>
  <c r="C84" i="5"/>
  <c r="B84" i="5"/>
  <c r="G83" i="5"/>
  <c r="F83" i="5"/>
  <c r="E83" i="5"/>
  <c r="D83" i="5"/>
  <c r="C83" i="5"/>
  <c r="B83" i="5"/>
  <c r="G82" i="5"/>
  <c r="F82" i="5"/>
  <c r="E82" i="5"/>
  <c r="D82" i="5"/>
  <c r="C82" i="5"/>
  <c r="B82" i="5"/>
  <c r="G81" i="5"/>
  <c r="F81" i="5"/>
  <c r="E81" i="5"/>
  <c r="D81" i="5"/>
  <c r="C81" i="5"/>
  <c r="B81" i="5"/>
  <c r="D79" i="5"/>
  <c r="C79" i="5"/>
  <c r="B79" i="5"/>
  <c r="G78" i="5"/>
  <c r="F78" i="5"/>
  <c r="E78" i="5"/>
  <c r="D78" i="5"/>
  <c r="C78" i="5"/>
  <c r="B78" i="5"/>
  <c r="G77" i="5"/>
  <c r="F77" i="5"/>
  <c r="E77" i="5"/>
  <c r="D77" i="5"/>
  <c r="C77" i="5"/>
  <c r="B77" i="5"/>
  <c r="G76" i="5"/>
  <c r="F76" i="5"/>
  <c r="E76" i="5"/>
  <c r="D76" i="5"/>
  <c r="C76" i="5"/>
  <c r="B76" i="5"/>
  <c r="G75" i="5"/>
  <c r="F75" i="5"/>
  <c r="E75" i="5"/>
  <c r="D75" i="5"/>
  <c r="C75" i="5"/>
  <c r="B75" i="5"/>
  <c r="G74" i="5"/>
  <c r="F74" i="5"/>
  <c r="E74" i="5"/>
  <c r="D74" i="5"/>
  <c r="C74" i="5"/>
  <c r="B74" i="5"/>
  <c r="G73" i="5"/>
  <c r="F73" i="5"/>
  <c r="E73" i="5"/>
  <c r="D73" i="5"/>
  <c r="C73" i="5"/>
  <c r="B73" i="5"/>
  <c r="G72" i="5"/>
  <c r="F72" i="5"/>
  <c r="E72" i="5"/>
  <c r="D72" i="5"/>
  <c r="C72" i="5"/>
  <c r="B72" i="5"/>
  <c r="G71" i="5"/>
  <c r="F71" i="5"/>
  <c r="E71" i="5"/>
  <c r="D71" i="5"/>
  <c r="C71" i="5"/>
  <c r="B71" i="5"/>
  <c r="G70" i="5"/>
  <c r="F70" i="5"/>
  <c r="E70" i="5"/>
  <c r="D70" i="5"/>
  <c r="C70" i="5"/>
  <c r="B70" i="5"/>
  <c r="E57" i="5"/>
  <c r="D57" i="5"/>
  <c r="C57" i="5"/>
  <c r="G56" i="5"/>
  <c r="F56" i="5"/>
  <c r="E56" i="5"/>
  <c r="D56" i="5"/>
  <c r="C56" i="5"/>
  <c r="G55" i="5"/>
  <c r="F55" i="5"/>
  <c r="E55" i="5"/>
  <c r="D55" i="5"/>
  <c r="C55" i="5"/>
  <c r="G54" i="5"/>
  <c r="F54" i="5"/>
  <c r="E54" i="5"/>
  <c r="D54" i="5"/>
  <c r="C54" i="5"/>
  <c r="G53" i="5"/>
  <c r="F53" i="5"/>
  <c r="E53" i="5"/>
  <c r="D53" i="5"/>
  <c r="C53" i="5"/>
  <c r="G52" i="5"/>
  <c r="F52" i="5"/>
  <c r="E52" i="5"/>
  <c r="D52" i="5"/>
  <c r="C52" i="5"/>
  <c r="G51" i="5"/>
  <c r="F51" i="5"/>
  <c r="E51" i="5"/>
  <c r="D51" i="5"/>
  <c r="C51" i="5"/>
  <c r="B51" i="5"/>
  <c r="G50" i="5"/>
  <c r="F50" i="5"/>
  <c r="E50" i="5"/>
  <c r="D50" i="5"/>
  <c r="C50" i="5"/>
  <c r="B50" i="5"/>
  <c r="G49" i="5"/>
  <c r="F49" i="5"/>
  <c r="E49" i="5"/>
  <c r="D49" i="5"/>
  <c r="C49" i="5"/>
  <c r="B49" i="5"/>
  <c r="G31" i="5"/>
  <c r="F31" i="5"/>
  <c r="E31" i="5"/>
  <c r="D31" i="5"/>
  <c r="C31" i="5"/>
  <c r="B31" i="5"/>
  <c r="G30" i="5"/>
  <c r="F30" i="5"/>
  <c r="E30" i="5"/>
  <c r="D30" i="5"/>
  <c r="C30" i="5"/>
  <c r="B30" i="5"/>
  <c r="G29" i="5"/>
  <c r="F29" i="5"/>
  <c r="E29" i="5"/>
  <c r="D29" i="5"/>
  <c r="C29" i="5"/>
  <c r="B29" i="5"/>
  <c r="G28" i="5"/>
  <c r="F28" i="5"/>
  <c r="E28" i="5"/>
  <c r="D28" i="5"/>
  <c r="C28" i="5"/>
  <c r="B28" i="5"/>
  <c r="G27" i="5"/>
  <c r="F27" i="5"/>
  <c r="E27" i="5"/>
  <c r="D27" i="5"/>
  <c r="C27" i="5"/>
  <c r="B27" i="5"/>
  <c r="G26" i="5"/>
  <c r="F26" i="5"/>
  <c r="E26" i="5"/>
  <c r="D26" i="5"/>
  <c r="C26" i="5"/>
  <c r="B26" i="5"/>
  <c r="G25" i="5"/>
  <c r="F25" i="5"/>
  <c r="E25" i="5"/>
  <c r="D25" i="5"/>
  <c r="C25" i="5"/>
  <c r="B25" i="5"/>
  <c r="G24" i="5"/>
  <c r="F24" i="5"/>
  <c r="E24" i="5"/>
  <c r="D24" i="5"/>
  <c r="C24" i="5"/>
  <c r="B24" i="5"/>
  <c r="G23" i="5"/>
  <c r="F23" i="5"/>
  <c r="E23" i="5"/>
  <c r="D23" i="5"/>
  <c r="C23" i="5"/>
  <c r="B23" i="5"/>
  <c r="B77" i="3"/>
  <c r="C76" i="3"/>
  <c r="B76" i="3"/>
  <c r="G75" i="3"/>
  <c r="F75" i="3"/>
  <c r="E75" i="3"/>
  <c r="D75" i="3"/>
  <c r="C75" i="3"/>
  <c r="B75" i="3"/>
  <c r="G74" i="3"/>
  <c r="F74" i="3"/>
  <c r="E74" i="3"/>
  <c r="D74" i="3"/>
  <c r="C74" i="3"/>
  <c r="B74" i="3"/>
  <c r="G73" i="3"/>
  <c r="F73" i="3"/>
  <c r="E73" i="3"/>
  <c r="D73" i="3"/>
  <c r="C73" i="3"/>
  <c r="B73" i="3"/>
  <c r="G72" i="3"/>
  <c r="F72" i="3"/>
  <c r="E72" i="3"/>
  <c r="D72" i="3"/>
  <c r="C72" i="3"/>
  <c r="B72" i="3"/>
  <c r="G71" i="3"/>
  <c r="F71" i="3"/>
  <c r="E71" i="3"/>
  <c r="D71" i="3"/>
  <c r="C71" i="3"/>
  <c r="B71" i="3"/>
  <c r="G70" i="3"/>
  <c r="F70" i="3"/>
  <c r="E70" i="3"/>
  <c r="D70" i="3"/>
  <c r="C70" i="3"/>
  <c r="B70" i="3"/>
  <c r="G69" i="3"/>
  <c r="F69" i="3"/>
  <c r="E69" i="3"/>
  <c r="D69" i="3"/>
  <c r="C69" i="3"/>
  <c r="B69" i="3"/>
  <c r="G68" i="3"/>
  <c r="F68" i="3"/>
  <c r="E68" i="3"/>
  <c r="D68" i="3"/>
  <c r="C68" i="3"/>
  <c r="B68" i="3"/>
  <c r="E66" i="3"/>
  <c r="D66" i="3"/>
  <c r="C66" i="3"/>
  <c r="B66" i="3"/>
  <c r="G65" i="3"/>
  <c r="F65" i="3"/>
  <c r="E65" i="3"/>
  <c r="D65" i="3"/>
  <c r="C65" i="3"/>
  <c r="B65" i="3"/>
  <c r="G64" i="3"/>
  <c r="F64" i="3"/>
  <c r="E64" i="3"/>
  <c r="D64" i="3"/>
  <c r="C64" i="3"/>
  <c r="B64" i="3"/>
  <c r="G63" i="3"/>
  <c r="F63" i="3"/>
  <c r="E63" i="3"/>
  <c r="D63" i="3"/>
  <c r="C63" i="3"/>
  <c r="B63" i="3"/>
  <c r="G62" i="3"/>
  <c r="F62" i="3"/>
  <c r="E62" i="3"/>
  <c r="D62" i="3"/>
  <c r="C62" i="3"/>
  <c r="B62" i="3"/>
  <c r="G61" i="3"/>
  <c r="F61" i="3"/>
  <c r="E61" i="3"/>
  <c r="D61" i="3"/>
  <c r="C61" i="3"/>
  <c r="B61" i="3"/>
  <c r="G60" i="3"/>
  <c r="F60" i="3"/>
  <c r="E60" i="3"/>
  <c r="D60" i="3"/>
  <c r="C60" i="3"/>
  <c r="B60" i="3"/>
  <c r="G59" i="3"/>
  <c r="F59" i="3"/>
  <c r="E59" i="3"/>
  <c r="D59" i="3"/>
  <c r="C59" i="3"/>
  <c r="B59" i="3"/>
  <c r="G58" i="3"/>
  <c r="F58" i="3"/>
  <c r="E58" i="3"/>
  <c r="D58" i="3"/>
  <c r="C58" i="3"/>
  <c r="B58" i="3"/>
  <c r="G57" i="3"/>
  <c r="F57" i="3"/>
  <c r="E57" i="3"/>
  <c r="D57" i="3"/>
  <c r="C57" i="3"/>
  <c r="B57" i="3"/>
  <c r="B45" i="3"/>
  <c r="G44" i="3"/>
  <c r="F44" i="3"/>
  <c r="E44" i="3"/>
  <c r="D44" i="3"/>
  <c r="C44" i="3"/>
  <c r="B44" i="3"/>
  <c r="G43" i="3"/>
  <c r="F43" i="3"/>
  <c r="E43" i="3"/>
  <c r="D43" i="3"/>
  <c r="C43" i="3"/>
  <c r="B43" i="3"/>
  <c r="G42" i="3"/>
  <c r="F42" i="3"/>
  <c r="E42" i="3"/>
  <c r="D42" i="3"/>
  <c r="C42" i="3"/>
  <c r="B42" i="3"/>
  <c r="G41" i="3"/>
  <c r="F41" i="3"/>
  <c r="E41" i="3"/>
  <c r="D41" i="3"/>
  <c r="C41" i="3"/>
  <c r="B41" i="3"/>
  <c r="G40" i="3"/>
  <c r="F40" i="3"/>
  <c r="E40" i="3"/>
  <c r="D40" i="3"/>
  <c r="C40" i="3"/>
  <c r="B40" i="3"/>
  <c r="G39" i="3"/>
  <c r="F39" i="3"/>
  <c r="E39" i="3"/>
  <c r="D39" i="3"/>
  <c r="C39" i="3"/>
  <c r="B39" i="3"/>
  <c r="G38" i="3"/>
  <c r="F38" i="3"/>
  <c r="E38" i="3"/>
  <c r="D38" i="3"/>
  <c r="C38" i="3"/>
  <c r="B38" i="3"/>
  <c r="G37" i="3"/>
  <c r="F37" i="3"/>
  <c r="E37" i="3"/>
  <c r="D37" i="3"/>
  <c r="C37" i="3"/>
  <c r="B37" i="3"/>
  <c r="G36" i="3"/>
  <c r="F36" i="3"/>
  <c r="E36" i="3"/>
  <c r="D36" i="3"/>
  <c r="C36" i="3"/>
  <c r="B36" i="3"/>
  <c r="G18" i="3"/>
  <c r="F18" i="3"/>
  <c r="E18" i="3"/>
  <c r="D18" i="3"/>
  <c r="C18" i="3"/>
  <c r="B18" i="3"/>
  <c r="G17" i="3"/>
  <c r="F17" i="3"/>
  <c r="E17" i="3"/>
  <c r="D17" i="3"/>
  <c r="C17" i="3"/>
  <c r="B17" i="3"/>
  <c r="G16" i="3"/>
  <c r="F16" i="3"/>
  <c r="E16" i="3"/>
  <c r="D16" i="3"/>
  <c r="C16" i="3"/>
  <c r="B16" i="3"/>
  <c r="G15" i="3"/>
  <c r="F15" i="3"/>
  <c r="E15" i="3"/>
  <c r="D15" i="3"/>
  <c r="C15" i="3"/>
  <c r="B15" i="3"/>
  <c r="G14" i="3"/>
  <c r="F14" i="3"/>
  <c r="E14" i="3"/>
  <c r="D14" i="3"/>
  <c r="C14" i="3"/>
  <c r="B14" i="3"/>
  <c r="G13" i="3"/>
  <c r="F13" i="3"/>
  <c r="E13" i="3"/>
  <c r="D13" i="3"/>
  <c r="C13" i="3"/>
  <c r="B13" i="3"/>
  <c r="G12" i="3"/>
  <c r="F12" i="3"/>
  <c r="E12" i="3"/>
  <c r="D12" i="3"/>
  <c r="C12" i="3"/>
  <c r="B12" i="3"/>
  <c r="G11" i="3"/>
  <c r="F11" i="3"/>
  <c r="E11" i="3"/>
  <c r="D11" i="3"/>
  <c r="C11" i="3"/>
  <c r="B11" i="3"/>
  <c r="Q10" i="3"/>
  <c r="G10" i="3"/>
  <c r="F10" i="3"/>
  <c r="E10" i="3"/>
  <c r="D10" i="3"/>
  <c r="C10" i="3"/>
  <c r="B10" i="3"/>
  <c r="G66" i="2"/>
  <c r="F66" i="2"/>
  <c r="E66" i="2"/>
  <c r="D66" i="2"/>
  <c r="C66" i="2"/>
  <c r="B66" i="2"/>
  <c r="G65" i="2"/>
  <c r="F65" i="2"/>
  <c r="E65" i="2"/>
  <c r="D65" i="2"/>
  <c r="C65" i="2"/>
  <c r="B65" i="2"/>
  <c r="G64" i="2"/>
  <c r="F64" i="2"/>
  <c r="E64" i="2"/>
  <c r="D64" i="2"/>
  <c r="C64" i="2"/>
  <c r="B64" i="2"/>
  <c r="G63" i="2"/>
  <c r="F63" i="2"/>
  <c r="E63" i="2"/>
  <c r="D63" i="2"/>
  <c r="C63" i="2"/>
  <c r="B63" i="2"/>
  <c r="G62" i="2"/>
  <c r="F62" i="2"/>
  <c r="E62" i="2"/>
  <c r="D62" i="2"/>
  <c r="C62" i="2"/>
  <c r="B62" i="2"/>
  <c r="G61" i="2"/>
  <c r="F61" i="2"/>
  <c r="E61" i="2"/>
  <c r="D61" i="2"/>
  <c r="C61" i="2"/>
  <c r="B61" i="2"/>
  <c r="G60" i="2"/>
  <c r="F60" i="2"/>
  <c r="E60" i="2"/>
  <c r="D60" i="2"/>
  <c r="C60" i="2"/>
  <c r="B60" i="2"/>
  <c r="G59" i="2"/>
  <c r="F59" i="2"/>
  <c r="E59" i="2"/>
  <c r="D59" i="2"/>
  <c r="C59" i="2"/>
  <c r="B59" i="2"/>
  <c r="G58" i="2"/>
  <c r="F58" i="2"/>
  <c r="E58" i="2"/>
  <c r="D58" i="2"/>
  <c r="C58" i="2"/>
  <c r="B58" i="2"/>
  <c r="G57" i="2"/>
  <c r="F57" i="2"/>
  <c r="E57" i="2"/>
  <c r="D57" i="2"/>
  <c r="C57" i="2"/>
  <c r="B57" i="2"/>
  <c r="B45" i="2"/>
  <c r="G44" i="2"/>
  <c r="F44" i="2"/>
  <c r="C44" i="2"/>
  <c r="B44" i="2"/>
  <c r="G43" i="2"/>
  <c r="F43" i="2"/>
  <c r="E43" i="2"/>
  <c r="D43" i="2"/>
  <c r="C43" i="2"/>
  <c r="B43" i="2"/>
  <c r="G42" i="2"/>
  <c r="F42" i="2"/>
  <c r="E42" i="2"/>
  <c r="D42" i="2"/>
  <c r="C42" i="2"/>
  <c r="B42" i="2"/>
  <c r="G41" i="2"/>
  <c r="F41" i="2"/>
  <c r="E41" i="2"/>
  <c r="D41" i="2"/>
  <c r="C41" i="2"/>
  <c r="B41" i="2"/>
  <c r="G40" i="2"/>
  <c r="F40" i="2"/>
  <c r="E40" i="2"/>
  <c r="D40" i="2"/>
  <c r="C40" i="2"/>
  <c r="B40" i="2"/>
  <c r="G39" i="2"/>
  <c r="F39" i="2"/>
  <c r="E39" i="2"/>
  <c r="D39" i="2"/>
  <c r="C39" i="2"/>
  <c r="B39" i="2"/>
  <c r="G38" i="2"/>
  <c r="F38" i="2"/>
  <c r="E38" i="2"/>
  <c r="D38" i="2"/>
  <c r="C38" i="2"/>
  <c r="B38" i="2"/>
  <c r="G37" i="2"/>
  <c r="F37" i="2"/>
  <c r="E37" i="2"/>
  <c r="D37" i="2"/>
  <c r="C37" i="2"/>
  <c r="B37" i="2"/>
  <c r="G36" i="2"/>
  <c r="F36" i="2"/>
  <c r="E36" i="2"/>
  <c r="D36" i="2"/>
  <c r="C36" i="2"/>
  <c r="B36" i="2"/>
  <c r="P23" i="5"/>
  <c r="B11" i="2"/>
  <c r="D11" i="2"/>
  <c r="E11" i="2"/>
  <c r="F11" i="2"/>
  <c r="G11" i="2"/>
  <c r="B12" i="2"/>
  <c r="D12" i="2"/>
  <c r="E12" i="2"/>
  <c r="F12" i="2"/>
  <c r="G12" i="2"/>
  <c r="B13" i="2"/>
  <c r="D13" i="2"/>
  <c r="E13" i="2"/>
  <c r="F13" i="2"/>
  <c r="G13" i="2"/>
  <c r="B14" i="2"/>
  <c r="D14" i="2"/>
  <c r="E14" i="2"/>
  <c r="F14" i="2"/>
  <c r="G14" i="2"/>
  <c r="B15" i="2"/>
  <c r="D15" i="2"/>
  <c r="E15" i="2"/>
  <c r="F15" i="2"/>
  <c r="G15" i="2"/>
  <c r="B16" i="2"/>
  <c r="D16" i="2"/>
  <c r="E16" i="2"/>
  <c r="F16" i="2"/>
  <c r="G16" i="2"/>
  <c r="C10" i="2"/>
  <c r="D10" i="2"/>
  <c r="E10" i="2"/>
  <c r="F10" i="2"/>
  <c r="G10" i="2"/>
  <c r="B10" i="2"/>
  <c r="H76" i="1"/>
  <c r="H75" i="2" s="1"/>
  <c r="H75" i="1"/>
  <c r="H74" i="2" s="1"/>
  <c r="H74" i="1"/>
  <c r="H73" i="2" s="1"/>
  <c r="H73" i="1"/>
  <c r="H72" i="2" s="1"/>
  <c r="H72" i="1"/>
  <c r="H71" i="2" s="1"/>
  <c r="H71" i="1"/>
  <c r="H70" i="2" s="1"/>
  <c r="H70" i="1"/>
  <c r="H69" i="2" s="1"/>
  <c r="H69" i="1"/>
  <c r="H68" i="2" s="1"/>
  <c r="H67" i="1"/>
  <c r="H66" i="1"/>
  <c r="H65" i="1"/>
  <c r="H64" i="1"/>
  <c r="H63" i="1"/>
  <c r="H62" i="1"/>
  <c r="H61" i="1"/>
  <c r="H60" i="1"/>
  <c r="H59" i="1"/>
  <c r="I59" i="1" s="1"/>
  <c r="H58" i="1"/>
  <c r="H44" i="1"/>
  <c r="H43" i="1"/>
  <c r="H42" i="1"/>
  <c r="H41" i="1"/>
  <c r="H40" i="1"/>
  <c r="H39" i="1"/>
  <c r="H38" i="1"/>
  <c r="H37" i="1"/>
  <c r="H20" i="1"/>
  <c r="H19" i="1"/>
  <c r="H18" i="1"/>
  <c r="H17" i="1"/>
  <c r="H16" i="1"/>
  <c r="H15" i="1"/>
  <c r="H14" i="1"/>
  <c r="H13" i="1"/>
  <c r="H12" i="1"/>
  <c r="Q11" i="1"/>
  <c r="X54" i="3" l="1"/>
  <c r="L62" i="2"/>
  <c r="L60" i="2"/>
  <c r="L65" i="2"/>
  <c r="L66" i="2"/>
  <c r="L58" i="2"/>
  <c r="Q58" i="1"/>
  <c r="L59" i="2"/>
  <c r="J55" i="3"/>
  <c r="J68" i="5"/>
  <c r="J55" i="2"/>
  <c r="P56" i="1"/>
  <c r="Q55" i="3"/>
  <c r="Q39" i="1"/>
  <c r="L39" i="2"/>
  <c r="X68" i="5"/>
  <c r="Y68" i="5"/>
  <c r="Z68" i="5"/>
  <c r="W68" i="5"/>
  <c r="L68" i="5"/>
  <c r="M68" i="5"/>
  <c r="N68" i="5"/>
  <c r="O68" i="5"/>
  <c r="Q42" i="1"/>
  <c r="Z53" i="2"/>
  <c r="P66" i="5"/>
  <c r="Q41" i="1"/>
  <c r="Z54" i="2"/>
  <c r="P67" i="5"/>
  <c r="L43" i="2"/>
  <c r="Q38" i="1"/>
  <c r="Q43" i="1"/>
  <c r="L42" i="2"/>
  <c r="Q20" i="1"/>
  <c r="L11" i="2"/>
  <c r="Q15" i="1"/>
  <c r="L16" i="2"/>
  <c r="Q13" i="1"/>
  <c r="L13" i="2"/>
  <c r="L15" i="2"/>
  <c r="Q19" i="1"/>
  <c r="L40" i="2"/>
  <c r="L41" i="2"/>
  <c r="I42" i="1"/>
  <c r="L36" i="2"/>
  <c r="I38" i="1"/>
  <c r="L38" i="2"/>
  <c r="H17" i="2"/>
  <c r="L17" i="2"/>
  <c r="L19" i="2"/>
  <c r="H19" i="2"/>
  <c r="H32" i="5"/>
  <c r="H19" i="3"/>
  <c r="H18" i="2"/>
  <c r="L61" i="2"/>
  <c r="L63" i="2"/>
  <c r="L64" i="2"/>
  <c r="H69" i="3"/>
  <c r="Q70" i="1"/>
  <c r="Q59" i="1"/>
  <c r="I58" i="1"/>
  <c r="H37" i="2"/>
  <c r="I37" i="1"/>
  <c r="Q37" i="1"/>
  <c r="I17" i="1"/>
  <c r="N17" i="1" s="1"/>
  <c r="S16" i="3" s="1"/>
  <c r="I18" i="1"/>
  <c r="N18" i="1" s="1"/>
  <c r="S17" i="3" s="1"/>
  <c r="I19" i="1"/>
  <c r="N19" i="1" s="1"/>
  <c r="S18" i="3" s="1"/>
  <c r="I20" i="1"/>
  <c r="N20" i="1" s="1"/>
  <c r="S19" i="3" s="1"/>
  <c r="I15" i="1"/>
  <c r="N15" i="1" s="1"/>
  <c r="S14" i="3" s="1"/>
  <c r="I16" i="1"/>
  <c r="N16" i="1" s="1"/>
  <c r="S15" i="3" s="1"/>
  <c r="I14" i="1"/>
  <c r="N14" i="1" s="1"/>
  <c r="S13" i="3" s="1"/>
  <c r="I13" i="1"/>
  <c r="N13" i="1" s="1"/>
  <c r="S12" i="3" s="1"/>
  <c r="H11" i="3"/>
  <c r="I12" i="1"/>
  <c r="N12" i="1" s="1"/>
  <c r="H41" i="2"/>
  <c r="H43" i="2"/>
  <c r="H39" i="2"/>
  <c r="H40" i="2"/>
  <c r="H42" i="3"/>
  <c r="I39" i="1"/>
  <c r="N39" i="1" s="1"/>
  <c r="S38" i="3" s="1"/>
  <c r="I69" i="1"/>
  <c r="Q69" i="1"/>
  <c r="Q71" i="1"/>
  <c r="H72" i="3"/>
  <c r="Q73" i="1"/>
  <c r="H73" i="3"/>
  <c r="Q74" i="1"/>
  <c r="Q76" i="1"/>
  <c r="H71" i="3"/>
  <c r="Q72" i="1"/>
  <c r="I75" i="1"/>
  <c r="I74" i="2" s="1"/>
  <c r="Q75" i="1"/>
  <c r="H14" i="3"/>
  <c r="H15" i="3"/>
  <c r="H16" i="2"/>
  <c r="Q18" i="1"/>
  <c r="H13" i="2"/>
  <c r="I60" i="1"/>
  <c r="N60" i="1" s="1"/>
  <c r="S59" i="3" s="1"/>
  <c r="I62" i="1"/>
  <c r="N62" i="1" s="1"/>
  <c r="S61" i="3" s="1"/>
  <c r="H63" i="3"/>
  <c r="I65" i="1"/>
  <c r="N65" i="1" s="1"/>
  <c r="S64" i="3" s="1"/>
  <c r="H66" i="3"/>
  <c r="I61" i="1"/>
  <c r="H62" i="3"/>
  <c r="H65" i="2"/>
  <c r="F66" i="3"/>
  <c r="E79" i="5"/>
  <c r="G66" i="3"/>
  <c r="F79" i="5"/>
  <c r="H46" i="1"/>
  <c r="H45" i="1"/>
  <c r="F57" i="5"/>
  <c r="D44" i="2"/>
  <c r="E44" i="2"/>
  <c r="H10" i="2"/>
  <c r="H51" i="5"/>
  <c r="H83" i="5"/>
  <c r="H49" i="5"/>
  <c r="H50" i="5"/>
  <c r="H70" i="5"/>
  <c r="H71" i="5"/>
  <c r="H81" i="5"/>
  <c r="H82" i="5"/>
  <c r="H36" i="3"/>
  <c r="H23" i="5"/>
  <c r="H24" i="5"/>
  <c r="H72" i="5"/>
  <c r="H56" i="5"/>
  <c r="H55" i="5"/>
  <c r="H87" i="5"/>
  <c r="H36" i="2"/>
  <c r="H54" i="5"/>
  <c r="H86" i="5"/>
  <c r="H53" i="5"/>
  <c r="H85" i="5"/>
  <c r="H84" i="5"/>
  <c r="L23" i="5"/>
  <c r="H88" i="5"/>
  <c r="H73" i="5"/>
  <c r="H74" i="5"/>
  <c r="H75" i="5"/>
  <c r="H76" i="5"/>
  <c r="H77" i="5"/>
  <c r="H78" i="5"/>
  <c r="H79" i="5"/>
  <c r="H52" i="5"/>
  <c r="H25" i="5"/>
  <c r="H26" i="5"/>
  <c r="H27" i="5"/>
  <c r="H28" i="5"/>
  <c r="H29" i="5"/>
  <c r="H30" i="5"/>
  <c r="H31" i="5"/>
  <c r="R23" i="5"/>
  <c r="H58" i="3"/>
  <c r="H37" i="3"/>
  <c r="H68" i="3"/>
  <c r="H11" i="2"/>
  <c r="H10" i="3"/>
  <c r="H57" i="2"/>
  <c r="H58" i="2"/>
  <c r="H57" i="3"/>
  <c r="H75" i="3"/>
  <c r="H13" i="3"/>
  <c r="H14" i="2"/>
  <c r="H70" i="3"/>
  <c r="H74" i="3"/>
  <c r="H43" i="3"/>
  <c r="H39" i="3"/>
  <c r="H42" i="2"/>
  <c r="H38" i="2"/>
  <c r="H65" i="3"/>
  <c r="H62" i="2"/>
  <c r="H61" i="3"/>
  <c r="H66" i="2"/>
  <c r="H59" i="2"/>
  <c r="H63" i="2"/>
  <c r="H60" i="2"/>
  <c r="H64" i="2"/>
  <c r="H59" i="3"/>
  <c r="H61" i="2"/>
  <c r="H60" i="3"/>
  <c r="H64" i="3"/>
  <c r="H40" i="3"/>
  <c r="H38" i="3"/>
  <c r="H41" i="3"/>
  <c r="H15" i="2"/>
  <c r="H16" i="3"/>
  <c r="H12" i="2"/>
  <c r="H18" i="3"/>
  <c r="H17" i="3"/>
  <c r="H12" i="3"/>
  <c r="I40" i="1"/>
  <c r="N40" i="1" s="1"/>
  <c r="S39" i="3" s="1"/>
  <c r="I44" i="1"/>
  <c r="N44" i="1" s="1"/>
  <c r="S43" i="3" s="1"/>
  <c r="I41" i="1"/>
  <c r="N41" i="1" s="1"/>
  <c r="S40" i="3" s="1"/>
  <c r="I66" i="1"/>
  <c r="N66" i="1" s="1"/>
  <c r="S65" i="3" s="1"/>
  <c r="I63" i="1"/>
  <c r="N63" i="1" s="1"/>
  <c r="S62" i="3" s="1"/>
  <c r="I64" i="1"/>
  <c r="N64" i="1" s="1"/>
  <c r="S63" i="3" s="1"/>
  <c r="I67" i="1"/>
  <c r="N67" i="1" s="1"/>
  <c r="S66" i="3" s="1"/>
  <c r="I43" i="1"/>
  <c r="N43" i="1" s="1"/>
  <c r="S42" i="3" s="1"/>
  <c r="I73" i="1"/>
  <c r="I72" i="2" s="1"/>
  <c r="I71" i="1"/>
  <c r="I70" i="2" s="1"/>
  <c r="I70" i="1"/>
  <c r="I69" i="2" s="1"/>
  <c r="I72" i="1"/>
  <c r="I71" i="2" s="1"/>
  <c r="I74" i="1"/>
  <c r="I73" i="2" s="1"/>
  <c r="I76" i="1"/>
  <c r="I75" i="2" s="1"/>
  <c r="J69" i="1" l="1"/>
  <c r="J68" i="2" s="1"/>
  <c r="I68" i="2"/>
  <c r="Q16" i="1"/>
  <c r="Q14" i="1"/>
  <c r="N78" i="5"/>
  <c r="O78" i="5"/>
  <c r="M78" i="5"/>
  <c r="N73" i="5"/>
  <c r="O73" i="5"/>
  <c r="M73" i="5"/>
  <c r="O79" i="5"/>
  <c r="M79" i="5"/>
  <c r="N79" i="5"/>
  <c r="O71" i="5"/>
  <c r="M71" i="5"/>
  <c r="N71" i="5"/>
  <c r="L71" i="5"/>
  <c r="M75" i="5"/>
  <c r="N75" i="5"/>
  <c r="O75" i="5"/>
  <c r="L57" i="2"/>
  <c r="Y76" i="5"/>
  <c r="Z76" i="5"/>
  <c r="X76" i="5"/>
  <c r="Z78" i="5"/>
  <c r="X78" i="5"/>
  <c r="Y78" i="5"/>
  <c r="N77" i="5"/>
  <c r="O77" i="5"/>
  <c r="M77" i="5"/>
  <c r="Y72" i="5"/>
  <c r="Z72" i="5"/>
  <c r="X72" i="5"/>
  <c r="Y75" i="5"/>
  <c r="X75" i="5"/>
  <c r="Z75" i="5"/>
  <c r="Z74" i="5"/>
  <c r="X74" i="5"/>
  <c r="N76" i="5"/>
  <c r="O76" i="5"/>
  <c r="M76" i="5"/>
  <c r="M72" i="5"/>
  <c r="N72" i="5"/>
  <c r="O72" i="5"/>
  <c r="Z77" i="5"/>
  <c r="X77" i="5"/>
  <c r="Y77" i="5"/>
  <c r="Y79" i="5"/>
  <c r="Z79" i="5"/>
  <c r="X79" i="5"/>
  <c r="N74" i="5"/>
  <c r="O74" i="5"/>
  <c r="M74" i="5"/>
  <c r="M52" i="5"/>
  <c r="N52" i="5"/>
  <c r="O54" i="5"/>
  <c r="M54" i="5"/>
  <c r="N54" i="5"/>
  <c r="M56" i="5"/>
  <c r="N56" i="5"/>
  <c r="O56" i="5"/>
  <c r="L45" i="2"/>
  <c r="L45" i="3"/>
  <c r="Q40" i="1"/>
  <c r="X52" i="5"/>
  <c r="Y52" i="5"/>
  <c r="Z52" i="5"/>
  <c r="M51" i="5"/>
  <c r="N51" i="5"/>
  <c r="O51" i="5"/>
  <c r="P55" i="2"/>
  <c r="L44" i="2"/>
  <c r="L44" i="3"/>
  <c r="Q44" i="1"/>
  <c r="X55" i="3"/>
  <c r="X51" i="5"/>
  <c r="Y51" i="5"/>
  <c r="Z51" i="5"/>
  <c r="X55" i="5"/>
  <c r="Y55" i="5"/>
  <c r="Z55" i="5"/>
  <c r="M55" i="5"/>
  <c r="N55" i="5"/>
  <c r="O55" i="5"/>
  <c r="X56" i="5"/>
  <c r="Y56" i="5"/>
  <c r="Z56" i="5"/>
  <c r="O49" i="5"/>
  <c r="N49" i="5"/>
  <c r="M53" i="5"/>
  <c r="O53" i="5"/>
  <c r="X53" i="5"/>
  <c r="Z53" i="5"/>
  <c r="O29" i="5"/>
  <c r="M29" i="5"/>
  <c r="N29" i="5"/>
  <c r="O28" i="5"/>
  <c r="N28" i="5"/>
  <c r="M28" i="5"/>
  <c r="M26" i="5"/>
  <c r="N26" i="5"/>
  <c r="O26" i="5"/>
  <c r="Y25" i="5"/>
  <c r="Z25" i="5"/>
  <c r="Y26" i="5"/>
  <c r="Z26" i="5"/>
  <c r="X26" i="5"/>
  <c r="X28" i="5"/>
  <c r="Z28" i="5"/>
  <c r="Y28" i="5"/>
  <c r="M32" i="5"/>
  <c r="N32" i="5"/>
  <c r="O32" i="5"/>
  <c r="X32" i="5"/>
  <c r="Z32" i="5"/>
  <c r="Y32" i="5"/>
  <c r="X31" i="5"/>
  <c r="Y31" i="5"/>
  <c r="Z31" i="5"/>
  <c r="Y30" i="5"/>
  <c r="Z30" i="5"/>
  <c r="X30" i="5"/>
  <c r="Q17" i="1"/>
  <c r="M30" i="5"/>
  <c r="N30" i="5"/>
  <c r="O30" i="5"/>
  <c r="Z29" i="5"/>
  <c r="Y29" i="5"/>
  <c r="X29" i="5"/>
  <c r="L18" i="2"/>
  <c r="L31" i="5" s="1"/>
  <c r="X27" i="5"/>
  <c r="Z27" i="5"/>
  <c r="H58" i="5"/>
  <c r="H45" i="2"/>
  <c r="H45" i="3"/>
  <c r="J44" i="1"/>
  <c r="P44" i="1" s="1"/>
  <c r="L29" i="5"/>
  <c r="L78" i="5"/>
  <c r="I88" i="5"/>
  <c r="N76" i="1"/>
  <c r="S75" i="3" s="1"/>
  <c r="W29" i="5"/>
  <c r="I82" i="5"/>
  <c r="N70" i="1"/>
  <c r="S69" i="3" s="1"/>
  <c r="L79" i="5"/>
  <c r="W77" i="5"/>
  <c r="L37" i="3"/>
  <c r="N38" i="1"/>
  <c r="S37" i="3" s="1"/>
  <c r="W32" i="5"/>
  <c r="W31" i="5"/>
  <c r="W56" i="5"/>
  <c r="I81" i="5"/>
  <c r="N69" i="1"/>
  <c r="W51" i="5"/>
  <c r="W74" i="5"/>
  <c r="S11" i="3"/>
  <c r="N10" i="1"/>
  <c r="I36" i="3"/>
  <c r="N37" i="1"/>
  <c r="W27" i="5"/>
  <c r="W53" i="5"/>
  <c r="L72" i="5"/>
  <c r="I86" i="5"/>
  <c r="N74" i="1"/>
  <c r="S73" i="3" s="1"/>
  <c r="I84" i="5"/>
  <c r="N72" i="1"/>
  <c r="S71" i="3" s="1"/>
  <c r="W55" i="5"/>
  <c r="W72" i="5"/>
  <c r="W75" i="5"/>
  <c r="W78" i="5"/>
  <c r="J59" i="1"/>
  <c r="N59" i="1"/>
  <c r="S58" i="3" s="1"/>
  <c r="W30" i="5"/>
  <c r="X39" i="3"/>
  <c r="W52" i="5"/>
  <c r="W79" i="5"/>
  <c r="W25" i="5"/>
  <c r="L41" i="3"/>
  <c r="N42" i="1"/>
  <c r="S41" i="3" s="1"/>
  <c r="W28" i="5"/>
  <c r="I60" i="2"/>
  <c r="N61" i="1"/>
  <c r="S60" i="3" s="1"/>
  <c r="I83" i="5"/>
  <c r="N71" i="1"/>
  <c r="S70" i="3" s="1"/>
  <c r="J75" i="1"/>
  <c r="N75" i="1"/>
  <c r="S74" i="3" s="1"/>
  <c r="I85" i="5"/>
  <c r="N73" i="1"/>
  <c r="S72" i="3" s="1"/>
  <c r="W76" i="5"/>
  <c r="W26" i="5"/>
  <c r="I70" i="5"/>
  <c r="N58" i="1"/>
  <c r="L55" i="5"/>
  <c r="L74" i="5"/>
  <c r="L30" i="5"/>
  <c r="I68" i="3"/>
  <c r="H69" i="5"/>
  <c r="H22" i="5"/>
  <c r="L49" i="5"/>
  <c r="L56" i="5"/>
  <c r="P41" i="2"/>
  <c r="Z41" i="2" s="1"/>
  <c r="L54" i="5"/>
  <c r="P38" i="2"/>
  <c r="L51" i="5"/>
  <c r="P40" i="2"/>
  <c r="Z40" i="2" s="1"/>
  <c r="L53" i="5"/>
  <c r="P39" i="2"/>
  <c r="Z39" i="2" s="1"/>
  <c r="L52" i="5"/>
  <c r="L40" i="3"/>
  <c r="L42" i="3"/>
  <c r="L43" i="3"/>
  <c r="L36" i="3"/>
  <c r="L37" i="2"/>
  <c r="L39" i="3"/>
  <c r="L38" i="3"/>
  <c r="L28" i="5"/>
  <c r="J20" i="1"/>
  <c r="P20" i="1" s="1"/>
  <c r="I19" i="3"/>
  <c r="L19" i="3"/>
  <c r="I19" i="2"/>
  <c r="I32" i="5"/>
  <c r="L18" i="3"/>
  <c r="I18" i="2"/>
  <c r="I17" i="2"/>
  <c r="L17" i="3"/>
  <c r="L14" i="2"/>
  <c r="L12" i="2"/>
  <c r="L32" i="5"/>
  <c r="J13" i="1"/>
  <c r="J17" i="1"/>
  <c r="P17" i="1" s="1"/>
  <c r="L16" i="3"/>
  <c r="J16" i="1"/>
  <c r="P16" i="1" s="1"/>
  <c r="L15" i="3"/>
  <c r="L10" i="1"/>
  <c r="J14" i="1"/>
  <c r="P14" i="1" s="1"/>
  <c r="L13" i="3"/>
  <c r="J19" i="1"/>
  <c r="P19" i="1" s="1"/>
  <c r="I28" i="5"/>
  <c r="L73" i="5"/>
  <c r="I57" i="3"/>
  <c r="I31" i="5"/>
  <c r="J58" i="1"/>
  <c r="L75" i="5"/>
  <c r="I74" i="3"/>
  <c r="L77" i="5"/>
  <c r="I29" i="5"/>
  <c r="Q12" i="1"/>
  <c r="I71" i="5"/>
  <c r="Q64" i="1"/>
  <c r="I64" i="3"/>
  <c r="L64" i="3"/>
  <c r="Q65" i="1"/>
  <c r="Q63" i="1"/>
  <c r="I58" i="3"/>
  <c r="L58" i="3"/>
  <c r="L57" i="1"/>
  <c r="I79" i="5"/>
  <c r="L66" i="3"/>
  <c r="L76" i="5"/>
  <c r="I76" i="5"/>
  <c r="L63" i="3"/>
  <c r="I61" i="2"/>
  <c r="L61" i="3"/>
  <c r="Q67" i="1"/>
  <c r="Q62" i="1"/>
  <c r="I49" i="5"/>
  <c r="I59" i="3"/>
  <c r="L59" i="3"/>
  <c r="I78" i="5"/>
  <c r="L65" i="3"/>
  <c r="J37" i="1"/>
  <c r="I60" i="3"/>
  <c r="L60" i="3"/>
  <c r="I38" i="2"/>
  <c r="I75" i="5"/>
  <c r="L62" i="3"/>
  <c r="I58" i="2"/>
  <c r="I57" i="2"/>
  <c r="Q66" i="1"/>
  <c r="Q61" i="1"/>
  <c r="Q60" i="1"/>
  <c r="I77" i="5"/>
  <c r="I38" i="3"/>
  <c r="I56" i="5"/>
  <c r="I50" i="5"/>
  <c r="I55" i="5"/>
  <c r="J39" i="1"/>
  <c r="I54" i="5"/>
  <c r="I52" i="5"/>
  <c r="I53" i="5"/>
  <c r="I51" i="5"/>
  <c r="I36" i="2"/>
  <c r="L14" i="3"/>
  <c r="I27" i="5"/>
  <c r="I26" i="5"/>
  <c r="L12" i="3"/>
  <c r="J15" i="1"/>
  <c r="P15" i="1" s="1"/>
  <c r="J18" i="1"/>
  <c r="J12" i="1"/>
  <c r="J61" i="1"/>
  <c r="I45" i="1"/>
  <c r="I30" i="5"/>
  <c r="I17" i="3"/>
  <c r="I87" i="5"/>
  <c r="I61" i="3"/>
  <c r="I73" i="5"/>
  <c r="J62" i="1"/>
  <c r="I59" i="2"/>
  <c r="I74" i="5"/>
  <c r="J60" i="1"/>
  <c r="I72" i="5"/>
  <c r="J65" i="1"/>
  <c r="I64" i="2"/>
  <c r="I46" i="1"/>
  <c r="H44" i="2"/>
  <c r="I12" i="3"/>
  <c r="H57" i="5"/>
  <c r="I12" i="2"/>
  <c r="H44" i="3"/>
  <c r="I25" i="5"/>
  <c r="C90" i="5"/>
  <c r="C77" i="3"/>
  <c r="D89" i="5"/>
  <c r="D76" i="3"/>
  <c r="I23" i="5"/>
  <c r="J81" i="5"/>
  <c r="I24" i="5"/>
  <c r="I10" i="3"/>
  <c r="I10" i="2"/>
  <c r="J68" i="3"/>
  <c r="J76" i="1"/>
  <c r="J75" i="2" s="1"/>
  <c r="I75" i="3"/>
  <c r="J74" i="1"/>
  <c r="J73" i="2" s="1"/>
  <c r="I73" i="3"/>
  <c r="J70" i="1"/>
  <c r="J69" i="2" s="1"/>
  <c r="I69" i="3"/>
  <c r="J72" i="1"/>
  <c r="J71" i="2" s="1"/>
  <c r="I71" i="3"/>
  <c r="J71" i="1"/>
  <c r="J70" i="2" s="1"/>
  <c r="I70" i="3"/>
  <c r="J73" i="1"/>
  <c r="J72" i="2" s="1"/>
  <c r="I72" i="3"/>
  <c r="J63" i="1"/>
  <c r="P63" i="1" s="1"/>
  <c r="I62" i="3"/>
  <c r="I62" i="2"/>
  <c r="J67" i="1"/>
  <c r="P67" i="1" s="1"/>
  <c r="I66" i="3"/>
  <c r="I66" i="2"/>
  <c r="J64" i="1"/>
  <c r="P64" i="1" s="1"/>
  <c r="I63" i="3"/>
  <c r="I63" i="2"/>
  <c r="J66" i="1"/>
  <c r="P66" i="1" s="1"/>
  <c r="I65" i="2"/>
  <c r="I65" i="3"/>
  <c r="J41" i="1"/>
  <c r="P41" i="1" s="1"/>
  <c r="I40" i="2"/>
  <c r="I40" i="3"/>
  <c r="J38" i="1"/>
  <c r="I37" i="2"/>
  <c r="I37" i="3"/>
  <c r="J43" i="1"/>
  <c r="P43" i="1" s="1"/>
  <c r="I42" i="2"/>
  <c r="I42" i="3"/>
  <c r="J42" i="1"/>
  <c r="I41" i="2"/>
  <c r="I41" i="3"/>
  <c r="I43" i="2"/>
  <c r="I43" i="3"/>
  <c r="J40" i="1"/>
  <c r="P40" i="1" s="1"/>
  <c r="I39" i="2"/>
  <c r="I39" i="3"/>
  <c r="I13" i="3"/>
  <c r="I13" i="2"/>
  <c r="I11" i="3"/>
  <c r="I11" i="2"/>
  <c r="I16" i="2"/>
  <c r="I16" i="3"/>
  <c r="I18" i="3"/>
  <c r="I14" i="3"/>
  <c r="I14" i="2"/>
  <c r="I15" i="3"/>
  <c r="I15" i="2"/>
  <c r="P69" i="1" l="1"/>
  <c r="J87" i="5"/>
  <c r="J74" i="2"/>
  <c r="X16" i="3"/>
  <c r="X43" i="3"/>
  <c r="X42" i="3"/>
  <c r="X38" i="3"/>
  <c r="X19" i="3"/>
  <c r="X18" i="3"/>
  <c r="X14" i="3"/>
  <c r="P17" i="2"/>
  <c r="P30" i="5" s="1"/>
  <c r="X64" i="3"/>
  <c r="X65" i="3"/>
  <c r="P58" i="2"/>
  <c r="X61" i="3"/>
  <c r="X86" i="5"/>
  <c r="Y86" i="5"/>
  <c r="Z86" i="5"/>
  <c r="X87" i="5"/>
  <c r="Y87" i="5"/>
  <c r="Z87" i="5"/>
  <c r="X82" i="5"/>
  <c r="Y82" i="5"/>
  <c r="Z82" i="5"/>
  <c r="X88" i="5"/>
  <c r="Z88" i="5"/>
  <c r="Y88" i="5"/>
  <c r="X83" i="5"/>
  <c r="Z83" i="5"/>
  <c r="Y83" i="5"/>
  <c r="Z85" i="5"/>
  <c r="Y84" i="5"/>
  <c r="X84" i="5"/>
  <c r="Z84" i="5"/>
  <c r="P59" i="2"/>
  <c r="P66" i="2"/>
  <c r="Y73" i="5"/>
  <c r="Z73" i="5"/>
  <c r="X73" i="5"/>
  <c r="Z71" i="5"/>
  <c r="X71" i="5"/>
  <c r="Y71" i="5"/>
  <c r="P61" i="2"/>
  <c r="U79" i="5"/>
  <c r="T79" i="5"/>
  <c r="S79" i="5"/>
  <c r="T71" i="5"/>
  <c r="S71" i="5"/>
  <c r="P63" i="2"/>
  <c r="P62" i="2"/>
  <c r="Y74" i="5"/>
  <c r="P64" i="2"/>
  <c r="P60" i="2"/>
  <c r="S73" i="5"/>
  <c r="T73" i="5"/>
  <c r="U73" i="5"/>
  <c r="X62" i="3"/>
  <c r="T76" i="5"/>
  <c r="U76" i="5"/>
  <c r="S76" i="5"/>
  <c r="L70" i="5"/>
  <c r="L69" i="5" s="1"/>
  <c r="X63" i="3"/>
  <c r="T77" i="5"/>
  <c r="U77" i="5"/>
  <c r="S77" i="5"/>
  <c r="T72" i="5"/>
  <c r="U72" i="5"/>
  <c r="S72" i="5"/>
  <c r="U75" i="5"/>
  <c r="S75" i="5"/>
  <c r="T75" i="5"/>
  <c r="S74" i="5"/>
  <c r="T74" i="5"/>
  <c r="U74" i="5"/>
  <c r="U78" i="5"/>
  <c r="S78" i="5"/>
  <c r="T78" i="5"/>
  <c r="X66" i="3"/>
  <c r="X59" i="3"/>
  <c r="P65" i="2"/>
  <c r="S54" i="5"/>
  <c r="T54" i="5"/>
  <c r="U54" i="5"/>
  <c r="M36" i="1"/>
  <c r="R52" i="5"/>
  <c r="S52" i="5"/>
  <c r="T52" i="5"/>
  <c r="U52" i="5"/>
  <c r="N35" i="2"/>
  <c r="N53" i="5"/>
  <c r="P42" i="2"/>
  <c r="P68" i="5"/>
  <c r="Z55" i="2"/>
  <c r="Y53" i="5"/>
  <c r="O50" i="5"/>
  <c r="M50" i="5"/>
  <c r="N50" i="5"/>
  <c r="M57" i="5"/>
  <c r="N57" i="5"/>
  <c r="O57" i="5"/>
  <c r="L35" i="2"/>
  <c r="S57" i="5"/>
  <c r="U57" i="5"/>
  <c r="Q44" i="3"/>
  <c r="X50" i="5"/>
  <c r="Y50" i="5"/>
  <c r="Z50" i="5"/>
  <c r="M35" i="2"/>
  <c r="M49" i="5"/>
  <c r="O58" i="5"/>
  <c r="L58" i="5"/>
  <c r="M58" i="5"/>
  <c r="N58" i="5"/>
  <c r="S56" i="5"/>
  <c r="T56" i="5"/>
  <c r="U56" i="5"/>
  <c r="R50" i="5"/>
  <c r="S50" i="5"/>
  <c r="T50" i="5"/>
  <c r="U50" i="5"/>
  <c r="O52" i="5"/>
  <c r="Q45" i="1"/>
  <c r="H48" i="5"/>
  <c r="S55" i="5"/>
  <c r="T55" i="5"/>
  <c r="U55" i="5"/>
  <c r="S53" i="5"/>
  <c r="T53" i="5"/>
  <c r="U53" i="5"/>
  <c r="P43" i="2"/>
  <c r="Z43" i="2" s="1"/>
  <c r="Q46" i="1"/>
  <c r="S58" i="5"/>
  <c r="T58" i="5"/>
  <c r="U58" i="5"/>
  <c r="R58" i="5"/>
  <c r="S51" i="5"/>
  <c r="T51" i="5"/>
  <c r="U51" i="5"/>
  <c r="P36" i="2"/>
  <c r="Z36" i="2" s="1"/>
  <c r="X54" i="5"/>
  <c r="Y54" i="5"/>
  <c r="Z54" i="5"/>
  <c r="X40" i="3"/>
  <c r="L36" i="1"/>
  <c r="L100" i="1" s="1"/>
  <c r="J102" i="1" s="1"/>
  <c r="O24" i="5"/>
  <c r="X17" i="3"/>
  <c r="M24" i="5"/>
  <c r="P19" i="2"/>
  <c r="P32" i="5" s="1"/>
  <c r="T25" i="5"/>
  <c r="U25" i="5"/>
  <c r="S25" i="5"/>
  <c r="X13" i="3"/>
  <c r="X15" i="3"/>
  <c r="U28" i="5"/>
  <c r="T28" i="5"/>
  <c r="S28" i="5"/>
  <c r="N24" i="5"/>
  <c r="L25" i="5"/>
  <c r="O25" i="5"/>
  <c r="M25" i="5"/>
  <c r="N25" i="5"/>
  <c r="P15" i="2"/>
  <c r="P28" i="5" s="1"/>
  <c r="T29" i="5"/>
  <c r="U29" i="5"/>
  <c r="S29" i="5"/>
  <c r="P12" i="1"/>
  <c r="J10" i="1"/>
  <c r="S32" i="5"/>
  <c r="T32" i="5"/>
  <c r="U32" i="5"/>
  <c r="T26" i="5"/>
  <c r="U26" i="5"/>
  <c r="N27" i="5"/>
  <c r="O27" i="5"/>
  <c r="M27" i="5"/>
  <c r="S31" i="5"/>
  <c r="T31" i="5"/>
  <c r="U31" i="5"/>
  <c r="T27" i="5"/>
  <c r="U27" i="5"/>
  <c r="S30" i="5"/>
  <c r="T30" i="5"/>
  <c r="U30" i="5"/>
  <c r="X12" i="3"/>
  <c r="X25" i="5"/>
  <c r="Y27" i="5"/>
  <c r="S9" i="3"/>
  <c r="X24" i="5"/>
  <c r="Y24" i="5"/>
  <c r="O31" i="5"/>
  <c r="M31" i="5"/>
  <c r="N31" i="5"/>
  <c r="P16" i="2"/>
  <c r="R56" i="5"/>
  <c r="R53" i="5"/>
  <c r="R49" i="5"/>
  <c r="L35" i="3"/>
  <c r="N46" i="1"/>
  <c r="S45" i="3" s="1"/>
  <c r="W58" i="5" s="1"/>
  <c r="I58" i="5"/>
  <c r="I45" i="3"/>
  <c r="I45" i="2"/>
  <c r="Z38" i="2"/>
  <c r="P42" i="1"/>
  <c r="J74" i="3"/>
  <c r="J77" i="5"/>
  <c r="P65" i="1"/>
  <c r="W86" i="5"/>
  <c r="J38" i="3"/>
  <c r="P39" i="1"/>
  <c r="S68" i="3"/>
  <c r="I57" i="5"/>
  <c r="N45" i="1"/>
  <c r="P59" i="1"/>
  <c r="J59" i="3"/>
  <c r="P60" i="1"/>
  <c r="W85" i="5"/>
  <c r="L74" i="3"/>
  <c r="P75" i="1"/>
  <c r="L75" i="3"/>
  <c r="P76" i="1"/>
  <c r="J57" i="2"/>
  <c r="P58" i="1"/>
  <c r="R54" i="5"/>
  <c r="W87" i="5"/>
  <c r="L69" i="3"/>
  <c r="R82" i="5" s="1"/>
  <c r="P70" i="1"/>
  <c r="J12" i="3"/>
  <c r="P13" i="1"/>
  <c r="W83" i="5"/>
  <c r="S36" i="3"/>
  <c r="W71" i="5"/>
  <c r="W54" i="5"/>
  <c r="J60" i="2"/>
  <c r="P61" i="1"/>
  <c r="J71" i="5"/>
  <c r="J17" i="2"/>
  <c r="P18" i="1"/>
  <c r="P38" i="1"/>
  <c r="J74" i="5"/>
  <c r="P62" i="1"/>
  <c r="S57" i="3"/>
  <c r="N57" i="1"/>
  <c r="L72" i="3"/>
  <c r="P73" i="1"/>
  <c r="L70" i="3"/>
  <c r="P71" i="1"/>
  <c r="J58" i="2"/>
  <c r="L73" i="3"/>
  <c r="P74" i="1"/>
  <c r="J49" i="5"/>
  <c r="P37" i="1"/>
  <c r="W73" i="5"/>
  <c r="W88" i="5"/>
  <c r="W50" i="5"/>
  <c r="W82" i="5"/>
  <c r="L71" i="3"/>
  <c r="P72" i="1"/>
  <c r="J58" i="3"/>
  <c r="W84" i="5"/>
  <c r="W24" i="5"/>
  <c r="W22" i="5" s="1"/>
  <c r="J12" i="2"/>
  <c r="J51" i="5"/>
  <c r="J38" i="2"/>
  <c r="L9" i="2"/>
  <c r="I69" i="5"/>
  <c r="J25" i="5"/>
  <c r="R51" i="5"/>
  <c r="R55" i="5"/>
  <c r="P52" i="5"/>
  <c r="P54" i="5"/>
  <c r="L57" i="5"/>
  <c r="P37" i="2"/>
  <c r="Z37" i="2" s="1"/>
  <c r="L50" i="5"/>
  <c r="P53" i="5"/>
  <c r="P51" i="5"/>
  <c r="I22" i="5"/>
  <c r="M10" i="1"/>
  <c r="L27" i="5"/>
  <c r="J19" i="3"/>
  <c r="J19" i="2"/>
  <c r="J32" i="5"/>
  <c r="R32" i="5"/>
  <c r="J18" i="2"/>
  <c r="U71" i="5"/>
  <c r="J61" i="2"/>
  <c r="J36" i="3"/>
  <c r="J36" i="2"/>
  <c r="J57" i="3"/>
  <c r="J70" i="5"/>
  <c r="R71" i="5"/>
  <c r="J45" i="1"/>
  <c r="M57" i="1"/>
  <c r="L57" i="3"/>
  <c r="R73" i="5"/>
  <c r="R76" i="5"/>
  <c r="R72" i="5"/>
  <c r="R79" i="5"/>
  <c r="R77" i="5"/>
  <c r="I44" i="3"/>
  <c r="R75" i="5"/>
  <c r="R78" i="5"/>
  <c r="R74" i="5"/>
  <c r="L68" i="3"/>
  <c r="J73" i="5"/>
  <c r="J60" i="3"/>
  <c r="J57" i="1"/>
  <c r="I44" i="2"/>
  <c r="R26" i="5"/>
  <c r="R31" i="5"/>
  <c r="R28" i="5"/>
  <c r="R30" i="5"/>
  <c r="J30" i="5"/>
  <c r="R29" i="5"/>
  <c r="R25" i="5"/>
  <c r="R27" i="5"/>
  <c r="J17" i="3"/>
  <c r="L11" i="3"/>
  <c r="J61" i="3"/>
  <c r="J64" i="3"/>
  <c r="J64" i="2"/>
  <c r="J72" i="5"/>
  <c r="J59" i="2"/>
  <c r="J46" i="1"/>
  <c r="E89" i="5"/>
  <c r="E76" i="3"/>
  <c r="D90" i="5"/>
  <c r="D77" i="3"/>
  <c r="J10" i="2"/>
  <c r="J23" i="5"/>
  <c r="J86" i="5"/>
  <c r="J84" i="5"/>
  <c r="J85" i="5"/>
  <c r="J83" i="5"/>
  <c r="J88" i="5"/>
  <c r="J82" i="5"/>
  <c r="J78" i="5"/>
  <c r="J79" i="5"/>
  <c r="J75" i="5"/>
  <c r="J76" i="5"/>
  <c r="J55" i="5"/>
  <c r="J54" i="5"/>
  <c r="J50" i="5"/>
  <c r="J53" i="5"/>
  <c r="J56" i="5"/>
  <c r="J52" i="5"/>
  <c r="J26" i="5"/>
  <c r="J29" i="5"/>
  <c r="J31" i="5"/>
  <c r="J24" i="5"/>
  <c r="J28" i="5"/>
  <c r="J27" i="5"/>
  <c r="J10" i="3"/>
  <c r="J70" i="3"/>
  <c r="J73" i="3"/>
  <c r="J71" i="3"/>
  <c r="J75" i="3"/>
  <c r="J69" i="3"/>
  <c r="J72" i="3"/>
  <c r="J63" i="3"/>
  <c r="J63" i="2"/>
  <c r="J65" i="3"/>
  <c r="J65" i="2"/>
  <c r="J66" i="3"/>
  <c r="J66" i="2"/>
  <c r="J62" i="3"/>
  <c r="J62" i="2"/>
  <c r="J42" i="3"/>
  <c r="J42" i="2"/>
  <c r="J41" i="3"/>
  <c r="J41" i="2"/>
  <c r="J43" i="2"/>
  <c r="J43" i="3"/>
  <c r="J37" i="3"/>
  <c r="J37" i="2"/>
  <c r="J39" i="2"/>
  <c r="J39" i="3"/>
  <c r="J40" i="2"/>
  <c r="J40" i="3"/>
  <c r="J14" i="2"/>
  <c r="J14" i="3"/>
  <c r="J18" i="3"/>
  <c r="J11" i="3"/>
  <c r="J11" i="2"/>
  <c r="J15" i="2"/>
  <c r="J15" i="3"/>
  <c r="J16" i="3"/>
  <c r="J16" i="2"/>
  <c r="J13" i="3"/>
  <c r="J13" i="2"/>
  <c r="R83" i="5" l="1"/>
  <c r="J36" i="1"/>
  <c r="I48" i="5"/>
  <c r="N36" i="1"/>
  <c r="Q66" i="3"/>
  <c r="X41" i="3"/>
  <c r="X70" i="3"/>
  <c r="X73" i="3"/>
  <c r="Q60" i="3"/>
  <c r="Q15" i="3"/>
  <c r="Q18" i="3"/>
  <c r="Q17" i="3"/>
  <c r="Q63" i="3"/>
  <c r="X60" i="3"/>
  <c r="X58" i="3"/>
  <c r="Q61" i="3"/>
  <c r="Q36" i="3"/>
  <c r="Q13" i="3"/>
  <c r="Q16" i="3"/>
  <c r="Q12" i="3"/>
  <c r="Q14" i="3"/>
  <c r="Z17" i="2"/>
  <c r="X22" i="5"/>
  <c r="N48" i="5"/>
  <c r="O48" i="5"/>
  <c r="P56" i="5"/>
  <c r="P49" i="5"/>
  <c r="Z19" i="2"/>
  <c r="P14" i="2"/>
  <c r="Z14" i="2" s="1"/>
  <c r="Z15" i="2"/>
  <c r="X74" i="3"/>
  <c r="Q65" i="3"/>
  <c r="Z58" i="2"/>
  <c r="P71" i="5"/>
  <c r="Q64" i="3"/>
  <c r="X75" i="3"/>
  <c r="S85" i="5"/>
  <c r="U85" i="5"/>
  <c r="X81" i="5"/>
  <c r="Y81" i="5"/>
  <c r="U83" i="5"/>
  <c r="S83" i="5"/>
  <c r="T83" i="5"/>
  <c r="X85" i="5"/>
  <c r="R87" i="5"/>
  <c r="U87" i="5"/>
  <c r="S87" i="5"/>
  <c r="T87" i="5"/>
  <c r="Y85" i="5"/>
  <c r="S84" i="5"/>
  <c r="T84" i="5"/>
  <c r="U84" i="5"/>
  <c r="S86" i="5"/>
  <c r="T86" i="5"/>
  <c r="U86" i="5"/>
  <c r="X71" i="3"/>
  <c r="S88" i="5"/>
  <c r="T88" i="5"/>
  <c r="U88" i="5"/>
  <c r="X69" i="3"/>
  <c r="X72" i="3"/>
  <c r="Q68" i="3"/>
  <c r="T81" i="5"/>
  <c r="U82" i="5"/>
  <c r="T82" i="5"/>
  <c r="Z65" i="2"/>
  <c r="P78" i="5"/>
  <c r="Z61" i="2"/>
  <c r="P74" i="5"/>
  <c r="Z64" i="2"/>
  <c r="P77" i="5"/>
  <c r="O56" i="3"/>
  <c r="Z62" i="2"/>
  <c r="P75" i="5"/>
  <c r="Q62" i="3"/>
  <c r="Z66" i="2"/>
  <c r="P79" i="5"/>
  <c r="Z63" i="2"/>
  <c r="P76" i="5"/>
  <c r="N70" i="5"/>
  <c r="N69" i="5" s="1"/>
  <c r="O70" i="5"/>
  <c r="O69" i="5" s="1"/>
  <c r="O111" i="5" s="1"/>
  <c r="Q58" i="3"/>
  <c r="Q59" i="3"/>
  <c r="M70" i="5"/>
  <c r="M69" i="5" s="1"/>
  <c r="P57" i="2"/>
  <c r="P56" i="2" s="1"/>
  <c r="Z60" i="2"/>
  <c r="P73" i="5"/>
  <c r="Z59" i="2"/>
  <c r="P72" i="5"/>
  <c r="Q42" i="3"/>
  <c r="P44" i="2"/>
  <c r="L48" i="5"/>
  <c r="X58" i="5"/>
  <c r="Y58" i="5"/>
  <c r="Z58" i="5"/>
  <c r="Z42" i="2"/>
  <c r="P55" i="5"/>
  <c r="O35" i="3"/>
  <c r="U49" i="5"/>
  <c r="U48" i="5" s="1"/>
  <c r="Q40" i="3"/>
  <c r="O35" i="2"/>
  <c r="Q43" i="3"/>
  <c r="Q45" i="3"/>
  <c r="Q39" i="3"/>
  <c r="X37" i="3"/>
  <c r="Q37" i="3"/>
  <c r="N35" i="3"/>
  <c r="M48" i="5"/>
  <c r="M35" i="3"/>
  <c r="S49" i="5"/>
  <c r="S48" i="5" s="1"/>
  <c r="Q41" i="3"/>
  <c r="S26" i="5"/>
  <c r="Z24" i="5"/>
  <c r="Z22" i="5" s="1"/>
  <c r="Y22" i="5"/>
  <c r="S27" i="5"/>
  <c r="N9" i="2"/>
  <c r="N88" i="2" s="1"/>
  <c r="N22" i="5"/>
  <c r="M9" i="2"/>
  <c r="M88" i="2" s="1"/>
  <c r="P12" i="2"/>
  <c r="P25" i="5" s="1"/>
  <c r="P29" i="5"/>
  <c r="Z16" i="2"/>
  <c r="T9" i="3"/>
  <c r="M22" i="5"/>
  <c r="O9" i="2"/>
  <c r="X11" i="3"/>
  <c r="X9" i="3" s="1"/>
  <c r="O22" i="5"/>
  <c r="P18" i="2"/>
  <c r="S44" i="3"/>
  <c r="W57" i="5" s="1"/>
  <c r="P46" i="1"/>
  <c r="J58" i="5"/>
  <c r="J45" i="3"/>
  <c r="J45" i="2"/>
  <c r="P45" i="1"/>
  <c r="R86" i="5"/>
  <c r="Q73" i="3"/>
  <c r="R85" i="5"/>
  <c r="P57" i="1"/>
  <c r="R88" i="5"/>
  <c r="W70" i="5"/>
  <c r="W69" i="5" s="1"/>
  <c r="S56" i="3"/>
  <c r="W81" i="5"/>
  <c r="W49" i="5"/>
  <c r="R84" i="5"/>
  <c r="P10" i="1"/>
  <c r="J57" i="5"/>
  <c r="J69" i="5"/>
  <c r="J9" i="3"/>
  <c r="T57" i="5"/>
  <c r="R57" i="5"/>
  <c r="R48" i="5" s="1"/>
  <c r="T49" i="5"/>
  <c r="P50" i="5"/>
  <c r="Q38" i="3"/>
  <c r="J9" i="2"/>
  <c r="Q19" i="3"/>
  <c r="L9" i="3"/>
  <c r="J22" i="5"/>
  <c r="J44" i="2"/>
  <c r="J44" i="3"/>
  <c r="L56" i="3"/>
  <c r="R70" i="5"/>
  <c r="R69" i="5" s="1"/>
  <c r="R81" i="5"/>
  <c r="P45" i="2"/>
  <c r="P58" i="5" s="1"/>
  <c r="E90" i="5"/>
  <c r="E77" i="3"/>
  <c r="F76" i="3"/>
  <c r="H77" i="1"/>
  <c r="F89" i="5"/>
  <c r="P13" i="2"/>
  <c r="L26" i="5"/>
  <c r="J56" i="3"/>
  <c r="J56" i="2"/>
  <c r="O88" i="2" l="1"/>
  <c r="H76" i="2"/>
  <c r="M111" i="5"/>
  <c r="N111" i="5"/>
  <c r="P36" i="1"/>
  <c r="J48" i="5"/>
  <c r="T48" i="5"/>
  <c r="X68" i="3"/>
  <c r="P27" i="5"/>
  <c r="Z12" i="2"/>
  <c r="Q72" i="3"/>
  <c r="Q75" i="3"/>
  <c r="S81" i="5"/>
  <c r="Z81" i="5"/>
  <c r="S82" i="5"/>
  <c r="Q69" i="3"/>
  <c r="Q70" i="3"/>
  <c r="Q71" i="3"/>
  <c r="Q74" i="3"/>
  <c r="U81" i="5"/>
  <c r="T85" i="5"/>
  <c r="M56" i="3"/>
  <c r="S70" i="5"/>
  <c r="S69" i="5" s="1"/>
  <c r="N56" i="3"/>
  <c r="T70" i="5"/>
  <c r="T69" i="5" s="1"/>
  <c r="U70" i="5"/>
  <c r="U69" i="5" s="1"/>
  <c r="Z70" i="5"/>
  <c r="Z69" i="5" s="1"/>
  <c r="X57" i="3"/>
  <c r="X56" i="3" s="1"/>
  <c r="T56" i="3"/>
  <c r="X70" i="5"/>
  <c r="X69" i="5" s="1"/>
  <c r="Q57" i="3"/>
  <c r="Q56" i="3" s="1"/>
  <c r="Z57" i="2"/>
  <c r="P70" i="5"/>
  <c r="P69" i="5" s="1"/>
  <c r="Y70" i="5"/>
  <c r="Y69" i="5" s="1"/>
  <c r="U56" i="3"/>
  <c r="Z44" i="2"/>
  <c r="P57" i="5"/>
  <c r="P48" i="5" s="1"/>
  <c r="X49" i="5"/>
  <c r="Q35" i="3"/>
  <c r="X45" i="3"/>
  <c r="S35" i="3"/>
  <c r="T35" i="3"/>
  <c r="Y57" i="5"/>
  <c r="Z57" i="5"/>
  <c r="J35" i="2"/>
  <c r="X36" i="3"/>
  <c r="Y49" i="5"/>
  <c r="Z49" i="5"/>
  <c r="P31" i="5"/>
  <c r="Z18" i="2"/>
  <c r="O9" i="3"/>
  <c r="O98" i="3" s="1"/>
  <c r="U24" i="5"/>
  <c r="U22" i="5" s="1"/>
  <c r="N9" i="3"/>
  <c r="T24" i="5"/>
  <c r="T22" i="5" s="1"/>
  <c r="W48" i="5"/>
  <c r="J35" i="3"/>
  <c r="Z45" i="2"/>
  <c r="P35" i="2"/>
  <c r="M9" i="3"/>
  <c r="S24" i="5"/>
  <c r="S22" i="5" s="1"/>
  <c r="Z13" i="2"/>
  <c r="P26" i="5"/>
  <c r="Q77" i="1"/>
  <c r="I77" i="1"/>
  <c r="H76" i="3"/>
  <c r="H89" i="5"/>
  <c r="G89" i="5"/>
  <c r="G76" i="3"/>
  <c r="F90" i="5"/>
  <c r="F77" i="3"/>
  <c r="H78" i="1"/>
  <c r="H77" i="2" s="1"/>
  <c r="M98" i="3" l="1"/>
  <c r="I76" i="2"/>
  <c r="H100" i="1"/>
  <c r="N98" i="3"/>
  <c r="Y48" i="5"/>
  <c r="Z48" i="5"/>
  <c r="X57" i="5"/>
  <c r="X48" i="5" s="1"/>
  <c r="X44" i="3"/>
  <c r="X35" i="3" s="1"/>
  <c r="J77" i="1"/>
  <c r="N77" i="1"/>
  <c r="Q78" i="1"/>
  <c r="H77" i="3"/>
  <c r="H98" i="3" s="1"/>
  <c r="H90" i="5"/>
  <c r="H80" i="5" s="1"/>
  <c r="H111" i="5" s="1"/>
  <c r="I78" i="1"/>
  <c r="I100" i="1" s="1"/>
  <c r="G90" i="5"/>
  <c r="G77" i="3"/>
  <c r="I76" i="3"/>
  <c r="I89" i="5"/>
  <c r="J89" i="5" l="1"/>
  <c r="J76" i="2"/>
  <c r="N78" i="1"/>
  <c r="S77" i="3" s="1"/>
  <c r="W90" i="5" s="1"/>
  <c r="I77" i="2"/>
  <c r="J76" i="3"/>
  <c r="X90" i="5"/>
  <c r="Y90" i="5"/>
  <c r="Z90" i="5"/>
  <c r="S76" i="3"/>
  <c r="P77" i="1"/>
  <c r="J78" i="1"/>
  <c r="J77" i="2" s="1"/>
  <c r="L76" i="3"/>
  <c r="I90" i="5"/>
  <c r="I80" i="5" s="1"/>
  <c r="I111" i="5" s="1"/>
  <c r="I77" i="3"/>
  <c r="I98" i="3" s="1"/>
  <c r="R24" i="5"/>
  <c r="R22" i="5" s="1"/>
  <c r="J67" i="2" l="1"/>
  <c r="J77" i="3"/>
  <c r="J67" i="3" s="1"/>
  <c r="J98" i="3" s="1"/>
  <c r="T89" i="5"/>
  <c r="J90" i="5"/>
  <c r="J80" i="5" s="1"/>
  <c r="J111" i="5" s="1"/>
  <c r="X77" i="3"/>
  <c r="X76" i="3"/>
  <c r="W89" i="5"/>
  <c r="W80" i="5" s="1"/>
  <c r="W111" i="5" s="1"/>
  <c r="S67" i="3"/>
  <c r="S98" i="3" s="1"/>
  <c r="P78" i="1"/>
  <c r="L77" i="3"/>
  <c r="L67" i="3" s="1"/>
  <c r="L98" i="3" s="1"/>
  <c r="Q98" i="3" s="1"/>
  <c r="Q76" i="3"/>
  <c r="R89" i="5"/>
  <c r="Q11" i="3"/>
  <c r="Q9" i="3" s="1"/>
  <c r="X67" i="3" l="1"/>
  <c r="Z89" i="5"/>
  <c r="Z80" i="5" s="1"/>
  <c r="Z111" i="5" s="1"/>
  <c r="X89" i="5"/>
  <c r="X80" i="5" s="1"/>
  <c r="X111" i="5" s="1"/>
  <c r="T67" i="3"/>
  <c r="T98" i="3" s="1"/>
  <c r="Y89" i="5"/>
  <c r="Y80" i="5" s="1"/>
  <c r="Y111" i="5" s="1"/>
  <c r="U67" i="3"/>
  <c r="U98" i="3" s="1"/>
  <c r="U90" i="5"/>
  <c r="T90" i="5"/>
  <c r="T80" i="5" s="1"/>
  <c r="T111" i="5" s="1"/>
  <c r="S89" i="5"/>
  <c r="U89" i="5"/>
  <c r="R90" i="5"/>
  <c r="R80" i="5" s="1"/>
  <c r="R111" i="5" s="1"/>
  <c r="X98" i="3" l="1"/>
  <c r="K15" i="5"/>
  <c r="J15" i="5"/>
  <c r="I15" i="5"/>
  <c r="I13" i="5"/>
  <c r="S90" i="5"/>
  <c r="S80" i="5" s="1"/>
  <c r="S111" i="5" s="1"/>
  <c r="Q77" i="3"/>
  <c r="Q67" i="3" s="1"/>
  <c r="U80" i="5"/>
  <c r="U111" i="5" s="1"/>
  <c r="H13" i="5"/>
  <c r="K13" i="5" l="1"/>
  <c r="J13" i="5"/>
  <c r="L24" i="5"/>
  <c r="L22" i="5" s="1"/>
  <c r="L111" i="5" s="1"/>
  <c r="P11" i="2"/>
  <c r="L99" i="3" l="1"/>
  <c r="P24" i="5"/>
  <c r="P22" i="5" s="1"/>
  <c r="P111" i="5" s="1"/>
  <c r="P9" i="2"/>
  <c r="P88" i="2" s="1"/>
  <c r="Z11" i="2"/>
  <c r="M68" i="1" l="1"/>
  <c r="M100" i="1" s="1"/>
  <c r="N68" i="1"/>
  <c r="N100" i="1" s="1"/>
  <c r="J68" i="1"/>
  <c r="P68" i="1" l="1"/>
  <c r="Z56" i="2" l="1"/>
  <c r="J17" i="5"/>
  <c r="K12" i="5" l="1"/>
  <c r="K14" i="5" s="1"/>
  <c r="K16" i="5" s="1"/>
  <c r="L12" i="5"/>
  <c r="L14" i="5" s="1"/>
  <c r="L16" i="5" s="1"/>
  <c r="J12" i="5"/>
  <c r="J14" i="5" s="1"/>
  <c r="J16" i="5" s="1"/>
  <c r="L56" i="2"/>
  <c r="L88" i="2" s="1"/>
  <c r="L91" i="2" s="1"/>
  <c r="H12" i="5" l="1"/>
  <c r="H14" i="5" s="1"/>
  <c r="L90" i="2"/>
  <c r="I12" i="5"/>
  <c r="I14" i="5" l="1"/>
  <c r="I16" i="5" s="1"/>
  <c r="B17" i="5"/>
  <c r="H15" i="5"/>
  <c r="H16" i="5" s="1"/>
  <c r="S99" i="3"/>
  <c r="J100" i="1"/>
  <c r="P100" i="1" s="1"/>
  <c r="P79" i="1"/>
  <c r="B6" i="5" l="1"/>
  <c r="B5" i="3"/>
  <c r="B5" i="2"/>
  <c r="J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Dace Pārupa</author>
    <author>Roberts Gudermanis</author>
  </authors>
  <commentList>
    <comment ref="I8" authorId="0" shapeId="0" xr:uid="{3694F16F-1034-4144-ABB8-733E3F7243B5}">
      <text>
        <r>
          <rPr>
            <b/>
            <sz val="8"/>
            <color indexed="81"/>
            <rFont val="Tahoma"/>
            <family val="2"/>
            <charset val="186"/>
          </rPr>
          <t xml:space="preserve">! </t>
        </r>
        <r>
          <rPr>
            <sz val="8"/>
            <color indexed="81"/>
            <rFont val="Tahoma"/>
            <family val="2"/>
            <charset val="186"/>
          </rPr>
          <t>Lūdzam pārbaudīt vai attiecīgā izmaksu pozīcija apliekas ar PVN un kādā apmērā. Formā iestrādāto formulu var labot vai izdzēst.</t>
        </r>
      </text>
    </comment>
    <comment ref="N9" authorId="0" shapeId="0" xr:uid="{EBDF485B-8635-423C-972A-CE04C73FF6AD}">
      <text>
        <r>
          <rPr>
            <sz val="9"/>
            <color indexed="81"/>
            <rFont val="Tahoma"/>
            <family val="2"/>
            <charset val="186"/>
          </rPr>
          <t>Automātiski ielasās vērtības no klonnas "I". Ja ir nepieciešams veikt labojumus- tie jāveic kolonnā "I"</t>
        </r>
      </text>
    </comment>
    <comment ref="C68" authorId="1" shapeId="0" xr:uid="{B24AE3D4-57BF-4416-97D6-DF4CEFF916B2}">
      <text>
        <r>
          <rPr>
            <sz val="9"/>
            <color indexed="81"/>
            <rFont val="Tahoma"/>
            <charset val="1"/>
          </rPr>
          <t xml:space="preserve"> Ja paredzēts iegādāties nekustamo īpašumu, kas sastāv gan no ēkām/būvēm, gan zemes - zemes iegādes cena nodalāma atsevišķi no ēkām/būvēm.
Zemes iegādes cena, kas ir attiecināma, nevar pārsniegt 10% no kopējā ALTUM aizdevuma (15% ja zeme atrodas pamestā teritorijā vai bijušās rūpniecības teritorijā, kurā ir ēkas).</t>
        </r>
      </text>
    </comment>
    <comment ref="C79" authorId="1" shapeId="0" xr:uid="{F41DF4D0-3BEE-4228-9D46-8E65BE9E45B6}">
      <text>
        <r>
          <rPr>
            <sz val="9"/>
            <color indexed="81"/>
            <rFont val="Tahoma"/>
            <charset val="1"/>
          </rPr>
          <t>1)kolonnā "C" norādāma amata pozīcija;
2)kolonnā "F" norādāma summa, iekļaujot darba algu nodokļus;
3) kolonnā "G" norādāms amata pozīciju skaits.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Dace Pārupa</author>
  </authors>
  <commentList>
    <comment ref="R7" authorId="0" shapeId="0" xr:uid="{301F9EA6-AF83-4D9C-B147-031590D59E35}">
      <text>
        <r>
          <rPr>
            <b/>
            <u/>
            <sz val="9"/>
            <color indexed="81"/>
            <rFont val="Tahoma"/>
            <family val="2"/>
            <charset val="186"/>
          </rPr>
          <t>Reģionu sadalījuma atšifrējums:</t>
        </r>
        <r>
          <rPr>
            <b/>
            <sz val="9"/>
            <color indexed="81"/>
            <rFont val="Tahoma"/>
            <family val="2"/>
            <charset val="186"/>
          </rPr>
          <t xml:space="preserve">
1) Rīga</t>
        </r>
        <r>
          <rPr>
            <sz val="9"/>
            <color indexed="81"/>
            <rFont val="Tahoma"/>
            <family val="2"/>
            <charset val="186"/>
          </rPr>
          <t>= Rīga; Jūrmala; Novadi: Ādažu, Ķekavas, Mārupes, Olaines, Ropažu, Salaspils, Siguldas;</t>
        </r>
        <r>
          <rPr>
            <b/>
            <sz val="9"/>
            <color indexed="81"/>
            <rFont val="Tahoma"/>
            <family val="2"/>
            <charset val="186"/>
          </rPr>
          <t xml:space="preserve">
2) 4 novadi: Tukuma, Limbažu, Ogres, Saulkrastu;
3) Vidzeme </t>
        </r>
        <r>
          <rPr>
            <sz val="9"/>
            <color indexed="81"/>
            <rFont val="Tahoma"/>
            <family val="2"/>
            <charset val="186"/>
          </rPr>
          <t>= Novadi: Alūksnes, Cēsu, Gulbenes, Madonas, Smiltenes, Valkas, Valmieras, Varakļānu</t>
        </r>
        <r>
          <rPr>
            <b/>
            <sz val="9"/>
            <color indexed="81"/>
            <rFont val="Tahoma"/>
            <family val="2"/>
            <charset val="186"/>
          </rPr>
          <t xml:space="preserve">
4) Zemgale </t>
        </r>
        <r>
          <rPr>
            <sz val="9"/>
            <color indexed="81"/>
            <rFont val="Tahoma"/>
            <family val="2"/>
            <charset val="186"/>
          </rPr>
          <t>= Jelgava; Novadi: Aizkraukles, Bauskas, Dobeles, Jelgavas, Jēkabpils;</t>
        </r>
        <r>
          <rPr>
            <b/>
            <sz val="9"/>
            <color indexed="81"/>
            <rFont val="Tahoma"/>
            <family val="2"/>
            <charset val="186"/>
          </rPr>
          <t xml:space="preserve">
5) Kurzeme = </t>
        </r>
        <r>
          <rPr>
            <sz val="9"/>
            <color indexed="81"/>
            <rFont val="Tahoma"/>
            <family val="2"/>
            <charset val="186"/>
          </rPr>
          <t>Liepāja; Ventspils; Novadi: Dienvidkurzemes, Kuldīgas, Saldus, Talsu, Ventspils;</t>
        </r>
        <r>
          <rPr>
            <b/>
            <sz val="9"/>
            <color indexed="81"/>
            <rFont val="Tahoma"/>
            <family val="2"/>
            <charset val="186"/>
          </rPr>
          <t xml:space="preserve">
6) Latgale = </t>
        </r>
        <r>
          <rPr>
            <sz val="9"/>
            <color indexed="81"/>
            <rFont val="Tahoma"/>
            <family val="2"/>
            <charset val="186"/>
          </rPr>
          <t xml:space="preserve">Daugavpils; Rēzekne;Novadi: Augšdaugavas, Balvu, Krāslavas, Līvānu, Ludzas, Preiļu, Rēzeknes
</t>
        </r>
      </text>
    </comment>
    <comment ref="T7" authorId="0" shapeId="0" xr:uid="{AA88EAAA-DE88-4348-85FC-0BF6C62E3794}">
      <text>
        <r>
          <rPr>
            <sz val="9"/>
            <color indexed="81"/>
            <rFont val="Tahoma"/>
            <family val="2"/>
            <charset val="186"/>
          </rPr>
          <t>Par reģionu, kurā tiek gūts labums no ieguldījuma, uzskatāms tas reģions, kurā veiktais ieguldījums pēc tā ieviešanas tiek tiešā veidā izmantots saimnieciskajā darbībā.
Pamatā kā labuma gūšanas reģions norādāms tas reģions, kurā ieguldījums atrodas fiziski un ir uzskaitē, taču iespējami arī ieguldījumi, no kuriem labums tiek gūts vairākos reģionos neatkarīgi no ieguldījuma atrašanās vietas, piemēram, programmatūra, kura tiek izmantota saimnieciskajā darbībā vairākās dažādos reģionos atrodošās uzņēmuma struktūrvienībās.</t>
        </r>
      </text>
    </comment>
    <comment ref="P8" authorId="0" shapeId="0" xr:uid="{B3176E83-2E46-430C-9654-ACC4228EEC08}">
      <text>
        <r>
          <rPr>
            <sz val="8"/>
            <color indexed="81"/>
            <rFont val="Tahoma"/>
            <family val="2"/>
            <charset val="186"/>
          </rPr>
          <t>Aprēķinās automātiski kā starpība starp = Attiecināmajām izmaksām kopā (L)- aizņēmēja līdzdalība (M)- cita finansētāja aizdevums (N)- cits publiskais finansējums (O)</t>
        </r>
        <r>
          <rPr>
            <sz val="9"/>
            <color indexed="81"/>
            <rFont val="Tahoma"/>
            <family val="2"/>
            <charset val="186"/>
          </rPr>
          <t xml:space="preserve">
</t>
        </r>
      </text>
    </comment>
  </commentList>
</comments>
</file>

<file path=xl/sharedStrings.xml><?xml version="1.0" encoding="utf-8"?>
<sst xmlns="http://schemas.openxmlformats.org/spreadsheetml/2006/main" count="185" uniqueCount="134">
  <si>
    <t>Nr.</t>
  </si>
  <si>
    <t>Izdevumu pozīcija</t>
  </si>
  <si>
    <t>Cena bez PVN/ vienībai</t>
  </si>
  <si>
    <t>Skaits</t>
  </si>
  <si>
    <t>Summa 
bez PVN</t>
  </si>
  <si>
    <t>PVN</t>
  </si>
  <si>
    <t>Nosaukums</t>
  </si>
  <si>
    <t>Reģ.Nr.</t>
  </si>
  <si>
    <t>[[[[[</t>
  </si>
  <si>
    <t>Reģistrācijas Nr.</t>
  </si>
  <si>
    <t>Summa kopā</t>
  </si>
  <si>
    <t>t.sk. Attiecināmās izmaksas</t>
  </si>
  <si>
    <t>Būvnieks/ Piegādātājs</t>
  </si>
  <si>
    <t>1.10.</t>
  </si>
  <si>
    <t>3.10.</t>
  </si>
  <si>
    <t>izmaksu sadalījums pa finansētājiem:</t>
  </si>
  <si>
    <t>Informācija par atbalsta pretendentu</t>
  </si>
  <si>
    <t>Uzņēmuma nosaukums</t>
  </si>
  <si>
    <t>Attiecināmās izmaksas kopā</t>
  </si>
  <si>
    <t>Neattiecināmās izmaksas kopā</t>
  </si>
  <si>
    <t>KOPSAVILKUMS</t>
  </si>
  <si>
    <t>KOPĀ:</t>
  </si>
  <si>
    <t xml:space="preserve">Summa kopā
</t>
  </si>
  <si>
    <t>II. Izmaksu kopsavilkums (izvērstais), EUR</t>
  </si>
  <si>
    <t>Piezīmes:</t>
  </si>
  <si>
    <t xml:space="preserve">SKAIDROJUMI 
</t>
  </si>
  <si>
    <t>PAR VEIDLAPU</t>
  </si>
  <si>
    <t>1.1.</t>
  </si>
  <si>
    <t>1.3.</t>
  </si>
  <si>
    <t xml:space="preserve">Veidlapas mērķis ir sniegt informāciju par:  </t>
  </si>
  <si>
    <t>1.2.</t>
  </si>
  <si>
    <t>VEIDLAPAS AIZPILDĪŠANA</t>
  </si>
  <si>
    <t>2.1.</t>
  </si>
  <si>
    <t>Veidlapā ir jāaizpilda tikai tās šūnas, kurām ir gaiši zils fons. Atsevišķās šūnās ir uzlikta papildus pārbaude, šajos gadījumos darba lapās būs oranžas krāsas brīdinājuma/ paziņojuma teksts- lūdzam tiem pievērst īpašu uzmanību.</t>
  </si>
  <si>
    <t>2.2.</t>
  </si>
  <si>
    <t>2.3.</t>
  </si>
  <si>
    <t>APLIECINĀJUMS</t>
  </si>
  <si>
    <t>Ja ir jautājumi par Veidlapas aizpildīšanu/ lietošanu- sazinies ar mums rakstot: Mans.Altum.lv/ sadaļā SAZIŅA</t>
  </si>
  <si>
    <t>v-1.0</t>
  </si>
  <si>
    <r>
      <t xml:space="preserve">Izdevumu pozīcija
</t>
    </r>
    <r>
      <rPr>
        <sz val="7"/>
        <color theme="0" tint="-0.499984740745262"/>
        <rFont val="Arial"/>
        <family val="2"/>
        <charset val="186"/>
      </rPr>
      <t>(dati no darba lapas "Tāme")</t>
    </r>
  </si>
  <si>
    <t>Izmaksu tāme, EUR:</t>
  </si>
  <si>
    <r>
      <t xml:space="preserve">Summa kopā
</t>
    </r>
    <r>
      <rPr>
        <sz val="7"/>
        <color theme="0" tint="-0.499984740745262"/>
        <rFont val="Arial"/>
        <family val="2"/>
        <charset val="186"/>
      </rPr>
      <t>(dati no darba lapas "Tāme")</t>
    </r>
  </si>
  <si>
    <r>
      <t xml:space="preserve">Attiecināmās izmaksas kopā
</t>
    </r>
    <r>
      <rPr>
        <sz val="7"/>
        <color theme="1" tint="0.499984740745262"/>
        <rFont val="Arial"/>
        <family val="2"/>
        <charset val="186"/>
      </rPr>
      <t>(dati no darba lapas "Tāme")</t>
    </r>
  </si>
  <si>
    <r>
      <t xml:space="preserve">t.sk. aizņēmēja līdzdalība 
</t>
    </r>
    <r>
      <rPr>
        <sz val="7"/>
        <color theme="1" tint="0.499984740745262"/>
        <rFont val="Arial"/>
        <family val="2"/>
        <charset val="186"/>
      </rPr>
      <t xml:space="preserve">(brīva no publiskā atbalsta) </t>
    </r>
  </si>
  <si>
    <r>
      <t xml:space="preserve">cits publiskais finansējums
</t>
    </r>
    <r>
      <rPr>
        <sz val="7"/>
        <color theme="1" tint="0.499984740745262"/>
        <rFont val="Arial"/>
        <family val="2"/>
        <charset val="186"/>
      </rPr>
      <t>(tiks saņemts līdz projekta pabeigšanai)</t>
    </r>
  </si>
  <si>
    <r>
      <t xml:space="preserve">Neattiecināmās izmaksas kopā
</t>
    </r>
    <r>
      <rPr>
        <sz val="7"/>
        <color theme="1" tint="0.499984740745262"/>
        <rFont val="Arial"/>
        <family val="2"/>
        <charset val="186"/>
      </rPr>
      <t>(dati no darba lapas "Tāme")</t>
    </r>
  </si>
  <si>
    <t>Darba lapā norāda:</t>
  </si>
  <si>
    <t>Darba lapās norāda:</t>
  </si>
  <si>
    <t>Darba lapā:</t>
  </si>
  <si>
    <r>
      <t xml:space="preserve">Darba lapa </t>
    </r>
    <r>
      <rPr>
        <b/>
        <sz val="10"/>
        <color theme="4" tint="-0.499984740745262"/>
        <rFont val="Arial"/>
        <family val="2"/>
        <charset val="186"/>
      </rPr>
      <t xml:space="preserve">"KOPSAVILKUMS" </t>
    </r>
    <r>
      <rPr>
        <sz val="10"/>
        <color theme="4" tint="-0.499984740745262"/>
        <rFont val="Arial"/>
        <family val="2"/>
        <charset val="186"/>
      </rPr>
      <t>aizpildās automātiski  no iepriekš aizpildītajām darba lapām (labojumi darba lapā nav veicami).</t>
    </r>
  </si>
  <si>
    <t>2.4.</t>
  </si>
  <si>
    <t>4.10.</t>
  </si>
  <si>
    <t>Darba lapā automātiski ir ielasījušies dati no darba lapas "Tāme" (kolonnas A līdz L). Papildus Jums šajā darba lapā jānorāda informācija- no kādiem finanšu avotiem tiks finansētas attiecināmās izmaksas (informācija norādāma kolonnās M, N un O, savukārt kolonnā "Altum aizdevums" (P kolonna) vērtība aprēķinās automātiski). Ja nepieciešams labot automātiski jau ielasījušos datus (B- L kolonnas), tas jāveic iepriekš aizpildītajā darba lapā "Tāme".</t>
  </si>
  <si>
    <t>2.10.</t>
  </si>
  <si>
    <t>KOPĀ, EUR:</t>
  </si>
  <si>
    <t>Rīga</t>
  </si>
  <si>
    <t>Vidzeme</t>
  </si>
  <si>
    <t>Zemgale</t>
  </si>
  <si>
    <t>Kurzeme</t>
  </si>
  <si>
    <t>Latgale</t>
  </si>
  <si>
    <t>Citas izmaksas</t>
  </si>
  <si>
    <t>Attiecināmo izmaksu sadalījums pa finansētājiem un informācija par reģioniem</t>
  </si>
  <si>
    <t>Reģions/i, kuros plānots gūt labumu no ieguldījuma</t>
  </si>
  <si>
    <t>ATTIECINĀMĀM IZMAKSĀM informācija par reģioniem</t>
  </si>
  <si>
    <t>INFORMĀCIJA</t>
  </si>
  <si>
    <t>3.1.</t>
  </si>
  <si>
    <t>3.2.</t>
  </si>
  <si>
    <t xml:space="preserve">t.sk., Attiecināmās izmaksas kopā
</t>
  </si>
  <si>
    <t xml:space="preserve">t.sk., Neattiecināmās izmaksas kopā
</t>
  </si>
  <si>
    <r>
      <t xml:space="preserve">Izdevumu pozīcija
</t>
    </r>
    <r>
      <rPr>
        <sz val="8"/>
        <color theme="0" tint="-0.499984740745262"/>
        <rFont val="Arial"/>
        <family val="2"/>
        <charset val="186"/>
      </rPr>
      <t>(dati no darba lapas "Tāme")</t>
    </r>
  </si>
  <si>
    <t xml:space="preserve"> -</t>
  </si>
  <si>
    <t>jānorāda  informācija par reģionu, kurā atradīsies par ALTUM aizdevumu finansētais ieguldījums;</t>
  </si>
  <si>
    <t>jānorāda  reģionu/-i, kurā/-os gūs labumu no ieguldījuma veikšanas. 
(Par reģionu, kurā tiek gūts labums no ieguldījuma, uzskatāms tas reģions, kurā veiktais ieguldījums pēc tā ieviešanas tiek tiešā veidā izmantots saimnieciskajā darbībā. Pamatā kā labuma gūšanas reģions norādāms tas reģions, kurā ieguldījums atrodas fiziski un ir uzskaitē, taču iespējami arī ieguldījumi, no kuriem labums tiek gūts vairākos reģionos neatkarīgi no ieguldījuma atrašanās vietas, piemēram, programmatūra, kura tiek izmantota saimnieciskajā darbībā vairākās dažādos reģionos atrodošās uzņēmuma struktūrvienībās.)</t>
  </si>
  <si>
    <t>ALTUM aizdevums/ paralēlais aizdevums</t>
  </si>
  <si>
    <r>
      <t xml:space="preserve">t.sk.,
cits publiskais finansējums
</t>
    </r>
    <r>
      <rPr>
        <sz val="7"/>
        <color theme="1" tint="0.499984740745262"/>
        <rFont val="Arial"/>
        <family val="2"/>
        <charset val="186"/>
      </rPr>
      <t>(tiks saņemts līdz projekta pabeigšanai)</t>
    </r>
  </si>
  <si>
    <r>
      <t xml:space="preserve">t.sk., 
aizņēmēja līdzdalība 
</t>
    </r>
    <r>
      <rPr>
        <sz val="7"/>
        <color theme="1" tint="0.499984740745262"/>
        <rFont val="Arial"/>
        <family val="2"/>
        <charset val="186"/>
      </rPr>
      <t xml:space="preserve">(brīva no publiskā atbalsta) </t>
    </r>
  </si>
  <si>
    <r>
      <rPr>
        <sz val="9"/>
        <rFont val="Arial"/>
        <family val="2"/>
        <charset val="186"/>
      </rPr>
      <t xml:space="preserve">t.sk., </t>
    </r>
    <r>
      <rPr>
        <b/>
        <u/>
        <sz val="9"/>
        <rFont val="Arial"/>
        <family val="2"/>
        <charset val="186"/>
      </rPr>
      <t xml:space="preserve">
ALTUM aizdevums/ paralēlais aizdevums</t>
    </r>
  </si>
  <si>
    <r>
      <t xml:space="preserve">t.sk., cits publiskais finansējums
</t>
    </r>
    <r>
      <rPr>
        <sz val="7"/>
        <color theme="1" tint="0.499984740745262"/>
        <rFont val="Arial"/>
        <family val="2"/>
        <charset val="186"/>
      </rPr>
      <t>(tiks saņemts līdz projekta pabeigšanai)</t>
    </r>
  </si>
  <si>
    <r>
      <t xml:space="preserve">t.sk., 
cits publiskais finansējums
</t>
    </r>
    <r>
      <rPr>
        <sz val="7"/>
        <color theme="1" tint="0.499984740745262"/>
        <rFont val="Arial"/>
        <family val="2"/>
        <charset val="186"/>
      </rPr>
      <t>(tiks saņemts līdz projekta pabeigšanai)</t>
    </r>
  </si>
  <si>
    <r>
      <rPr>
        <sz val="9"/>
        <rFont val="Arial"/>
        <family val="2"/>
        <charset val="186"/>
      </rPr>
      <t xml:space="preserve">t.sk., 
</t>
    </r>
    <r>
      <rPr>
        <b/>
        <u/>
        <sz val="9"/>
        <rFont val="Arial"/>
        <family val="2"/>
        <charset val="186"/>
      </rPr>
      <t>ALTUM aizdevums/ paralēlais aizdevums</t>
    </r>
  </si>
  <si>
    <t xml:space="preserve">               a) projekta kopējām izmaksām un to sadalījumu starp attiecināmām un neattiecināmām izmaksām; 
               b) projekta finansēšanas avotiem, t.sk., nepieciešamā ALTUM aizdevuma/ paralēlā aizdevuma apmēru;
               c) Latvijas reģionu, kurā atradīsies ieguldījums un reģionu/-iem, kuros komersants (aizņēmējs) plāno gūt labumu no ieguldījuma veikšanas.
 </t>
  </si>
  <si>
    <t>Iesniedzot šo Veidlapu, iesniedzējs apliecina, ka Veidlapā sniegtā informācija, t.sk., informācija par izmaksām, to sadalījumu pa finansēšanas avotiem, ir pamatota un patiesa.</t>
  </si>
  <si>
    <r>
      <t>I. Izmaksu kopsavilkums (saīsinātais), EUR</t>
    </r>
    <r>
      <rPr>
        <u/>
        <sz val="12"/>
        <color theme="1" tint="0.499984740745262"/>
        <rFont val="Arial"/>
        <family val="2"/>
        <charset val="186"/>
      </rPr>
      <t xml:space="preserve"> </t>
    </r>
    <r>
      <rPr>
        <u/>
        <sz val="10"/>
        <color theme="1" tint="0.499984740745262"/>
        <rFont val="Arial"/>
        <family val="2"/>
        <charset val="186"/>
      </rPr>
      <t>(informācija jānorāda Aizdevuma pieteikumā)</t>
    </r>
  </si>
  <si>
    <t xml:space="preserve">Veidlapa ir sadalīta 4 daļās (darba lapās), neieskaitot šo Skaidrojumu lapu: </t>
  </si>
  <si>
    <t xml:space="preserve">t.sk., aizņēmēja līdzdalība </t>
  </si>
  <si>
    <t>t.sk., cita finansētāja aizdevums</t>
  </si>
  <si>
    <t>t.sk., 
cita finansētāja aizdevums</t>
  </si>
  <si>
    <t>t.sk.,
aizņēmēja līdzdalība</t>
  </si>
  <si>
    <t>t.sk.,
cita finansētāja aizdevums</t>
  </si>
  <si>
    <r>
      <t xml:space="preserve">t.sk., 
aizņēmēja līdzdalība 
</t>
    </r>
    <r>
      <rPr>
        <sz val="7"/>
        <color theme="1" tint="0.499984740745262"/>
        <rFont val="Arial"/>
        <family val="2"/>
        <charset val="186"/>
      </rPr>
      <t>(brīva no publiskā atbalsta)</t>
    </r>
  </si>
  <si>
    <r>
      <t xml:space="preserve">t.sk., 
cita finansētāja aizdevums
</t>
    </r>
    <r>
      <rPr>
        <sz val="7"/>
        <color theme="0" tint="-0.499984740745262"/>
        <rFont val="Arial"/>
        <family val="2"/>
        <charset val="186"/>
      </rPr>
      <t>(brīvs no publiskā atbalsta)</t>
    </r>
  </si>
  <si>
    <r>
      <t xml:space="preserve">"Summa kopā" sadalījums
</t>
    </r>
    <r>
      <rPr>
        <sz val="7"/>
        <color theme="0" tint="-0.499984740745262"/>
        <rFont val="Arial"/>
        <family val="2"/>
        <charset val="186"/>
      </rPr>
      <t>(kolonna J)</t>
    </r>
    <r>
      <rPr>
        <b/>
        <sz val="8"/>
        <color theme="0" tint="-0.499984740745262"/>
        <rFont val="Arial"/>
        <family val="2"/>
        <charset val="186"/>
      </rPr>
      <t xml:space="preserve"> </t>
    </r>
  </si>
  <si>
    <r>
      <t xml:space="preserve">t.sk. cita finansētāja aizdevums
</t>
    </r>
    <r>
      <rPr>
        <sz val="7"/>
        <color theme="0" tint="-0.499984740745262"/>
        <rFont val="Arial"/>
        <family val="2"/>
        <charset val="186"/>
      </rPr>
      <t xml:space="preserve">(brīvs no publiskā atbalsta) </t>
    </r>
    <r>
      <rPr>
        <sz val="9"/>
        <rFont val="Arial"/>
        <family val="2"/>
        <charset val="186"/>
      </rPr>
      <t xml:space="preserve">
</t>
    </r>
  </si>
  <si>
    <t>t.sk. Neattiecināmās izmaksas</t>
  </si>
  <si>
    <t>t.sk. PVN</t>
  </si>
  <si>
    <r>
      <t xml:space="preserve">Neattiecināmo izmaksu KONTROLE 
</t>
    </r>
    <r>
      <rPr>
        <sz val="8"/>
        <color theme="0" tint="-0.499984740745262"/>
        <rFont val="Arial"/>
        <family val="2"/>
        <charset val="186"/>
      </rPr>
      <t>(kolonnās M,N un O
nesadalītās summas)</t>
    </r>
  </si>
  <si>
    <t>Projekta kopējās izmaksas:</t>
  </si>
  <si>
    <t xml:space="preserve">t.sk., PVN izmaksas kopā
</t>
  </si>
  <si>
    <r>
      <t xml:space="preserve">1) automātiski izveidojas saīsinātais un izvērtsais kopsavilkums no iepriekšējās darba lapās aizpildītās informācijas
2) </t>
    </r>
    <r>
      <rPr>
        <b/>
        <sz val="9"/>
        <color theme="4" tint="-0.499984740745262"/>
        <rFont val="Arial"/>
        <family val="2"/>
        <charset val="186"/>
      </rPr>
      <t>!</t>
    </r>
    <r>
      <rPr>
        <sz val="9"/>
        <color theme="4" tint="-0.499984740745262"/>
        <rFont val="Arial"/>
        <family val="2"/>
        <charset val="186"/>
      </rPr>
      <t xml:space="preserve"> Darba lapas I.sadaļā  (</t>
    </r>
    <r>
      <rPr>
        <i/>
        <sz val="9"/>
        <color theme="4" tint="-0.499984740745262"/>
        <rFont val="Arial"/>
        <family val="2"/>
        <charset val="186"/>
      </rPr>
      <t>Izmaksu kopsavilkums (saīsinātais)</t>
    </r>
    <r>
      <rPr>
        <sz val="9"/>
        <color theme="4" tint="-0.499984740745262"/>
        <rFont val="Arial"/>
        <family val="2"/>
        <charset val="186"/>
      </rPr>
      <t>) esošais apkopojums par projekta kopējām izmaksām un finansēšanas avotiem ir jānorāda Aizdevuma pieteikumā</t>
    </r>
  </si>
  <si>
    <t>Iekārtas un aprīkojums</t>
  </si>
  <si>
    <t>Nemateriālie aktīvi</t>
  </si>
  <si>
    <t>Pievienotās vērtības nodoklis</t>
  </si>
  <si>
    <r>
      <t xml:space="preserve">1) visas investīciju projekta izmaksas 
2) veic izmaksu sadalījumu starp: 
    a) Attiecināmajām izmaksām;
    </t>
    </r>
    <r>
      <rPr>
        <sz val="9"/>
        <color rgb="FF002060"/>
        <rFont val="Arial"/>
        <family val="2"/>
        <charset val="186"/>
      </rPr>
      <t>b) Neattiecināmajām izmaksām;
    c) PVN (Pievienotās vērtības nodokli).</t>
    </r>
    <r>
      <rPr>
        <sz val="9"/>
        <color theme="4" tint="-0.499984740745262"/>
        <rFont val="Arial"/>
        <family val="2"/>
        <charset val="186"/>
      </rPr>
      <t xml:space="preserve">
</t>
    </r>
  </si>
  <si>
    <r>
      <t xml:space="preserve">1) </t>
    </r>
    <r>
      <rPr>
        <u/>
        <sz val="9"/>
        <color rgb="FF002060"/>
        <rFont val="Arial"/>
        <family val="2"/>
        <charset val="186"/>
      </rPr>
      <t>Attiecināmo izmaksu</t>
    </r>
    <r>
      <rPr>
        <sz val="9"/>
        <color rgb="FF002060"/>
        <rFont val="Arial"/>
        <family val="2"/>
        <charset val="186"/>
      </rPr>
      <t xml:space="preserve"> darba lapā norāda:
1.1) informāciju par attiecināmo izmaksu finansēšanas avotiem, t.sk., nepieciešamā ALTUM finansējuma apmēru;
1.2) informāciju par reģionu, kurā atradīsies ieguldījums un par reģionu/-iem, kuros uzņēmums plāno gūt labumu no ieguldījuma veikšanas
2) </t>
    </r>
    <r>
      <rPr>
        <u/>
        <sz val="9"/>
        <color rgb="FF002060"/>
        <rFont val="Arial"/>
        <family val="2"/>
        <charset val="186"/>
      </rPr>
      <t>Neattiecināmo un PVN izmaksu</t>
    </r>
    <r>
      <rPr>
        <sz val="9"/>
        <color rgb="FF002060"/>
        <rFont val="Arial"/>
        <family val="2"/>
        <charset val="186"/>
      </rPr>
      <t xml:space="preserve"> darba lapā norāda informāciju par neattiecināmo izmaksu un PVN finansēšanas avotiem</t>
    </r>
  </si>
  <si>
    <r>
      <t>Darba lapās</t>
    </r>
    <r>
      <rPr>
        <b/>
        <sz val="10"/>
        <color rgb="FF002060"/>
        <rFont val="Arial"/>
        <family val="2"/>
        <charset val="186"/>
      </rPr>
      <t xml:space="preserve"> "Attiecināmās izmaksas" un "Neattiecināmās un PVN izmaksas"</t>
    </r>
    <r>
      <rPr>
        <sz val="10"/>
        <color rgb="FF002060"/>
        <rFont val="Arial"/>
        <family val="2"/>
        <charset val="186"/>
      </rPr>
      <t>- automātiski ielasās informācija no darba lapas "Tāme". Papildus komersantam darba lapās ir:</t>
    </r>
  </si>
  <si>
    <r>
      <t xml:space="preserve">KONTROLE 
</t>
    </r>
    <r>
      <rPr>
        <sz val="7"/>
        <color theme="0" tint="-0.34998626667073579"/>
        <rFont val="Arial"/>
        <family val="2"/>
        <charset val="186"/>
      </rPr>
      <t>(kolonnās L, M, N
nesadalītās summas, EUR)</t>
    </r>
  </si>
  <si>
    <t>Neattiecināmo un PVN izmaksu sadalījums pa finansētājiem, EUR</t>
  </si>
  <si>
    <t>Darba lapā automātiski ir ielasījušies dati no darba lapas "Tāme" (kolonnas A līdz L). Papildus Jums šajā darba lapā jānorāda informācija- no kādiem finanšu avotiem tiks finansētas neattiecināmās izmaksas (informācija norādāma kolonnās M, N, O un/ vai T, U, V, izvēloties atbilstošo un ievadot finansējuma summu). Ja nepieciešams labot automātiski jau ielasījušos datus, tas jāveic iepriekš aizpildītajā darba lapā "Tāme".</t>
  </si>
  <si>
    <r>
      <t xml:space="preserve">PVN kopā
</t>
    </r>
    <r>
      <rPr>
        <sz val="7"/>
        <color theme="0" tint="-0.499984740745262"/>
        <rFont val="Arial"/>
        <family val="2"/>
        <charset val="186"/>
      </rPr>
      <t>(dati no darba lapas "Tāme")</t>
    </r>
  </si>
  <si>
    <t>2.20.</t>
  </si>
  <si>
    <r>
      <t xml:space="preserve">PVN KONTROLE 
</t>
    </r>
    <r>
      <rPr>
        <sz val="8"/>
        <color theme="0" tint="-0.499984740745262"/>
        <rFont val="Arial"/>
        <family val="2"/>
        <charset val="186"/>
      </rPr>
      <t>(kolonnās T, U un V
nesadalītās summas)</t>
    </r>
  </si>
  <si>
    <t>Darba lapā automātiski ir ielasījušies dati no darba lapām: "Tāme", "Atiecināmās izmaksas" un "Neattiecināmās izmaksas un PVN". Darba lapas dati nav koriģējami.</t>
  </si>
  <si>
    <r>
      <t xml:space="preserve">t.sk., 
cits publiskais finansējums
</t>
    </r>
    <r>
      <rPr>
        <sz val="7"/>
        <color theme="0" tint="-0.499984740745262"/>
        <rFont val="Arial"/>
        <family val="2"/>
        <charset val="186"/>
      </rPr>
      <t>(tiks saņemts līdz projekta pabeigšanai)</t>
    </r>
  </si>
  <si>
    <t xml:space="preserve">jānorāda Attiecināmo, Neattiecināmo un PVN izmaksu finansēšanas avoti, t.sk., nepieciešamā ALTUM finansējuma (aizdevuma vai paralēlā aizdevuma veidā) apmērs Attiecināmo izmaksu segšanai; </t>
  </si>
  <si>
    <t>Novadi: Tukuma, Limbažu, Ogres, Saulkrastu</t>
  </si>
  <si>
    <r>
      <t xml:space="preserve">Rīga 
</t>
    </r>
    <r>
      <rPr>
        <sz val="6.5"/>
        <color theme="1" tint="0.34998626667073579"/>
        <rFont val="Arial"/>
        <family val="2"/>
        <charset val="186"/>
      </rPr>
      <t>(Rīga; Jūrmala; Novadi: Ādažu, Ķekavas, Mārupes, Olaines, Ropažu, Salaspils, Siguldas)</t>
    </r>
  </si>
  <si>
    <r>
      <t xml:space="preserve">Vidzeme
</t>
    </r>
    <r>
      <rPr>
        <sz val="6.5"/>
        <color theme="1" tint="0.34998626667073579"/>
        <rFont val="Arial"/>
        <family val="2"/>
        <charset val="186"/>
      </rPr>
      <t>(Novadi: Alūksnes, Cēsu, Gulbenes, Madonas, Smiltenes, Valkas, Valmieras, Varakļānu)</t>
    </r>
  </si>
  <si>
    <r>
      <t xml:space="preserve">Zemgale
</t>
    </r>
    <r>
      <rPr>
        <sz val="6.5"/>
        <color theme="1" tint="0.34998626667073579"/>
        <rFont val="Arial"/>
        <family val="2"/>
        <charset val="186"/>
      </rPr>
      <t>(Jelgava; Novadi: Aizkraukles, Bauskas, Dobeles, Jelgavas, Jēkabpils)</t>
    </r>
  </si>
  <si>
    <r>
      <t xml:space="preserve">Kurzeme </t>
    </r>
    <r>
      <rPr>
        <sz val="6.5"/>
        <color theme="1" tint="0.34998626667073579"/>
        <rFont val="Arial"/>
        <family val="2"/>
        <charset val="186"/>
      </rPr>
      <t>(Liepāja; Ventspils; Novadi: Dienvidkurzemes, Kuldīgas, Saldus, Talsu, Ventspils)</t>
    </r>
  </si>
  <si>
    <r>
      <t xml:space="preserve">Latgale </t>
    </r>
    <r>
      <rPr>
        <sz val="6.5"/>
        <color theme="1" tint="0.34998626667073579"/>
        <rFont val="Arial"/>
        <family val="2"/>
        <charset val="186"/>
      </rPr>
      <t>(Daugavpils; Rēzekne;Novadi: Augšdaugavas, Balvu, Krāslavas, Līvānu, Ludzas, Preiļu, Rēzeknes)</t>
    </r>
  </si>
  <si>
    <r>
      <t xml:space="preserve">4 Novadi: </t>
    </r>
    <r>
      <rPr>
        <sz val="8"/>
        <rFont val="Arial"/>
        <family val="2"/>
        <charset val="186"/>
      </rPr>
      <t>Tukuma, Limbažu, Ogres, Saulkrastu</t>
    </r>
  </si>
  <si>
    <t>V-5</t>
  </si>
  <si>
    <t xml:space="preserve">Reģions, kurā atradīsies ieguldījums </t>
  </si>
  <si>
    <t>Reģions, kurā atradīsies ieguldījums</t>
  </si>
  <si>
    <r>
      <t xml:space="preserve">PROJEKTA IZMAKSU TĀME
</t>
    </r>
    <r>
      <rPr>
        <b/>
        <sz val="9"/>
        <color theme="4" tint="-0.499984740745262"/>
        <rFont val="Arial"/>
        <family val="2"/>
        <charset val="186"/>
      </rPr>
      <t>AIZDEVUMA PIETEIKUMA
INOVĀCIJU IEVIEŠANAI RAŽOŠANĀ AR KAPITĀLA ATLAIDI
PIELIKUMS</t>
    </r>
  </si>
  <si>
    <t>Veidlapa "PROJEKTA IZMAKSU TĀME" (turpmāk tekstā - Veidlapa) ir neatņemama Aizdevuma pieteikuma Inovāciju ieviešanai ražošanā ar kapitāla atlaidi sastāvdaļa (turpmāk tekstā - Aizdevuma pieteikums).</t>
  </si>
  <si>
    <r>
      <t xml:space="preserve">Papildus informācija par finansējuma mērķiem, izmaksām un finansējuma nosacījumiem izlasāmi 07.01.2025 Ministru kabineta noteikumos Nr.24 </t>
    </r>
    <r>
      <rPr>
        <i/>
        <sz val="10"/>
        <color theme="4" tint="-0.499984740745262"/>
        <rFont val="Arial"/>
        <family val="2"/>
        <charset val="186"/>
      </rPr>
      <t>„Noteikumi par produktivitātes aizdevumiem uzņēmumu inovācijām”</t>
    </r>
    <r>
      <rPr>
        <sz val="10"/>
        <color theme="4" tint="-0.499984740745262"/>
        <rFont val="Arial"/>
        <family val="2"/>
        <charset val="186"/>
      </rPr>
      <t>.</t>
    </r>
  </si>
  <si>
    <t>Atbalsta programmas ietvaros ALTUM finansējumam primāri tiek piemēroti Vispārējās grupu atbrīvojuma regulas (VGAR) atbalsta (reģionālais atbalsts saskaņā ar Komisijas Regulu (ES) Nr. 651/2014) nosacījumi, t.sk., prasības, ka: finansējamais projekts nevar būt uzsākts pirms aizdevuma pieteikuma iesniegšanas ALTUM, vismaz 25% no projekta attiecināmajām izmaksām jābūt brīvām no publiskā atbalsta, tiek ievēroti maksimālie atbalsta intensitātes nosacījumi, u.c.</t>
  </si>
  <si>
    <t>Būvniecības izmaksas</t>
  </si>
  <si>
    <t>Nekustamā īpašuma iegādes izmaksas</t>
  </si>
  <si>
    <r>
      <rPr>
        <b/>
        <sz val="14"/>
        <color theme="4" tint="-0.499984740745262"/>
        <rFont val="Arial"/>
        <family val="2"/>
        <charset val="186"/>
      </rPr>
      <t>PROJEKTA IZMAKSU TĀME</t>
    </r>
    <r>
      <rPr>
        <b/>
        <sz val="9"/>
        <color theme="4" tint="-0.499984740745262"/>
        <rFont val="Arial"/>
        <family val="2"/>
        <charset val="186"/>
      </rPr>
      <t xml:space="preserve">
AIZDEVUMA PIETEIKUMA
INOVĀCIJU IEVIEŠANAI RAŽOŠANĀ AR KAPITĀLA ATLAIDI
PIELIKUMS</t>
    </r>
  </si>
  <si>
    <r>
      <rPr>
        <b/>
        <sz val="14"/>
        <color theme="4" tint="-0.499984740745262"/>
        <rFont val="Arial"/>
        <family val="2"/>
        <charset val="186"/>
      </rPr>
      <t xml:space="preserve">PROJEKTA IZMAKSU TĀME
</t>
    </r>
    <r>
      <rPr>
        <b/>
        <sz val="9"/>
        <color theme="4" tint="-0.499984740745262"/>
        <rFont val="Arial"/>
        <family val="2"/>
        <charset val="186"/>
      </rPr>
      <t>AIZDEVUMA PIETEIKUMA
INOVĀCIJU IEVIEŠANAI RAŽOŠANĀ AR KAPITĀLA ATLAIDI
PIELIKUMS</t>
    </r>
  </si>
  <si>
    <t>Paredzamās darba algas</t>
  </si>
  <si>
    <r>
      <t>Darba lapā</t>
    </r>
    <r>
      <rPr>
        <b/>
        <sz val="10"/>
        <color rgb="FF002060"/>
        <rFont val="Arial"/>
        <family val="2"/>
        <charset val="186"/>
      </rPr>
      <t xml:space="preserve"> "Tāme"</t>
    </r>
    <r>
      <rPr>
        <sz val="10"/>
        <color rgb="FF002060"/>
        <rFont val="Arial"/>
        <family val="2"/>
        <charset val="186"/>
      </rPr>
      <t>- projekta izmaksas sadalītas 6 izmaksu pozīciju grupās (iekārtas un aprīkojums, nemateriālie aktīvi, būvniecība, paredzamās darba algas, nekustamā īpašuma iegādes izmaksas, citas izmaksas), atbilstoši kurām uzņēmumam ir jānorāda projekta izmaksas un plānotais piegādātājs/pakalpojuma sniedzējs. Ja paredzēts iegādāties nekustamo īpašumu, kas sastāv gan no ēkām/būvēm, gan zemes - zemes iegādes cena nodalāma atsevišķi no ēkām/būvēm.
Pozīcija "Paredzamās darba algas" jānorāda summa, iekļaujot darba algu nodokļus.
Papildus darba lapā jānorāda informācija, cik lielas ir projekta Attiecināmās, Neattiecināmās un PVN izmaksas (informācija par izmaksām, kas var tikt iekļautas Attiecināmās izmaksās un, kas ir projekta Neattiecināmās izmaksas- izlasāms 07.01.2025 Ministru kabineta noteikumos Nr.24).</t>
    </r>
    <r>
      <rPr>
        <i/>
        <sz val="10"/>
        <color rgb="FF002060"/>
        <rFont val="Arial"/>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</si>
</sst>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0.00_ ;[Red]\-#,##0.00\ ;\-"/>
    <numFmt numFmtId="165" formatCode="#,##0_ ;[Red]\-#,##0\ "/>
    <numFmt numFmtId="166" formatCode="#,##0.00_ ;[Red]\-#,##0.00\ "/>
    <numFmt numFmtId="167" formatCode="0_ ;[Red]\-0\ "/>
  </numFmts>
  <fonts count="85" x14ac:knownFonts="1">
    <font>
      <sz val="11"/>
      <color theme="1"/>
      <name val="Calibri"/>
      <family val="2"/>
      <charset val="186"/>
      <scheme val="minor"/>
    </font>
    <font>
      <sz val="10"/>
      <name val="Arial"/>
      <family val="2"/>
      <charset val="186"/>
    </font>
    <font>
      <b/>
      <sz val="9"/>
      <color rgb="FF003B85"/>
      <name val="Arial"/>
      <family val="2"/>
      <charset val="186"/>
    </font>
    <font>
      <b/>
      <sz val="14"/>
      <color rgb="FF003B85"/>
      <name val="Arial"/>
      <family val="2"/>
      <charset val="186"/>
    </font>
    <font>
      <b/>
      <sz val="12"/>
      <color rgb="FF003B85"/>
      <name val="Arial"/>
      <family val="2"/>
      <charset val="186"/>
    </font>
    <font>
      <b/>
      <sz val="10"/>
      <color rgb="FF003B85"/>
      <name val="Arial"/>
      <family val="2"/>
      <charset val="186"/>
    </font>
    <font>
      <b/>
      <sz val="8"/>
      <name val="Arial"/>
      <family val="2"/>
      <charset val="186"/>
    </font>
    <font>
      <b/>
      <sz val="8"/>
      <color rgb="FF000000"/>
      <name val="Arial"/>
      <family val="2"/>
      <charset val="186"/>
    </font>
    <font>
      <sz val="8"/>
      <color rgb="FF000000"/>
      <name val="Arial"/>
      <family val="2"/>
      <charset val="186"/>
    </font>
    <font>
      <i/>
      <sz val="7"/>
      <color theme="5" tint="-0.249977111117893"/>
      <name val="Arial"/>
      <family val="2"/>
      <charset val="186"/>
    </font>
    <font>
      <b/>
      <sz val="10"/>
      <name val="Arial"/>
      <family val="2"/>
      <charset val="186"/>
    </font>
    <font>
      <sz val="10"/>
      <color theme="1" tint="0.499984740745262"/>
      <name val="Arial"/>
      <family val="2"/>
      <charset val="186"/>
    </font>
    <font>
      <b/>
      <sz val="9"/>
      <name val="Arial"/>
      <family val="2"/>
      <charset val="186"/>
    </font>
    <font>
      <sz val="9"/>
      <name val="Arial"/>
      <family val="2"/>
      <charset val="186"/>
    </font>
    <font>
      <b/>
      <sz val="8"/>
      <color indexed="81"/>
      <name val="Tahoma"/>
      <family val="2"/>
      <charset val="186"/>
    </font>
    <font>
      <sz val="8"/>
      <color indexed="81"/>
      <name val="Tahoma"/>
      <family val="2"/>
      <charset val="186"/>
    </font>
    <font>
      <sz val="8"/>
      <name val="Arial"/>
      <family val="2"/>
      <charset val="186"/>
    </font>
    <font>
      <b/>
      <sz val="10"/>
      <color rgb="FF000000"/>
      <name val="Arial"/>
      <family val="2"/>
      <charset val="186"/>
    </font>
    <font>
      <sz val="10"/>
      <color rgb="FF000000"/>
      <name val="Arial"/>
      <family val="2"/>
      <charset val="186"/>
    </font>
    <font>
      <b/>
      <sz val="10"/>
      <color rgb="FFF79646"/>
      <name val="Arial"/>
      <family val="2"/>
      <charset val="186"/>
    </font>
    <font>
      <sz val="9"/>
      <color indexed="81"/>
      <name val="Tahoma"/>
      <family val="2"/>
      <charset val="186"/>
    </font>
    <font>
      <sz val="9"/>
      <color theme="1" tint="0.499984740745262"/>
      <name val="Arial"/>
      <family val="2"/>
      <charset val="186"/>
    </font>
    <font>
      <sz val="7"/>
      <name val="Arial"/>
      <family val="2"/>
      <charset val="186"/>
    </font>
    <font>
      <b/>
      <sz val="7"/>
      <name val="Arial"/>
      <family val="2"/>
      <charset val="186"/>
    </font>
    <font>
      <sz val="9"/>
      <color theme="1" tint="0.249977111117893"/>
      <name val="Arial"/>
      <family val="2"/>
      <charset val="186"/>
    </font>
    <font>
      <b/>
      <sz val="9"/>
      <color theme="1" tint="0.249977111117893"/>
      <name val="Arial"/>
      <family val="2"/>
      <charset val="186"/>
    </font>
    <font>
      <b/>
      <i/>
      <sz val="7"/>
      <color theme="5" tint="-0.249977111117893"/>
      <name val="Arial"/>
      <family val="2"/>
      <charset val="186"/>
    </font>
    <font>
      <sz val="10"/>
      <color theme="0" tint="-0.499984740745262"/>
      <name val="Arial"/>
      <family val="2"/>
      <charset val="186"/>
    </font>
    <font>
      <b/>
      <sz val="9"/>
      <color theme="5" tint="-0.249977111117893"/>
      <name val="Arial"/>
      <family val="2"/>
      <charset val="186"/>
    </font>
    <font>
      <sz val="8"/>
      <color theme="0" tint="-0.499984740745262"/>
      <name val="Arial"/>
      <family val="2"/>
      <charset val="186"/>
    </font>
    <font>
      <b/>
      <sz val="8"/>
      <color theme="0" tint="-0.499984740745262"/>
      <name val="Arial"/>
      <family val="2"/>
      <charset val="186"/>
    </font>
    <font>
      <b/>
      <u/>
      <sz val="12"/>
      <color rgb="FF003B85"/>
      <name val="Arial"/>
      <family val="2"/>
      <charset val="186"/>
    </font>
    <font>
      <u/>
      <sz val="12"/>
      <color theme="1" tint="0.499984740745262"/>
      <name val="Arial"/>
      <family val="2"/>
      <charset val="186"/>
    </font>
    <font>
      <b/>
      <sz val="9"/>
      <color theme="1" tint="0.499984740745262"/>
      <name val="Arial"/>
      <family val="2"/>
      <charset val="186"/>
    </font>
    <font>
      <b/>
      <sz val="12"/>
      <color theme="1" tint="0.499984740745262"/>
      <name val="Arial"/>
      <family val="2"/>
      <charset val="186"/>
    </font>
    <font>
      <sz val="8"/>
      <name val="Calibri"/>
      <family val="2"/>
      <charset val="186"/>
      <scheme val="minor"/>
    </font>
    <font>
      <u/>
      <sz val="10"/>
      <color theme="1" tint="0.499984740745262"/>
      <name val="Arial"/>
      <family val="2"/>
      <charset val="186"/>
    </font>
    <font>
      <sz val="9"/>
      <color theme="4" tint="-0.499984740745262"/>
      <name val="Arial"/>
      <family val="2"/>
      <charset val="186"/>
    </font>
    <font>
      <b/>
      <sz val="10"/>
      <color theme="4" tint="-0.499984740745262"/>
      <name val="Arial"/>
      <family val="2"/>
      <charset val="186"/>
    </font>
    <font>
      <sz val="10"/>
      <color theme="4" tint="-0.499984740745262"/>
      <name val="Arial"/>
      <family val="2"/>
      <charset val="186"/>
    </font>
    <font>
      <sz val="12"/>
      <color theme="1"/>
      <name val="Arial"/>
      <family val="2"/>
      <charset val="186"/>
    </font>
    <font>
      <b/>
      <sz val="18"/>
      <color theme="4" tint="-0.499984740745262"/>
      <name val="Arial"/>
      <family val="2"/>
      <charset val="186"/>
    </font>
    <font>
      <b/>
      <u/>
      <sz val="12"/>
      <color theme="3" tint="-0.249977111117893"/>
      <name val="Arial"/>
      <family val="2"/>
      <charset val="186"/>
    </font>
    <font>
      <sz val="12"/>
      <color rgb="FFFF0000"/>
      <name val="Arial"/>
      <family val="2"/>
      <charset val="186"/>
    </font>
    <font>
      <b/>
      <sz val="12"/>
      <color rgb="FF17067A"/>
      <name val="Arial"/>
      <family val="2"/>
      <charset val="186"/>
    </font>
    <font>
      <b/>
      <sz val="11"/>
      <color rgb="FF003B85"/>
      <name val="Arial"/>
      <family val="2"/>
      <charset val="186"/>
    </font>
    <font>
      <b/>
      <sz val="10"/>
      <color theme="3" tint="-0.249977111117893"/>
      <name val="Arial"/>
      <family val="2"/>
      <charset val="186"/>
    </font>
    <font>
      <sz val="10"/>
      <color rgb="FFFF0000"/>
      <name val="Arial"/>
      <family val="2"/>
      <charset val="186"/>
    </font>
    <font>
      <b/>
      <sz val="10"/>
      <color rgb="FF17067A"/>
      <name val="Arial"/>
      <family val="2"/>
      <charset val="186"/>
    </font>
    <font>
      <sz val="10"/>
      <color theme="1"/>
      <name val="Arial"/>
      <family val="2"/>
      <charset val="186"/>
    </font>
    <font>
      <sz val="12"/>
      <color theme="3" tint="-0.249977111117893"/>
      <name val="Arial"/>
      <family val="2"/>
      <charset val="186"/>
    </font>
    <font>
      <i/>
      <sz val="10"/>
      <color rgb="FFFF0000"/>
      <name val="Arial"/>
      <family val="2"/>
      <charset val="186"/>
    </font>
    <font>
      <i/>
      <sz val="10"/>
      <color rgb="FF002060"/>
      <name val="Arial"/>
      <family val="2"/>
      <charset val="186"/>
    </font>
    <font>
      <sz val="10"/>
      <color rgb="FF002060"/>
      <name val="Arial"/>
      <family val="2"/>
      <charset val="186"/>
    </font>
    <font>
      <sz val="9"/>
      <color theme="0" tint="-0.499984740745262"/>
      <name val="Arial"/>
      <family val="2"/>
      <charset val="186"/>
    </font>
    <font>
      <b/>
      <sz val="14"/>
      <color theme="4" tint="-0.499984740745262"/>
      <name val="Arial"/>
      <family val="2"/>
      <charset val="186"/>
    </font>
    <font>
      <b/>
      <sz val="12"/>
      <color theme="4" tint="-0.499984740745262"/>
      <name val="Arial"/>
      <family val="2"/>
      <charset val="186"/>
    </font>
    <font>
      <sz val="7"/>
      <color theme="0" tint="-0.499984740745262"/>
      <name val="Arial"/>
      <family val="2"/>
      <charset val="186"/>
    </font>
    <font>
      <sz val="8"/>
      <color theme="1" tint="0.499984740745262"/>
      <name val="Arial"/>
      <family val="2"/>
      <charset val="186"/>
    </font>
    <font>
      <sz val="7"/>
      <color theme="1" tint="0.499984740745262"/>
      <name val="Arial"/>
      <family val="2"/>
      <charset val="186"/>
    </font>
    <font>
      <b/>
      <i/>
      <sz val="8"/>
      <color theme="5" tint="-0.249977111117893"/>
      <name val="Arial"/>
      <family val="2"/>
      <charset val="186"/>
    </font>
    <font>
      <b/>
      <sz val="10"/>
      <color rgb="FF002060"/>
      <name val="Arial"/>
      <family val="2"/>
      <charset val="186"/>
    </font>
    <font>
      <i/>
      <sz val="9"/>
      <color theme="4" tint="-0.499984740745262"/>
      <name val="Arial"/>
      <family val="2"/>
      <charset val="186"/>
    </font>
    <font>
      <b/>
      <i/>
      <sz val="9"/>
      <name val="Arial"/>
      <family val="2"/>
      <charset val="186"/>
    </font>
    <font>
      <b/>
      <sz val="9"/>
      <color rgb="FFFF0000"/>
      <name val="Arial"/>
      <family val="2"/>
      <charset val="186"/>
    </font>
    <font>
      <b/>
      <sz val="9"/>
      <color theme="4" tint="-0.499984740745262"/>
      <name val="Arial"/>
      <family val="2"/>
      <charset val="186"/>
    </font>
    <font>
      <b/>
      <sz val="9"/>
      <color rgb="FF000000"/>
      <name val="Arial"/>
      <family val="2"/>
      <charset val="186"/>
    </font>
    <font>
      <sz val="11"/>
      <color theme="1"/>
      <name val="Calibri"/>
      <family val="2"/>
      <charset val="186"/>
      <scheme val="minor"/>
    </font>
    <font>
      <b/>
      <sz val="14"/>
      <color rgb="FFFF0000"/>
      <name val="Arial"/>
      <family val="2"/>
      <charset val="186"/>
    </font>
    <font>
      <i/>
      <sz val="7"/>
      <name val="Arial"/>
      <family val="2"/>
      <charset val="186"/>
    </font>
    <font>
      <sz val="9"/>
      <color rgb="FF002060"/>
      <name val="Arial"/>
      <family val="2"/>
      <charset val="186"/>
    </font>
    <font>
      <u/>
      <sz val="9"/>
      <color rgb="FF002060"/>
      <name val="Arial"/>
      <family val="2"/>
      <charset val="186"/>
    </font>
    <font>
      <b/>
      <sz val="8"/>
      <color rgb="FFFF0000"/>
      <name val="Arial"/>
      <family val="2"/>
      <charset val="186"/>
    </font>
    <font>
      <i/>
      <sz val="10"/>
      <color theme="4" tint="-0.499984740745262"/>
      <name val="Arial"/>
      <family val="2"/>
      <charset val="186"/>
    </font>
    <font>
      <b/>
      <i/>
      <sz val="9"/>
      <color theme="5" tint="-0.249977111117893"/>
      <name val="Arial"/>
      <family val="2"/>
      <charset val="186"/>
    </font>
    <font>
      <b/>
      <sz val="8.5"/>
      <color theme="5" tint="-0.249977111117893"/>
      <name val="Arial"/>
      <family val="2"/>
      <charset val="186"/>
    </font>
    <font>
      <b/>
      <i/>
      <sz val="8"/>
      <name val="Arial"/>
      <family val="2"/>
      <charset val="186"/>
    </font>
    <font>
      <i/>
      <sz val="8"/>
      <color theme="5" tint="-0.249977111117893"/>
      <name val="Arial"/>
      <family val="2"/>
      <charset val="186"/>
    </font>
    <font>
      <b/>
      <u/>
      <sz val="9"/>
      <name val="Arial"/>
      <family val="2"/>
      <charset val="186"/>
    </font>
    <font>
      <b/>
      <sz val="8"/>
      <color theme="0" tint="-0.34998626667073579"/>
      <name val="Arial"/>
      <family val="2"/>
      <charset val="186"/>
    </font>
    <font>
      <sz val="7"/>
      <color theme="0" tint="-0.34998626667073579"/>
      <name val="Arial"/>
      <family val="2"/>
      <charset val="186"/>
    </font>
    <font>
      <sz val="6.5"/>
      <color theme="1" tint="0.34998626667073579"/>
      <name val="Arial"/>
      <family val="2"/>
      <charset val="186"/>
    </font>
    <font>
      <b/>
      <sz val="9"/>
      <color indexed="81"/>
      <name val="Tahoma"/>
      <family val="2"/>
      <charset val="186"/>
    </font>
    <font>
      <b/>
      <u/>
      <sz val="9"/>
      <color indexed="81"/>
      <name val="Tahoma"/>
      <family val="2"/>
      <charset val="186"/>
    </font>
    <font>
      <sz val="9"/>
      <color indexed="81"/>
      <name val="Tahoma"/>
      <charset val="1"/>
    </font>
  </fonts>
  <fills count="13">
    <fill>
      <patternFill patternType="none"/>
    </fill>
    <fill>
      <patternFill patternType="gray125"/>
    </fill>
    <fill>
      <patternFill patternType="solid">
        <fgColor rgb="FFFFFFFF"/>
        <bgColor rgb="FFF2F2F2"/>
      </patternFill>
    </fill>
    <fill>
      <patternFill patternType="solid">
        <fgColor theme="0" tint="-4.9989318521683403E-2"/>
        <bgColor indexed="64"/>
      </patternFill>
    </fill>
    <fill>
      <patternFill patternType="solid">
        <fgColor rgb="FFFBFBFB"/>
        <bgColor indexed="64"/>
      </patternFill>
    </fill>
    <fill>
      <patternFill patternType="solid">
        <fgColor rgb="FFCDD3D9"/>
        <bgColor indexed="64"/>
      </patternFill>
    </fill>
    <fill>
      <patternFill patternType="solid">
        <fgColor theme="3" tint="0.79998168889431442"/>
        <bgColor indexed="64"/>
      </patternFill>
    </fill>
    <fill>
      <patternFill patternType="solid">
        <fgColor theme="0" tint="-4.9989318521683403E-2"/>
        <bgColor rgb="FFF2F2F2"/>
      </patternFill>
    </fill>
    <fill>
      <patternFill patternType="solid">
        <fgColor rgb="FFE7F1F9"/>
        <bgColor indexed="64"/>
      </patternFill>
    </fill>
    <fill>
      <patternFill patternType="solid">
        <fgColor rgb="FFE7F1F9"/>
        <bgColor rgb="FFD9D9D9"/>
      </patternFill>
    </fill>
    <fill>
      <patternFill patternType="solid">
        <fgColor rgb="FFF1F3F5"/>
        <bgColor indexed="64"/>
      </patternFill>
    </fill>
    <fill>
      <patternFill patternType="solid">
        <fgColor rgb="FFEAF3FA"/>
        <bgColor indexed="64"/>
      </patternFill>
    </fill>
    <fill>
      <patternFill patternType="solid">
        <fgColor rgb="FFD6DCE4"/>
        <bgColor indexed="64"/>
      </patternFill>
    </fill>
  </fills>
  <borders count="145">
    <border>
      <left/>
      <right/>
      <top/>
      <bottom/>
      <diagonal/>
    </border>
    <border>
      <left/>
      <right/>
      <top/>
      <bottom style="medium">
        <color rgb="FF00ACC8"/>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thin">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thin">
        <color theme="1" tint="0.499984740745262"/>
      </left>
      <right/>
      <top style="thin">
        <color theme="1" tint="0.499984740745262"/>
      </top>
      <bottom style="hair">
        <color theme="1" tint="0.499984740745262"/>
      </bottom>
      <diagonal/>
    </border>
    <border>
      <left/>
      <right/>
      <top style="thin">
        <color theme="1" tint="0.499984740745262"/>
      </top>
      <bottom style="hair">
        <color theme="1" tint="0.499984740745262"/>
      </bottom>
      <diagonal/>
    </border>
    <border>
      <left/>
      <right style="hair">
        <color theme="1" tint="0.499984740745262"/>
      </right>
      <top style="thin">
        <color theme="1" tint="0.499984740745262"/>
      </top>
      <bottom style="hair">
        <color theme="1" tint="0.499984740745262"/>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top style="hair">
        <color theme="0" tint="-0.24994659260841701"/>
      </top>
      <bottom style="thin">
        <color theme="0" tint="-0.24994659260841701"/>
      </bottom>
      <diagonal/>
    </border>
    <border>
      <left style="thin">
        <color theme="0" tint="-0.24994659260841701"/>
      </left>
      <right style="hair">
        <color theme="0" tint="-0.24994659260841701"/>
      </right>
      <top style="hair">
        <color theme="0" tint="-0.24994659260841701"/>
      </top>
      <bottom/>
      <diagonal/>
    </border>
    <border>
      <left style="hair">
        <color theme="0" tint="-0.24994659260841701"/>
      </left>
      <right style="thin">
        <color theme="0" tint="-0.24994659260841701"/>
      </right>
      <top style="hair">
        <color theme="0" tint="-0.24994659260841701"/>
      </top>
      <bottom/>
      <diagonal/>
    </border>
    <border>
      <left style="thin">
        <color theme="0" tint="-0.24994659260841701"/>
      </left>
      <right/>
      <top style="double">
        <color theme="0" tint="-0.24994659260841701"/>
      </top>
      <bottom style="double">
        <color theme="0" tint="-0.24994659260841701"/>
      </bottom>
      <diagonal/>
    </border>
    <border>
      <left/>
      <right/>
      <top style="double">
        <color theme="0" tint="-0.24994659260841701"/>
      </top>
      <bottom style="double">
        <color theme="0" tint="-0.24994659260841701"/>
      </bottom>
      <diagonal/>
    </border>
    <border>
      <left/>
      <right style="hair">
        <color theme="0" tint="-0.24994659260841701"/>
      </right>
      <top style="double">
        <color theme="0" tint="-0.24994659260841701"/>
      </top>
      <bottom style="double">
        <color theme="0" tint="-0.24994659260841701"/>
      </bottom>
      <diagonal/>
    </border>
    <border>
      <left style="hair">
        <color theme="0" tint="-0.24994659260841701"/>
      </left>
      <right style="hair">
        <color theme="0" tint="-0.24994659260841701"/>
      </right>
      <top style="double">
        <color theme="0" tint="-0.24994659260841701"/>
      </top>
      <bottom style="double">
        <color theme="0" tint="-0.24994659260841701"/>
      </bottom>
      <diagonal/>
    </border>
    <border>
      <left style="hair">
        <color theme="0" tint="-0.24994659260841701"/>
      </left>
      <right/>
      <top style="double">
        <color theme="0" tint="-0.24994659260841701"/>
      </top>
      <bottom style="double">
        <color theme="0" tint="-0.24994659260841701"/>
      </bottom>
      <diagonal/>
    </border>
    <border>
      <left/>
      <right style="hair">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right/>
      <top style="double">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bottom style="hair">
        <color theme="0" tint="-0.24994659260841701"/>
      </bottom>
      <diagonal/>
    </border>
    <border>
      <left style="thin">
        <color theme="0" tint="-0.24994659260841701"/>
      </left>
      <right style="thin">
        <color theme="0" tint="-0.24994659260841701"/>
      </right>
      <top style="hair">
        <color theme="0" tint="-0.24994659260841701"/>
      </top>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thin">
        <color theme="0" tint="-0.24994659260841701"/>
      </right>
      <top style="hair">
        <color theme="0" tint="-0.24994659260841701"/>
      </top>
      <bottom style="thin">
        <color theme="0" tint="-0.24994659260841701"/>
      </bottom>
      <diagonal/>
    </border>
    <border>
      <left/>
      <right style="hair">
        <color theme="0" tint="-0.24994659260841701"/>
      </right>
      <top/>
      <bottom/>
      <diagonal/>
    </border>
    <border>
      <left/>
      <right style="hair">
        <color theme="0" tint="-0.24994659260841701"/>
      </right>
      <top/>
      <bottom style="hair">
        <color theme="0" tint="-0.24994659260841701"/>
      </bottom>
      <diagonal/>
    </border>
    <border>
      <left/>
      <right/>
      <top style="medium">
        <color rgb="FF00ACC8"/>
      </top>
      <bottom/>
      <diagonal/>
    </border>
    <border>
      <left style="thin">
        <color theme="0" tint="-0.34998626667073579"/>
      </left>
      <right style="hair">
        <color theme="0" tint="-0.499984740745262"/>
      </right>
      <top style="thin">
        <color theme="0" tint="-0.34998626667073579"/>
      </top>
      <bottom style="hair">
        <color theme="0" tint="-0.499984740745262"/>
      </bottom>
      <diagonal/>
    </border>
    <border>
      <left style="hair">
        <color theme="0" tint="-0.499984740745262"/>
      </left>
      <right style="thin">
        <color theme="0" tint="-0.34998626667073579"/>
      </right>
      <top style="thin">
        <color theme="0" tint="-0.34998626667073579"/>
      </top>
      <bottom style="hair">
        <color theme="0" tint="-0.499984740745262"/>
      </bottom>
      <diagonal/>
    </border>
    <border>
      <left style="thin">
        <color theme="0" tint="-0.34998626667073579"/>
      </left>
      <right style="hair">
        <color theme="0" tint="-0.499984740745262"/>
      </right>
      <top style="hair">
        <color theme="0" tint="-0.499984740745262"/>
      </top>
      <bottom style="thin">
        <color theme="0" tint="-0.24994659260841701"/>
      </bottom>
      <diagonal/>
    </border>
    <border>
      <left style="hair">
        <color theme="0" tint="-0.499984740745262"/>
      </left>
      <right style="thin">
        <color theme="0" tint="-0.34998626667073579"/>
      </right>
      <top style="hair">
        <color theme="0" tint="-0.499984740745262"/>
      </top>
      <bottom style="thin">
        <color theme="0" tint="-0.24994659260841701"/>
      </bottom>
      <diagonal/>
    </border>
    <border>
      <left style="hair">
        <color theme="0" tint="-0.499984740745262"/>
      </left>
      <right style="hair">
        <color theme="0" tint="-0.499984740745262"/>
      </right>
      <top style="thin">
        <color theme="0" tint="-0.34998626667073579"/>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24994659260841701"/>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thin">
        <color theme="0" tint="-0.24994659260841701"/>
      </bottom>
      <diagonal/>
    </border>
    <border>
      <left/>
      <right style="hair">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thin">
        <color theme="0" tint="-0.24994659260841701"/>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hair">
        <color theme="0" tint="-0.499984740745262"/>
      </bottom>
      <diagonal/>
    </border>
    <border>
      <left style="thin">
        <color theme="0" tint="-0.34998626667073579"/>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24994659260841701"/>
      </right>
      <top style="thin">
        <color theme="0" tint="-0.499984740745262"/>
      </top>
      <bottom style="hair">
        <color theme="0" tint="-0.499984740745262"/>
      </bottom>
      <diagonal/>
    </border>
    <border>
      <left style="thin">
        <color theme="0" tint="-0.499984740745262"/>
      </left>
      <right style="thin">
        <color theme="0" tint="-0.24994659260841701"/>
      </right>
      <top style="hair">
        <color theme="0" tint="-0.499984740745262"/>
      </top>
      <bottom style="thin">
        <color theme="0" tint="-0.499984740745262"/>
      </bottom>
      <diagonal/>
    </border>
    <border>
      <left style="hair">
        <color theme="0" tint="-0.499984740745262"/>
      </left>
      <right/>
      <top style="thin">
        <color theme="0" tint="-0.34998626667073579"/>
      </top>
      <bottom style="hair">
        <color theme="0" tint="-0.499984740745262"/>
      </bottom>
      <diagonal/>
    </border>
    <border>
      <left/>
      <right style="hair">
        <color theme="0" tint="-0.499984740745262"/>
      </right>
      <top style="thin">
        <color theme="0" tint="-0.34998626667073579"/>
      </top>
      <bottom style="hair">
        <color theme="0" tint="-0.499984740745262"/>
      </bottom>
      <diagonal/>
    </border>
    <border>
      <left style="thin">
        <color theme="0" tint="-0.34998626667073579"/>
      </left>
      <right style="thin">
        <color theme="0" tint="-0.34998626667073579"/>
      </right>
      <top style="thin">
        <color theme="0" tint="-0.34998626667073579"/>
      </top>
      <bottom style="hair">
        <color theme="0" tint="-0.499984740745262"/>
      </bottom>
      <diagonal/>
    </border>
    <border>
      <left style="thin">
        <color theme="0" tint="-0.34998626667073579"/>
      </left>
      <right style="thin">
        <color theme="0" tint="-0.34998626667073579"/>
      </right>
      <top style="hair">
        <color theme="0" tint="-0.499984740745262"/>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34998626667073579"/>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24994659260841701"/>
      </bottom>
      <diagonal/>
    </border>
    <border>
      <left style="thin">
        <color theme="0" tint="-0.14996795556505021"/>
      </left>
      <right/>
      <top style="thin">
        <color theme="0" tint="-0.34998626667073579"/>
      </top>
      <bottom style="thin">
        <color theme="0" tint="-0.14996795556505021"/>
      </bottom>
      <diagonal/>
    </border>
    <border>
      <left style="thin">
        <color theme="0" tint="-0.24994659260841701"/>
      </left>
      <right style="thin">
        <color theme="0" tint="-0.24994659260841701"/>
      </right>
      <top style="thin">
        <color theme="0" tint="-0.34998626667073579"/>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34998626667073579"/>
      </bottom>
      <diagonal/>
    </border>
    <border>
      <left style="hair">
        <color theme="0" tint="-0.34998626667073579"/>
      </left>
      <right style="thin">
        <color theme="0" tint="-0.14996795556505021"/>
      </right>
      <top style="thin">
        <color theme="0" tint="-0.34998626667073579"/>
      </top>
      <bottom style="thin">
        <color theme="0" tint="-0.14996795556505021"/>
      </bottom>
      <diagonal/>
    </border>
    <border>
      <left style="hair">
        <color theme="0" tint="-0.34998626667073579"/>
      </left>
      <right style="thin">
        <color theme="0" tint="-0.14996795556505021"/>
      </right>
      <top style="thin">
        <color theme="0" tint="-0.14996795556505021"/>
      </top>
      <bottom style="thin">
        <color theme="0" tint="-0.14996795556505021"/>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style="thin">
        <color theme="0" tint="-0.14996795556505021"/>
      </left>
      <right style="thin">
        <color theme="0" tint="-0.14993743705557422"/>
      </right>
      <top style="thin">
        <color theme="0" tint="-0.34998626667073579"/>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right style="thin">
        <color theme="0" tint="-0.24994659260841701"/>
      </right>
      <top style="double">
        <color theme="0" tint="-0.24994659260841701"/>
      </top>
      <bottom style="double">
        <color theme="0" tint="-0.24994659260841701"/>
      </bottom>
      <diagonal/>
    </border>
    <border>
      <left style="thin">
        <color theme="0" tint="-0.14996795556505021"/>
      </left>
      <right style="thin">
        <color theme="0" tint="-0.14993743705557422"/>
      </right>
      <top style="thin">
        <color theme="0" tint="-0.34998626667073579"/>
      </top>
      <bottom/>
      <diagonal/>
    </border>
    <border>
      <left style="thin">
        <color theme="0" tint="-0.14996795556505021"/>
      </left>
      <right style="thin">
        <color theme="0" tint="-0.14993743705557422"/>
      </right>
      <top/>
      <bottom style="thin">
        <color theme="0" tint="-0.34998626667073579"/>
      </bottom>
      <diagonal/>
    </border>
    <border diagonalDown="1">
      <left style="thin">
        <color theme="0" tint="-0.24994659260841701"/>
      </left>
      <right style="thin">
        <color theme="0" tint="-0.24994659260841701"/>
      </right>
      <top style="thin">
        <color theme="0" tint="-0.24994659260841701"/>
      </top>
      <bottom/>
      <diagonal style="thin">
        <color theme="0" tint="-0.24994659260841701"/>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ouble">
        <color theme="0" tint="-0.24994659260841701"/>
      </bottom>
      <diagonal/>
    </border>
    <border>
      <left/>
      <right style="thin">
        <color theme="0" tint="-0.24994659260841701"/>
      </right>
      <top style="thin">
        <color theme="0" tint="-0.24994659260841701"/>
      </top>
      <bottom style="double">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top style="thin">
        <color theme="0" tint="-0.24994659260841701"/>
      </top>
      <bottom style="thin">
        <color theme="0" tint="-0.24994659260841701"/>
      </bottom>
      <diagonal/>
    </border>
    <border diagonalDown="1">
      <left style="thin">
        <color theme="0" tint="-0.24994659260841701"/>
      </left>
      <right style="hair">
        <color theme="0" tint="-0.24994659260841701"/>
      </right>
      <top style="thin">
        <color theme="0" tint="-0.24994659260841701"/>
      </top>
      <bottom style="hair">
        <color theme="0" tint="-0.24994659260841701"/>
      </bottom>
      <diagonal style="thin">
        <color theme="0" tint="-0.24994659260841701"/>
      </diagonal>
    </border>
    <border diagonalDown="1">
      <left style="hair">
        <color theme="0" tint="-0.24994659260841701"/>
      </left>
      <right style="thin">
        <color theme="0" tint="-0.24994659260841701"/>
      </right>
      <top style="thin">
        <color theme="0" tint="-0.24994659260841701"/>
      </top>
      <bottom style="hair">
        <color theme="0" tint="-0.24994659260841701"/>
      </bottom>
      <diagonal style="thin">
        <color theme="0" tint="-0.24994659260841701"/>
      </diagonal>
    </border>
    <border>
      <left style="thin">
        <color theme="0" tint="-0.24994659260841701"/>
      </left>
      <right style="hair">
        <color theme="0" tint="-0.499984740745262"/>
      </right>
      <top style="thin">
        <color theme="0" tint="-0.24994659260841701"/>
      </top>
      <bottom style="thin">
        <color theme="0" tint="-0.24994659260841701"/>
      </bottom>
      <diagonal/>
    </border>
    <border>
      <left style="hair">
        <color theme="0" tint="-0.499984740745262"/>
      </left>
      <right style="hair">
        <color theme="0" tint="-0.499984740745262"/>
      </right>
      <top style="thin">
        <color theme="0" tint="-0.24994659260841701"/>
      </top>
      <bottom style="thin">
        <color theme="0" tint="-0.24994659260841701"/>
      </bottom>
      <diagonal/>
    </border>
    <border>
      <left style="hair">
        <color theme="0" tint="-0.499984740745262"/>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hair">
        <color theme="0" tint="-0.24994659260841701"/>
      </bottom>
      <diagonal/>
    </border>
    <border>
      <left style="thin">
        <color theme="0" tint="-0.34998626667073579"/>
      </left>
      <right style="thin">
        <color theme="0" tint="-0.34998626667073579"/>
      </right>
      <top style="hair">
        <color theme="0" tint="-0.24994659260841701"/>
      </top>
      <bottom style="hair">
        <color theme="0" tint="-0.24994659260841701"/>
      </bottom>
      <diagonal/>
    </border>
    <border>
      <left style="thin">
        <color theme="0" tint="-0.34998626667073579"/>
      </left>
      <right style="thin">
        <color theme="0" tint="-0.34998626667073579"/>
      </right>
      <top style="hair">
        <color theme="0" tint="-0.24994659260841701"/>
      </top>
      <bottom style="thin">
        <color theme="0" tint="-0.34998626667073579"/>
      </bottom>
      <diagonal/>
    </border>
    <border>
      <left style="thin">
        <color theme="0" tint="-0.34998626667073579"/>
      </left>
      <right style="thin">
        <color theme="0" tint="-0.34998626667073579"/>
      </right>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499984740745262"/>
      </bottom>
      <diagonal/>
    </border>
    <border>
      <left style="thin">
        <color theme="0" tint="-0.24994659260841701"/>
      </left>
      <right style="thin">
        <color theme="0" tint="-0.499984740745262"/>
      </right>
      <top style="thin">
        <color theme="0" tint="-0.24994659260841701"/>
      </top>
      <bottom style="thin">
        <color theme="0" tint="-0.499984740745262"/>
      </bottom>
      <diagonal/>
    </border>
    <border>
      <left style="thin">
        <color theme="0" tint="-0.34998626667073579"/>
      </left>
      <right style="hair">
        <color theme="0" tint="-0.34998626667073579"/>
      </right>
      <top style="thin">
        <color theme="0" tint="-0.24994659260841701"/>
      </top>
      <bottom style="thin">
        <color theme="0" tint="-0.24994659260841701"/>
      </bottom>
      <diagonal/>
    </border>
    <border>
      <left style="hair">
        <color theme="0" tint="-0.34998626667073579"/>
      </left>
      <right style="hair">
        <color theme="0" tint="-0.34998626667073579"/>
      </right>
      <top style="thin">
        <color theme="0" tint="-0.24994659260841701"/>
      </top>
      <bottom style="thin">
        <color theme="0" tint="-0.24994659260841701"/>
      </bottom>
      <diagonal/>
    </border>
    <border>
      <left style="thin">
        <color theme="0" tint="-0.34998626667073579"/>
      </left>
      <right style="hair">
        <color theme="0" tint="-0.34998626667073579"/>
      </right>
      <top style="thin">
        <color theme="0" tint="-0.24994659260841701"/>
      </top>
      <bottom style="hair">
        <color theme="0" tint="-0.24994659260841701"/>
      </bottom>
      <diagonal/>
    </border>
    <border>
      <left style="hair">
        <color theme="0" tint="-0.34998626667073579"/>
      </left>
      <right style="hair">
        <color theme="0" tint="-0.34998626667073579"/>
      </right>
      <top style="thin">
        <color theme="0" tint="-0.24994659260841701"/>
      </top>
      <bottom style="hair">
        <color theme="0" tint="-0.24994659260841701"/>
      </bottom>
      <diagonal/>
    </border>
    <border>
      <left style="thin">
        <color theme="0" tint="-0.34998626667073579"/>
      </left>
      <right style="hair">
        <color theme="0" tint="-0.34998626667073579"/>
      </right>
      <top style="hair">
        <color theme="0" tint="-0.24994659260841701"/>
      </top>
      <bottom style="hair">
        <color theme="0" tint="-0.24994659260841701"/>
      </bottom>
      <diagonal/>
    </border>
    <border>
      <left style="hair">
        <color theme="0" tint="-0.34998626667073579"/>
      </left>
      <right style="hair">
        <color theme="0" tint="-0.34998626667073579"/>
      </right>
      <top style="hair">
        <color theme="0" tint="-0.24994659260841701"/>
      </top>
      <bottom style="hair">
        <color theme="0" tint="-0.24994659260841701"/>
      </bottom>
      <diagonal/>
    </border>
    <border>
      <left style="hair">
        <color theme="0" tint="-0.34998626667073579"/>
      </left>
      <right style="thin">
        <color theme="0" tint="-0.34998626667073579"/>
      </right>
      <top style="thin">
        <color theme="0" tint="-0.24994659260841701"/>
      </top>
      <bottom style="thin">
        <color theme="0" tint="-0.24994659260841701"/>
      </bottom>
      <diagonal/>
    </border>
    <border>
      <left style="hair">
        <color theme="0" tint="-0.34998626667073579"/>
      </left>
      <right style="thin">
        <color theme="0" tint="-0.34998626667073579"/>
      </right>
      <top style="thin">
        <color theme="0" tint="-0.24994659260841701"/>
      </top>
      <bottom style="hair">
        <color theme="0" tint="-0.24994659260841701"/>
      </bottom>
      <diagonal/>
    </border>
    <border>
      <left style="hair">
        <color theme="0" tint="-0.34998626667073579"/>
      </left>
      <right style="thin">
        <color theme="0" tint="-0.34998626667073579"/>
      </right>
      <top style="hair">
        <color theme="0" tint="-0.24994659260841701"/>
      </top>
      <bottom style="hair">
        <color theme="0" tint="-0.24994659260841701"/>
      </bottom>
      <diagonal/>
    </border>
    <border>
      <left style="thin">
        <color theme="0" tint="-0.34998626667073579"/>
      </left>
      <right style="hair">
        <color theme="0" tint="-0.34998626667073579"/>
      </right>
      <top style="hair">
        <color theme="0" tint="-0.24994659260841701"/>
      </top>
      <bottom style="thin">
        <color theme="0" tint="-0.34998626667073579"/>
      </bottom>
      <diagonal/>
    </border>
    <border>
      <left style="hair">
        <color theme="0" tint="-0.34998626667073579"/>
      </left>
      <right style="hair">
        <color theme="0" tint="-0.34998626667073579"/>
      </right>
      <top style="hair">
        <color theme="0" tint="-0.24994659260841701"/>
      </top>
      <bottom style="thin">
        <color theme="0" tint="-0.34998626667073579"/>
      </bottom>
      <diagonal/>
    </border>
    <border>
      <left style="hair">
        <color theme="0" tint="-0.34998626667073579"/>
      </left>
      <right style="thin">
        <color theme="0" tint="-0.34998626667073579"/>
      </right>
      <top style="hair">
        <color theme="0" tint="-0.24994659260841701"/>
      </top>
      <bottom style="thin">
        <color theme="0" tint="-0.34998626667073579"/>
      </bottom>
      <diagonal/>
    </border>
    <border>
      <left style="thin">
        <color theme="0" tint="-0.34998626667073579"/>
      </left>
      <right/>
      <top style="thin">
        <color theme="0" tint="-0.499984740745262"/>
      </top>
      <bottom style="thin">
        <color theme="0" tint="-0.24994659260841701"/>
      </bottom>
      <diagonal/>
    </border>
    <border>
      <left/>
      <right/>
      <top style="thin">
        <color theme="0" tint="-0.499984740745262"/>
      </top>
      <bottom style="thin">
        <color theme="0" tint="-0.24994659260841701"/>
      </bottom>
      <diagonal/>
    </border>
    <border>
      <left/>
      <right style="thin">
        <color theme="0" tint="-0.34998626667073579"/>
      </right>
      <top style="thin">
        <color theme="0" tint="-0.499984740745262"/>
      </top>
      <bottom style="thin">
        <color theme="0" tint="-0.24994659260841701"/>
      </bottom>
      <diagonal/>
    </border>
    <border>
      <left/>
      <right/>
      <top/>
      <bottom style="thin">
        <color theme="0" tint="-0.499984740745262"/>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right/>
      <top style="thin">
        <color theme="0" tint="-0.24994659260841701"/>
      </top>
      <bottom/>
      <diagonal/>
    </border>
    <border>
      <left/>
      <right/>
      <top/>
      <bottom style="thin">
        <color theme="0" tint="-0.24994659260841701"/>
      </bottom>
      <diagonal/>
    </border>
    <border>
      <left/>
      <right/>
      <top style="thin">
        <color theme="0" tint="-0.24994659260841701"/>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thin">
        <color theme="0" tint="-0.24994659260841701"/>
      </top>
      <bottom style="hair">
        <color theme="0" tint="-0.24994659260841701"/>
      </bottom>
      <diagonal/>
    </border>
    <border>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14996795556505021"/>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24994659260841701"/>
      </left>
      <right style="thin">
        <color theme="0" tint="-0.24994659260841701"/>
      </right>
      <top style="thin">
        <color theme="0" tint="-0.499984740745262"/>
      </top>
      <bottom style="hair">
        <color theme="0" tint="-0.24994659260841701"/>
      </bottom>
      <diagonal/>
    </border>
    <border>
      <left style="thin">
        <color theme="0" tint="-0.24994659260841701"/>
      </left>
      <right style="hair">
        <color theme="0" tint="-0.24994659260841701"/>
      </right>
      <top style="thin">
        <color theme="0" tint="-0.499984740745262"/>
      </top>
      <bottom style="hair">
        <color theme="0" tint="-0.24994659260841701"/>
      </bottom>
      <diagonal/>
    </border>
    <border>
      <left style="hair">
        <color theme="0" tint="-0.24994659260841701"/>
      </left>
      <right style="hair">
        <color theme="0" tint="-0.24994659260841701"/>
      </right>
      <top style="thin">
        <color theme="0" tint="-0.499984740745262"/>
      </top>
      <bottom style="hair">
        <color theme="0" tint="-0.24994659260841701"/>
      </bottom>
      <diagonal/>
    </border>
    <border>
      <left style="hair">
        <color theme="0" tint="-0.24994659260841701"/>
      </left>
      <right style="thin">
        <color theme="0" tint="-0.24994659260841701"/>
      </right>
      <top style="thin">
        <color theme="0" tint="-0.499984740745262"/>
      </top>
      <bottom style="hair">
        <color theme="0" tint="-0.24994659260841701"/>
      </bottom>
      <diagonal/>
    </border>
    <border>
      <left style="thin">
        <color theme="0" tint="-0.34998626667073579"/>
      </left>
      <right/>
      <top/>
      <bottom/>
      <diagonal/>
    </border>
    <border diagonalDown="1">
      <left style="thin">
        <color theme="0" tint="-0.24994659260841701"/>
      </left>
      <right style="thin">
        <color theme="0" tint="-0.24994659260841701"/>
      </right>
      <top style="thin">
        <color theme="0" tint="-0.24994659260841701"/>
      </top>
      <bottom style="thin">
        <color theme="0" tint="-0.24994659260841701"/>
      </bottom>
      <diagonal style="thin">
        <color theme="0" tint="-0.24994659260841701"/>
      </diagonal>
    </border>
  </borders>
  <cellStyleXfs count="2">
    <xf numFmtId="0" fontId="0" fillId="0" borderId="0"/>
    <xf numFmtId="44" fontId="67" fillId="0" borderId="0" applyFont="0" applyFill="0" applyBorder="0" applyAlignment="0" applyProtection="0"/>
  </cellStyleXfs>
  <cellXfs count="504">
    <xf numFmtId="0" fontId="0" fillId="0" borderId="0" xfId="0"/>
    <xf numFmtId="0" fontId="1" fillId="0" borderId="0" xfId="0" applyFont="1" applyAlignment="1">
      <alignment vertical="center"/>
    </xf>
    <xf numFmtId="0" fontId="2" fillId="2" borderId="0" xfId="0" applyFont="1" applyFill="1" applyAlignment="1" applyProtection="1">
      <alignment vertical="top" wrapText="1"/>
      <protection hidden="1"/>
    </xf>
    <xf numFmtId="0" fontId="8" fillId="2" borderId="0" xfId="0" applyFont="1" applyFill="1" applyProtection="1">
      <protection hidden="1"/>
    </xf>
    <xf numFmtId="0" fontId="9" fillId="2" borderId="0" xfId="0" applyFont="1" applyFill="1" applyProtection="1">
      <protection hidden="1"/>
    </xf>
    <xf numFmtId="0" fontId="9" fillId="0" borderId="0" xfId="0" applyFont="1" applyAlignment="1">
      <alignment vertical="center"/>
    </xf>
    <xf numFmtId="0" fontId="11" fillId="0" borderId="0" xfId="0" applyFont="1" applyAlignment="1">
      <alignment vertical="center"/>
    </xf>
    <xf numFmtId="4" fontId="7" fillId="2" borderId="1" xfId="0" applyNumberFormat="1" applyFont="1" applyFill="1" applyBorder="1" applyProtection="1">
      <protection hidden="1"/>
    </xf>
    <xf numFmtId="0" fontId="8" fillId="2" borderId="1" xfId="0" applyFont="1" applyFill="1" applyBorder="1" applyProtection="1">
      <protection hidden="1"/>
    </xf>
    <xf numFmtId="0" fontId="9" fillId="2" borderId="1" xfId="0" applyFont="1" applyFill="1" applyBorder="1" applyProtection="1">
      <protection hidden="1"/>
    </xf>
    <xf numFmtId="0" fontId="4" fillId="2" borderId="0" xfId="0" applyFont="1" applyFill="1" applyProtection="1">
      <protection hidden="1"/>
    </xf>
    <xf numFmtId="4" fontId="7" fillId="2" borderId="0" xfId="0" applyNumberFormat="1" applyFont="1" applyFill="1" applyProtection="1">
      <protection hidden="1"/>
    </xf>
    <xf numFmtId="0" fontId="8" fillId="0" borderId="1" xfId="0" applyFont="1" applyFill="1" applyBorder="1" applyProtection="1">
      <protection hidden="1"/>
    </xf>
    <xf numFmtId="0" fontId="8" fillId="0" borderId="0" xfId="0" applyFont="1" applyFill="1" applyProtection="1">
      <protection hidden="1"/>
    </xf>
    <xf numFmtId="0" fontId="1" fillId="0" borderId="0" xfId="0" applyFont="1" applyFill="1" applyAlignment="1">
      <alignment vertical="center"/>
    </xf>
    <xf numFmtId="0" fontId="16" fillId="0" borderId="1" xfId="0" applyFont="1" applyFill="1" applyBorder="1" applyProtection="1">
      <protection hidden="1"/>
    </xf>
    <xf numFmtId="0" fontId="16" fillId="0" borderId="0" xfId="0" applyFont="1" applyFill="1" applyProtection="1">
      <protection hidden="1"/>
    </xf>
    <xf numFmtId="0" fontId="13" fillId="0" borderId="0" xfId="0" applyFont="1" applyAlignment="1">
      <alignment vertical="center"/>
    </xf>
    <xf numFmtId="0" fontId="12" fillId="0" borderId="0" xfId="0" applyFont="1" applyAlignment="1">
      <alignment vertical="center"/>
    </xf>
    <xf numFmtId="164" fontId="13" fillId="4" borderId="4" xfId="0" applyNumberFormat="1" applyFont="1" applyFill="1" applyBorder="1" applyAlignment="1">
      <alignment vertical="center"/>
    </xf>
    <xf numFmtId="164" fontId="13" fillId="4" borderId="10" xfId="0" applyNumberFormat="1" applyFont="1" applyFill="1" applyBorder="1" applyAlignment="1">
      <alignment vertical="center"/>
    </xf>
    <xf numFmtId="164" fontId="13" fillId="4" borderId="36" xfId="0" applyNumberFormat="1" applyFont="1" applyFill="1" applyBorder="1" applyAlignment="1">
      <alignment vertical="center"/>
    </xf>
    <xf numFmtId="0" fontId="26" fillId="0" borderId="0" xfId="0" applyFont="1" applyAlignment="1">
      <alignment vertical="center"/>
    </xf>
    <xf numFmtId="164" fontId="12" fillId="0" borderId="0" xfId="0" applyNumberFormat="1" applyFont="1" applyFill="1" applyBorder="1" applyAlignment="1">
      <alignment vertical="center"/>
    </xf>
    <xf numFmtId="0" fontId="27" fillId="0" borderId="0" xfId="0" applyFont="1" applyAlignment="1">
      <alignment vertical="center"/>
    </xf>
    <xf numFmtId="0" fontId="2" fillId="2" borderId="0" xfId="0" applyFont="1" applyFill="1" applyAlignment="1" applyProtection="1">
      <alignment vertical="center" wrapText="1"/>
      <protection hidden="1"/>
    </xf>
    <xf numFmtId="0" fontId="22" fillId="4" borderId="19" xfId="0" applyFont="1" applyFill="1" applyBorder="1" applyAlignment="1">
      <alignment horizontal="right" vertical="center"/>
    </xf>
    <xf numFmtId="0" fontId="22" fillId="4" borderId="22" xfId="0" applyFont="1" applyFill="1" applyBorder="1" applyAlignment="1">
      <alignment horizontal="right" vertical="center"/>
    </xf>
    <xf numFmtId="164" fontId="13" fillId="4" borderId="41" xfId="0" applyNumberFormat="1" applyFont="1" applyFill="1" applyBorder="1" applyAlignment="1">
      <alignment vertical="center"/>
    </xf>
    <xf numFmtId="164" fontId="13" fillId="4" borderId="20" xfId="0" applyNumberFormat="1" applyFont="1" applyFill="1" applyBorder="1" applyAlignment="1">
      <alignment vertical="center"/>
    </xf>
    <xf numFmtId="164" fontId="13" fillId="4" borderId="23" xfId="0" applyNumberFormat="1" applyFont="1" applyFill="1" applyBorder="1" applyAlignment="1">
      <alignment vertical="center"/>
    </xf>
    <xf numFmtId="0" fontId="1" fillId="0" borderId="0" xfId="0" applyFont="1" applyAlignment="1" applyProtection="1">
      <alignment vertical="center"/>
    </xf>
    <xf numFmtId="0" fontId="2" fillId="2" borderId="0" xfId="0" applyFont="1" applyFill="1" applyAlignment="1" applyProtection="1">
      <alignment vertical="center" wrapText="1"/>
    </xf>
    <xf numFmtId="0" fontId="2" fillId="2" borderId="0" xfId="0" applyFont="1" applyFill="1" applyAlignment="1" applyProtection="1">
      <alignment vertical="top" wrapText="1"/>
    </xf>
    <xf numFmtId="0" fontId="5" fillId="2" borderId="1" xfId="0" applyFont="1" applyFill="1" applyBorder="1" applyProtection="1"/>
    <xf numFmtId="0" fontId="8" fillId="2" borderId="1" xfId="0" applyFont="1" applyFill="1" applyBorder="1" applyProtection="1"/>
    <xf numFmtId="0" fontId="8" fillId="0" borderId="1" xfId="0" applyFont="1" applyFill="1" applyBorder="1" applyProtection="1"/>
    <xf numFmtId="0" fontId="9" fillId="2" borderId="1" xfId="0" applyFont="1" applyFill="1" applyBorder="1" applyProtection="1"/>
    <xf numFmtId="0" fontId="4" fillId="2" borderId="0" xfId="0" applyFont="1" applyFill="1" applyProtection="1"/>
    <xf numFmtId="0" fontId="5" fillId="2" borderId="0" xfId="0" applyFont="1" applyFill="1" applyProtection="1"/>
    <xf numFmtId="0" fontId="6" fillId="2" borderId="0" xfId="0" applyFont="1" applyFill="1" applyAlignment="1" applyProtection="1">
      <alignment horizontal="right" vertical="top"/>
    </xf>
    <xf numFmtId="4" fontId="7" fillId="2" borderId="0" xfId="0" applyNumberFormat="1" applyFont="1" applyFill="1" applyProtection="1"/>
    <xf numFmtId="0" fontId="8" fillId="2" borderId="0" xfId="0" applyFont="1" applyFill="1" applyProtection="1"/>
    <xf numFmtId="0" fontId="8" fillId="0" borderId="0" xfId="0" applyFont="1" applyFill="1" applyProtection="1"/>
    <xf numFmtId="0" fontId="1" fillId="0" borderId="0" xfId="0" applyFont="1" applyFill="1" applyAlignment="1" applyProtection="1">
      <alignment vertical="center"/>
    </xf>
    <xf numFmtId="0" fontId="9" fillId="2" borderId="0" xfId="0" applyFont="1" applyFill="1" applyProtection="1"/>
    <xf numFmtId="0" fontId="27" fillId="0" borderId="0" xfId="0" applyFont="1" applyAlignment="1" applyProtection="1">
      <alignment vertical="center"/>
    </xf>
    <xf numFmtId="0" fontId="13" fillId="0" borderId="0" xfId="0" applyFont="1" applyAlignment="1" applyProtection="1">
      <alignment vertical="center"/>
    </xf>
    <xf numFmtId="0" fontId="26" fillId="0" borderId="0" xfId="0" applyFont="1" applyAlignment="1" applyProtection="1">
      <alignment vertical="center"/>
    </xf>
    <xf numFmtId="0" fontId="13" fillId="3" borderId="7" xfId="0" applyFont="1" applyFill="1" applyBorder="1" applyAlignment="1" applyProtection="1">
      <alignment horizontal="right" vertical="center"/>
    </xf>
    <xf numFmtId="164" fontId="13" fillId="3" borderId="2" xfId="0" applyNumberFormat="1" applyFont="1" applyFill="1" applyBorder="1" applyAlignment="1" applyProtection="1">
      <alignment vertical="center"/>
    </xf>
    <xf numFmtId="164" fontId="24" fillId="3" borderId="2" xfId="0" applyNumberFormat="1" applyFont="1" applyFill="1" applyBorder="1" applyAlignment="1" applyProtection="1">
      <alignment vertical="center"/>
    </xf>
    <xf numFmtId="164" fontId="13" fillId="3" borderId="3" xfId="0" applyNumberFormat="1" applyFont="1" applyFill="1" applyBorder="1" applyAlignment="1" applyProtection="1">
      <alignment vertical="center"/>
    </xf>
    <xf numFmtId="0" fontId="22" fillId="4" borderId="19" xfId="0" applyFont="1" applyFill="1" applyBorder="1" applyAlignment="1" applyProtection="1">
      <alignment horizontal="right" vertical="center"/>
    </xf>
    <xf numFmtId="0" fontId="13" fillId="4" borderId="4" xfId="0" applyFont="1" applyFill="1" applyBorder="1" applyAlignment="1" applyProtection="1">
      <alignment horizontal="left" vertical="center" indent="1"/>
    </xf>
    <xf numFmtId="164" fontId="13" fillId="4" borderId="4" xfId="0" applyNumberFormat="1" applyFont="1" applyFill="1" applyBorder="1" applyAlignment="1" applyProtection="1">
      <alignment vertical="center"/>
    </xf>
    <xf numFmtId="164" fontId="13" fillId="4" borderId="20" xfId="0" applyNumberFormat="1" applyFont="1" applyFill="1" applyBorder="1" applyAlignment="1" applyProtection="1">
      <alignment vertical="center"/>
    </xf>
    <xf numFmtId="164" fontId="13" fillId="4" borderId="36" xfId="0" applyNumberFormat="1" applyFont="1" applyFill="1" applyBorder="1" applyAlignment="1" applyProtection="1">
      <alignment vertical="center"/>
    </xf>
    <xf numFmtId="0" fontId="22" fillId="4" borderId="22" xfId="0" applyFont="1" applyFill="1" applyBorder="1" applyAlignment="1" applyProtection="1">
      <alignment horizontal="right" vertical="center"/>
    </xf>
    <xf numFmtId="0" fontId="13" fillId="4" borderId="10" xfId="0" applyFont="1" applyFill="1" applyBorder="1" applyAlignment="1" applyProtection="1">
      <alignment horizontal="left" vertical="center" indent="1"/>
    </xf>
    <xf numFmtId="164" fontId="13" fillId="4" borderId="10" xfId="0" applyNumberFormat="1" applyFont="1" applyFill="1" applyBorder="1" applyAlignment="1" applyProtection="1">
      <alignment vertical="center"/>
    </xf>
    <xf numFmtId="164" fontId="13" fillId="4" borderId="23" xfId="0" applyNumberFormat="1" applyFont="1" applyFill="1" applyBorder="1" applyAlignment="1" applyProtection="1">
      <alignment vertical="center"/>
    </xf>
    <xf numFmtId="164" fontId="13" fillId="4" borderId="41" xfId="0" applyNumberFormat="1" applyFont="1" applyFill="1" applyBorder="1" applyAlignment="1" applyProtection="1">
      <alignment vertical="center"/>
    </xf>
    <xf numFmtId="164" fontId="13" fillId="4" borderId="39" xfId="0" applyNumberFormat="1" applyFont="1" applyFill="1" applyBorder="1" applyAlignment="1" applyProtection="1">
      <alignment vertical="center"/>
    </xf>
    <xf numFmtId="164" fontId="13" fillId="4" borderId="5" xfId="0" applyNumberFormat="1" applyFont="1" applyFill="1" applyBorder="1" applyAlignment="1" applyProtection="1">
      <alignment vertical="center"/>
    </xf>
    <xf numFmtId="0" fontId="12" fillId="0" borderId="0" xfId="0" applyFont="1" applyAlignment="1" applyProtection="1">
      <alignment vertical="center"/>
    </xf>
    <xf numFmtId="0" fontId="11" fillId="0" borderId="0" xfId="0" applyFont="1" applyAlignment="1" applyProtection="1">
      <alignment vertical="center"/>
    </xf>
    <xf numFmtId="0" fontId="10" fillId="0" borderId="0" xfId="0" applyFont="1" applyAlignment="1" applyProtection="1">
      <alignment vertical="center"/>
    </xf>
    <xf numFmtId="0" fontId="9" fillId="0" borderId="0" xfId="0" applyFont="1" applyAlignment="1" applyProtection="1">
      <alignment vertical="center"/>
    </xf>
    <xf numFmtId="0" fontId="6" fillId="0" borderId="0" xfId="0" applyFont="1" applyFill="1" applyProtection="1"/>
    <xf numFmtId="164" fontId="12" fillId="3" borderId="34" xfId="0" applyNumberFormat="1" applyFont="1" applyFill="1" applyBorder="1" applyAlignment="1" applyProtection="1">
      <alignment vertical="center"/>
    </xf>
    <xf numFmtId="164" fontId="12" fillId="4" borderId="36" xfId="0" applyNumberFormat="1" applyFont="1" applyFill="1" applyBorder="1" applyAlignment="1" applyProtection="1">
      <alignment vertical="center"/>
    </xf>
    <xf numFmtId="164" fontId="12" fillId="4" borderId="41" xfId="0" applyNumberFormat="1" applyFont="1" applyFill="1" applyBorder="1" applyAlignment="1" applyProtection="1">
      <alignment vertical="center"/>
    </xf>
    <xf numFmtId="164" fontId="12" fillId="4" borderId="39" xfId="0" applyNumberFormat="1" applyFont="1" applyFill="1" applyBorder="1" applyAlignment="1" applyProtection="1">
      <alignment vertical="center"/>
    </xf>
    <xf numFmtId="0" fontId="10" fillId="0" borderId="0" xfId="0" applyFont="1" applyFill="1" applyAlignment="1" applyProtection="1">
      <alignment vertical="center"/>
    </xf>
    <xf numFmtId="164" fontId="13" fillId="4" borderId="19" xfId="0" applyNumberFormat="1" applyFont="1" applyFill="1" applyBorder="1" applyAlignment="1" applyProtection="1">
      <alignment vertical="center"/>
    </xf>
    <xf numFmtId="164" fontId="13" fillId="4" borderId="21" xfId="0" applyNumberFormat="1" applyFont="1" applyFill="1" applyBorder="1" applyAlignment="1" applyProtection="1">
      <alignment vertical="center"/>
    </xf>
    <xf numFmtId="164" fontId="13" fillId="4" borderId="22" xfId="0" applyNumberFormat="1" applyFont="1" applyFill="1" applyBorder="1" applyAlignment="1" applyProtection="1">
      <alignment vertical="center"/>
    </xf>
    <xf numFmtId="164" fontId="13" fillId="4" borderId="24" xfId="0" applyNumberFormat="1" applyFont="1" applyFill="1" applyBorder="1" applyAlignment="1" applyProtection="1">
      <alignment vertical="center"/>
    </xf>
    <xf numFmtId="164" fontId="13" fillId="4" borderId="25" xfId="0" applyNumberFormat="1" applyFont="1" applyFill="1" applyBorder="1" applyAlignment="1" applyProtection="1">
      <alignment vertical="center"/>
    </xf>
    <xf numFmtId="0" fontId="27" fillId="4" borderId="0" xfId="0" applyFont="1" applyFill="1" applyAlignment="1" applyProtection="1">
      <alignment vertical="center"/>
    </xf>
    <xf numFmtId="0" fontId="11" fillId="0" borderId="0" xfId="0" applyFont="1" applyFill="1" applyAlignment="1" applyProtection="1">
      <alignment vertical="center"/>
    </xf>
    <xf numFmtId="0" fontId="33" fillId="0" borderId="0" xfId="0" applyFont="1" applyFill="1" applyAlignment="1" applyProtection="1">
      <alignment horizontal="left" vertical="center" wrapText="1"/>
    </xf>
    <xf numFmtId="0" fontId="21" fillId="0" borderId="0" xfId="0" applyFont="1" applyFill="1" applyAlignment="1" applyProtection="1">
      <alignment vertical="center"/>
    </xf>
    <xf numFmtId="0" fontId="27" fillId="0" borderId="0" xfId="0" applyFont="1" applyFill="1" applyAlignment="1" applyProtection="1">
      <alignment vertical="center"/>
    </xf>
    <xf numFmtId="0" fontId="13" fillId="0" borderId="0" xfId="0" applyFont="1" applyFill="1" applyAlignment="1" applyProtection="1">
      <alignment vertical="center"/>
    </xf>
    <xf numFmtId="0" fontId="3" fillId="2" borderId="1" xfId="0" applyFont="1" applyFill="1" applyBorder="1" applyProtection="1"/>
    <xf numFmtId="0" fontId="31" fillId="0" borderId="0" xfId="0" applyFont="1" applyFill="1" applyBorder="1" applyProtection="1"/>
    <xf numFmtId="0" fontId="34" fillId="0" borderId="0" xfId="0" applyFont="1" applyFill="1" applyBorder="1" applyProtection="1"/>
    <xf numFmtId="164" fontId="12" fillId="3" borderId="7" xfId="0" applyNumberFormat="1" applyFont="1" applyFill="1" applyBorder="1" applyAlignment="1" applyProtection="1">
      <alignment vertical="center"/>
    </xf>
    <xf numFmtId="0" fontId="2" fillId="2" borderId="0" xfId="0" applyFont="1" applyFill="1" applyAlignment="1" applyProtection="1">
      <alignment horizontal="right" vertical="center" wrapText="1"/>
    </xf>
    <xf numFmtId="0" fontId="28" fillId="0" borderId="0" xfId="0" applyFont="1" applyFill="1" applyAlignment="1" applyProtection="1">
      <alignment horizontal="left" vertical="center" wrapText="1"/>
    </xf>
    <xf numFmtId="0" fontId="4" fillId="2" borderId="44" xfId="0" applyFont="1" applyFill="1" applyBorder="1" applyProtection="1"/>
    <xf numFmtId="0" fontId="5" fillId="2" borderId="44" xfId="0" applyFont="1" applyFill="1" applyBorder="1" applyProtection="1"/>
    <xf numFmtId="0" fontId="8" fillId="2" borderId="44" xfId="0" applyFont="1" applyFill="1" applyBorder="1" applyProtection="1"/>
    <xf numFmtId="0" fontId="9" fillId="2" borderId="44" xfId="0" applyFont="1" applyFill="1" applyBorder="1" applyProtection="1"/>
    <xf numFmtId="0" fontId="1" fillId="0" borderId="44" xfId="0" applyFont="1" applyBorder="1" applyAlignment="1" applyProtection="1">
      <alignment vertical="center"/>
    </xf>
    <xf numFmtId="0" fontId="1" fillId="0" borderId="44" xfId="0" applyFont="1" applyFill="1" applyBorder="1" applyAlignment="1" applyProtection="1">
      <alignment vertical="center"/>
    </xf>
    <xf numFmtId="0" fontId="27" fillId="0" borderId="0" xfId="0" applyFont="1" applyFill="1" applyBorder="1" applyAlignment="1" applyProtection="1">
      <alignment vertical="center"/>
    </xf>
    <xf numFmtId="0" fontId="29" fillId="2" borderId="0" xfId="0" applyFont="1" applyFill="1" applyBorder="1" applyAlignment="1" applyProtection="1">
      <alignment horizontal="left" vertical="top" wrapText="1"/>
    </xf>
    <xf numFmtId="0" fontId="30" fillId="2" borderId="0" xfId="0" applyFont="1" applyFill="1" applyBorder="1" applyAlignment="1" applyProtection="1">
      <alignment horizontal="left" vertical="top" wrapText="1"/>
    </xf>
    <xf numFmtId="0" fontId="40" fillId="0" borderId="0" xfId="0" applyFont="1" applyProtection="1">
      <protection hidden="1"/>
    </xf>
    <xf numFmtId="0" fontId="42" fillId="0" borderId="0" xfId="0" applyFont="1" applyProtection="1">
      <protection hidden="1"/>
    </xf>
    <xf numFmtId="0" fontId="43" fillId="0" borderId="0" xfId="0" applyFont="1" applyProtection="1">
      <protection hidden="1"/>
    </xf>
    <xf numFmtId="0" fontId="43" fillId="0" borderId="0" xfId="0" applyFont="1" applyAlignment="1" applyProtection="1">
      <alignment horizontal="left" vertical="center"/>
      <protection hidden="1"/>
    </xf>
    <xf numFmtId="0" fontId="44" fillId="0" borderId="0" xfId="0" applyFont="1" applyAlignment="1" applyProtection="1">
      <alignment horizontal="right" vertical="top"/>
      <protection hidden="1"/>
    </xf>
    <xf numFmtId="0" fontId="45" fillId="0" borderId="0" xfId="0" applyFont="1" applyAlignment="1" applyProtection="1">
      <alignment vertical="center"/>
      <protection hidden="1"/>
    </xf>
    <xf numFmtId="0" fontId="5" fillId="0" borderId="0" xfId="0" applyFont="1" applyAlignment="1" applyProtection="1">
      <alignment vertical="center"/>
      <protection hidden="1"/>
    </xf>
    <xf numFmtId="0" fontId="40" fillId="0" borderId="0" xfId="0" applyFont="1" applyAlignment="1" applyProtection="1">
      <alignment horizontal="left" vertical="center"/>
      <protection hidden="1"/>
    </xf>
    <xf numFmtId="0" fontId="46" fillId="0" borderId="0" xfId="0" applyFont="1" applyAlignment="1" applyProtection="1">
      <alignment horizontal="right" vertical="top" wrapText="1"/>
      <protection hidden="1"/>
    </xf>
    <xf numFmtId="0" fontId="38" fillId="0" borderId="0" xfId="0" applyFont="1" applyAlignment="1" applyProtection="1">
      <alignment vertical="center"/>
      <protection hidden="1"/>
    </xf>
    <xf numFmtId="0" fontId="47" fillId="0" borderId="0" xfId="0" applyFont="1" applyAlignment="1" applyProtection="1">
      <alignment horizontal="left" vertical="center"/>
      <protection hidden="1"/>
    </xf>
    <xf numFmtId="0" fontId="48" fillId="0" borderId="0" xfId="0" applyFont="1" applyAlignment="1" applyProtection="1">
      <alignment horizontal="right" vertical="top"/>
      <protection hidden="1"/>
    </xf>
    <xf numFmtId="0" fontId="49" fillId="0" borderId="0" xfId="0" applyFont="1" applyAlignment="1" applyProtection="1">
      <alignment horizontal="left" vertical="center"/>
      <protection hidden="1"/>
    </xf>
    <xf numFmtId="0" fontId="1" fillId="0" borderId="0" xfId="0" applyFont="1" applyAlignment="1" applyProtection="1">
      <alignment vertical="top" wrapText="1"/>
      <protection hidden="1"/>
    </xf>
    <xf numFmtId="0" fontId="39" fillId="0" borderId="0" xfId="0" applyFont="1" applyAlignment="1" applyProtection="1">
      <alignment horizontal="left" vertical="top" wrapText="1"/>
      <protection hidden="1"/>
    </xf>
    <xf numFmtId="0" fontId="50" fillId="0" borderId="0" xfId="0" applyFont="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39" fillId="0" borderId="0" xfId="0" applyFont="1" applyAlignment="1" applyProtection="1">
      <alignment vertical="top" wrapText="1"/>
      <protection hidden="1"/>
    </xf>
    <xf numFmtId="0" fontId="52" fillId="0" borderId="0" xfId="0" applyFont="1" applyProtection="1">
      <protection hidden="1"/>
    </xf>
    <xf numFmtId="0" fontId="53" fillId="0" borderId="0" xfId="0" applyFont="1" applyProtection="1">
      <protection hidden="1"/>
    </xf>
    <xf numFmtId="0" fontId="51" fillId="0" borderId="0" xfId="0" applyFont="1" applyProtection="1">
      <protection hidden="1"/>
    </xf>
    <xf numFmtId="0" fontId="54" fillId="0" borderId="0" xfId="0" applyFont="1" applyAlignment="1" applyProtection="1">
      <alignment horizontal="right"/>
      <protection hidden="1"/>
    </xf>
    <xf numFmtId="164" fontId="13" fillId="10" borderId="2" xfId="0" applyNumberFormat="1" applyFont="1" applyFill="1" applyBorder="1" applyAlignment="1">
      <alignment vertical="center"/>
    </xf>
    <xf numFmtId="164" fontId="24" fillId="8" borderId="71" xfId="0" applyNumberFormat="1" applyFont="1" applyFill="1" applyBorder="1" applyAlignment="1" applyProtection="1">
      <alignment vertical="center"/>
      <protection locked="0"/>
    </xf>
    <xf numFmtId="164" fontId="24" fillId="8" borderId="73" xfId="0" applyNumberFormat="1" applyFont="1" applyFill="1" applyBorder="1" applyAlignment="1" applyProtection="1">
      <alignment vertical="center"/>
      <protection locked="0"/>
    </xf>
    <xf numFmtId="164" fontId="24" fillId="8" borderId="78" xfId="0" applyNumberFormat="1" applyFont="1" applyFill="1" applyBorder="1" applyAlignment="1" applyProtection="1">
      <alignment vertical="center"/>
      <protection locked="0"/>
    </xf>
    <xf numFmtId="0" fontId="13" fillId="6" borderId="57" xfId="0" applyFont="1" applyFill="1" applyBorder="1" applyAlignment="1" applyProtection="1">
      <alignment horizontal="center" vertical="center" wrapText="1"/>
      <protection locked="0"/>
    </xf>
    <xf numFmtId="0" fontId="13" fillId="6" borderId="50" xfId="0" applyFont="1" applyFill="1" applyBorder="1" applyAlignment="1" applyProtection="1">
      <alignment horizontal="center" vertical="center" wrapText="1"/>
      <protection locked="0"/>
    </xf>
    <xf numFmtId="0" fontId="39" fillId="0" borderId="0" xfId="0" applyFont="1" applyBorder="1" applyAlignment="1" applyProtection="1">
      <alignment horizontal="left" vertical="top" wrapText="1"/>
      <protection hidden="1"/>
    </xf>
    <xf numFmtId="0" fontId="50" fillId="0" borderId="0" xfId="0" applyFont="1" applyBorder="1" applyAlignment="1" applyProtection="1">
      <alignment horizontal="left" vertical="top" wrapText="1"/>
      <protection hidden="1"/>
    </xf>
    <xf numFmtId="0" fontId="39" fillId="0" borderId="42" xfId="0" applyFont="1" applyBorder="1" applyAlignment="1" applyProtection="1">
      <alignment horizontal="left" vertical="top" wrapText="1"/>
      <protection hidden="1"/>
    </xf>
    <xf numFmtId="0" fontId="39" fillId="0" borderId="42" xfId="0" applyFont="1" applyBorder="1" applyAlignment="1" applyProtection="1">
      <alignment horizontal="left" vertical="top" wrapText="1" indent="2"/>
      <protection hidden="1"/>
    </xf>
    <xf numFmtId="0" fontId="39" fillId="0" borderId="6" xfId="0" applyFont="1" applyBorder="1" applyAlignment="1" applyProtection="1">
      <alignment horizontal="left" vertical="top" wrapText="1"/>
      <protection hidden="1"/>
    </xf>
    <xf numFmtId="0" fontId="50" fillId="0" borderId="6" xfId="0" applyFont="1" applyBorder="1" applyAlignment="1" applyProtection="1">
      <alignment horizontal="left" vertical="top" wrapText="1"/>
      <protection hidden="1"/>
    </xf>
    <xf numFmtId="0" fontId="41" fillId="0" borderId="0" xfId="0" applyFont="1" applyAlignment="1" applyProtection="1">
      <alignment horizontal="right"/>
      <protection hidden="1"/>
    </xf>
    <xf numFmtId="0" fontId="30" fillId="2" borderId="0" xfId="0" applyFont="1" applyFill="1" applyAlignment="1" applyProtection="1">
      <alignment vertical="top" wrapText="1"/>
    </xf>
    <xf numFmtId="0" fontId="6" fillId="2" borderId="1" xfId="0" applyFont="1" applyFill="1" applyBorder="1" applyAlignment="1" applyProtection="1">
      <alignment horizontal="right" vertical="top"/>
    </xf>
    <xf numFmtId="4" fontId="7" fillId="2" borderId="1" xfId="0" applyNumberFormat="1" applyFont="1" applyFill="1" applyBorder="1" applyProtection="1"/>
    <xf numFmtId="0" fontId="16" fillId="0" borderId="1" xfId="0" applyFont="1" applyFill="1" applyBorder="1" applyProtection="1"/>
    <xf numFmtId="0" fontId="16" fillId="0" borderId="0" xfId="0" applyFont="1" applyFill="1" applyProtection="1"/>
    <xf numFmtId="0" fontId="5" fillId="2" borderId="0" xfId="0" applyFont="1" applyFill="1" applyAlignment="1" applyProtection="1">
      <alignment vertical="top" wrapText="1"/>
    </xf>
    <xf numFmtId="0" fontId="13" fillId="6" borderId="79" xfId="0" applyFont="1" applyFill="1" applyBorder="1" applyAlignment="1" applyProtection="1">
      <alignment horizontal="center" vertical="center" wrapText="1"/>
    </xf>
    <xf numFmtId="0" fontId="13" fillId="10" borderId="72" xfId="0" applyFont="1" applyFill="1" applyBorder="1" applyAlignment="1" applyProtection="1">
      <alignment vertical="center"/>
    </xf>
    <xf numFmtId="164" fontId="13" fillId="10" borderId="72" xfId="0" applyNumberFormat="1" applyFont="1" applyFill="1" applyBorder="1" applyAlignment="1" applyProtection="1">
      <alignment vertical="center"/>
    </xf>
    <xf numFmtId="164" fontId="24" fillId="10" borderId="72" xfId="0" applyNumberFormat="1" applyFont="1" applyFill="1" applyBorder="1" applyAlignment="1" applyProtection="1">
      <alignment vertical="center"/>
    </xf>
    <xf numFmtId="164" fontId="12" fillId="10" borderId="72" xfId="0" applyNumberFormat="1" applyFont="1" applyFill="1" applyBorder="1" applyAlignment="1" applyProtection="1">
      <alignment vertical="center"/>
    </xf>
    <xf numFmtId="164" fontId="12" fillId="10" borderId="74" xfId="0" applyNumberFormat="1" applyFont="1" applyFill="1" applyBorder="1" applyAlignment="1" applyProtection="1">
      <alignment vertical="center"/>
    </xf>
    <xf numFmtId="164" fontId="12" fillId="10" borderId="77" xfId="0" applyNumberFormat="1" applyFont="1" applyFill="1" applyBorder="1" applyAlignment="1" applyProtection="1">
      <alignment vertical="center"/>
    </xf>
    <xf numFmtId="164" fontId="30" fillId="10" borderId="80" xfId="0" applyNumberFormat="1" applyFont="1" applyFill="1" applyBorder="1" applyAlignment="1" applyProtection="1">
      <alignment vertical="center"/>
    </xf>
    <xf numFmtId="164" fontId="24" fillId="4" borderId="71" xfId="0" applyNumberFormat="1" applyFont="1" applyFill="1" applyBorder="1" applyAlignment="1" applyProtection="1">
      <alignment vertical="center"/>
    </xf>
    <xf numFmtId="164" fontId="13" fillId="4" borderId="71" xfId="0" applyNumberFormat="1" applyFont="1" applyFill="1" applyBorder="1" applyAlignment="1" applyProtection="1">
      <alignment vertical="center"/>
    </xf>
    <xf numFmtId="164" fontId="29" fillId="0" borderId="81" xfId="0" applyNumberFormat="1" applyFont="1" applyFill="1" applyBorder="1" applyAlignment="1" applyProtection="1">
      <alignment vertical="center"/>
    </xf>
    <xf numFmtId="164" fontId="24" fillId="4" borderId="73" xfId="0" applyNumberFormat="1" applyFont="1" applyFill="1" applyBorder="1" applyAlignment="1" applyProtection="1">
      <alignment vertical="center"/>
    </xf>
    <xf numFmtId="164" fontId="13" fillId="4" borderId="73" xfId="0" applyNumberFormat="1" applyFont="1" applyFill="1" applyBorder="1" applyAlignment="1" applyProtection="1">
      <alignment vertical="center"/>
    </xf>
    <xf numFmtId="164" fontId="30" fillId="6" borderId="37" xfId="0" applyNumberFormat="1" applyFont="1" applyFill="1" applyBorder="1" applyAlignment="1" applyProtection="1">
      <alignment vertical="center"/>
    </xf>
    <xf numFmtId="164" fontId="12" fillId="0" borderId="0" xfId="0" applyNumberFormat="1" applyFont="1" applyFill="1" applyBorder="1" applyAlignment="1" applyProtection="1">
      <alignment vertical="center"/>
    </xf>
    <xf numFmtId="0" fontId="29" fillId="0" borderId="0" xfId="0" applyFont="1" applyAlignment="1" applyProtection="1">
      <alignment vertical="center"/>
    </xf>
    <xf numFmtId="0" fontId="1" fillId="0" borderId="0" xfId="0" applyFont="1" applyAlignment="1" applyProtection="1">
      <alignment vertical="center"/>
      <protection hidden="1"/>
    </xf>
    <xf numFmtId="0" fontId="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22" fillId="8" borderId="71" xfId="0" applyFont="1" applyFill="1" applyBorder="1" applyAlignment="1" applyProtection="1">
      <alignment horizontal="right" vertical="center"/>
      <protection locked="0"/>
    </xf>
    <xf numFmtId="0" fontId="22" fillId="8" borderId="73" xfId="0" applyFont="1" applyFill="1" applyBorder="1" applyAlignment="1" applyProtection="1">
      <alignment horizontal="right" vertical="center"/>
      <protection locked="0"/>
    </xf>
    <xf numFmtId="0" fontId="2" fillId="7" borderId="0" xfId="0" applyFont="1" applyFill="1" applyAlignment="1" applyProtection="1">
      <alignment vertical="top" wrapText="1"/>
    </xf>
    <xf numFmtId="0" fontId="1" fillId="3" borderId="0" xfId="0" applyFont="1" applyFill="1" applyAlignment="1" applyProtection="1">
      <alignment vertical="center"/>
    </xf>
    <xf numFmtId="0" fontId="27" fillId="3" borderId="0" xfId="0" applyFont="1" applyFill="1" applyAlignment="1" applyProtection="1">
      <alignment vertical="center"/>
    </xf>
    <xf numFmtId="0" fontId="13" fillId="3" borderId="0" xfId="0" applyFont="1" applyFill="1" applyAlignment="1" applyProtection="1">
      <alignment vertical="center"/>
    </xf>
    <xf numFmtId="0" fontId="13" fillId="6" borderId="50" xfId="0" applyFont="1" applyFill="1" applyBorder="1" applyAlignment="1" applyProtection="1">
      <alignment horizontal="center" vertical="center" wrapText="1"/>
    </xf>
    <xf numFmtId="0" fontId="13" fillId="6" borderId="57" xfId="0" applyFont="1" applyFill="1" applyBorder="1" applyAlignment="1" applyProtection="1">
      <alignment horizontal="center" vertical="center" wrapText="1"/>
    </xf>
    <xf numFmtId="164" fontId="12" fillId="3" borderId="3" xfId="0" applyNumberFormat="1" applyFont="1" applyFill="1" applyBorder="1" applyAlignment="1" applyProtection="1">
      <alignment vertical="center"/>
    </xf>
    <xf numFmtId="164" fontId="24" fillId="3" borderId="3" xfId="0" applyNumberFormat="1" applyFont="1" applyFill="1" applyBorder="1" applyAlignment="1" applyProtection="1">
      <alignment vertical="center"/>
    </xf>
    <xf numFmtId="164" fontId="12" fillId="5" borderId="37" xfId="0" applyNumberFormat="1" applyFont="1" applyFill="1" applyBorder="1" applyAlignment="1" applyProtection="1">
      <alignment vertical="center"/>
    </xf>
    <xf numFmtId="0" fontId="12" fillId="3" borderId="0" xfId="0" applyFont="1" applyFill="1" applyAlignment="1" applyProtection="1">
      <alignment vertical="center"/>
    </xf>
    <xf numFmtId="0" fontId="23" fillId="0" borderId="0" xfId="0" applyFont="1" applyAlignment="1" applyProtection="1">
      <alignment vertical="center"/>
    </xf>
    <xf numFmtId="0" fontId="1" fillId="3" borderId="0" xfId="0" applyFont="1" applyFill="1" applyAlignment="1" applyProtection="1">
      <alignment vertical="center"/>
      <protection hidden="1"/>
    </xf>
    <xf numFmtId="0" fontId="27" fillId="0" borderId="0" xfId="0" applyFont="1" applyAlignment="1" applyProtection="1">
      <alignment vertical="center"/>
      <protection hidden="1"/>
    </xf>
    <xf numFmtId="0" fontId="27" fillId="3" borderId="0" xfId="0" applyFont="1" applyFill="1" applyAlignment="1" applyProtection="1">
      <alignment vertical="center"/>
      <protection hidden="1"/>
    </xf>
    <xf numFmtId="0" fontId="13" fillId="10" borderId="7" xfId="0" applyFont="1" applyFill="1" applyBorder="1" applyAlignment="1">
      <alignment horizontal="right" vertical="center"/>
    </xf>
    <xf numFmtId="164" fontId="24" fillId="10" borderId="2" xfId="0" applyNumberFormat="1" applyFont="1" applyFill="1" applyBorder="1" applyAlignment="1">
      <alignment vertical="center"/>
    </xf>
    <xf numFmtId="164" fontId="13" fillId="10" borderId="3" xfId="0" applyNumberFormat="1" applyFont="1" applyFill="1" applyBorder="1" applyAlignment="1">
      <alignment vertical="center"/>
    </xf>
    <xf numFmtId="164" fontId="12" fillId="10" borderId="34" xfId="0" applyNumberFormat="1" applyFont="1" applyFill="1" applyBorder="1" applyAlignment="1">
      <alignment vertical="center"/>
    </xf>
    <xf numFmtId="164" fontId="12" fillId="10" borderId="8" xfId="0" applyNumberFormat="1" applyFont="1" applyFill="1" applyBorder="1" applyAlignment="1">
      <alignment vertical="center"/>
    </xf>
    <xf numFmtId="164" fontId="12" fillId="10" borderId="3" xfId="0" applyNumberFormat="1" applyFont="1" applyFill="1" applyBorder="1" applyAlignment="1">
      <alignment vertical="center"/>
    </xf>
    <xf numFmtId="164" fontId="12" fillId="10" borderId="18" xfId="0" applyNumberFormat="1" applyFont="1" applyFill="1" applyBorder="1" applyAlignment="1">
      <alignment vertical="center"/>
    </xf>
    <xf numFmtId="164" fontId="24" fillId="10" borderId="3" xfId="0" applyNumberFormat="1" applyFont="1" applyFill="1" applyBorder="1" applyAlignment="1">
      <alignment vertical="center"/>
    </xf>
    <xf numFmtId="164" fontId="12" fillId="6" borderId="37" xfId="0" applyNumberFormat="1" applyFont="1" applyFill="1" applyBorder="1" applyAlignment="1">
      <alignment vertical="center"/>
    </xf>
    <xf numFmtId="0" fontId="13" fillId="6" borderId="70" xfId="0" applyFont="1" applyFill="1" applyBorder="1" applyAlignment="1" applyProtection="1">
      <alignment horizontal="center" vertical="center" wrapText="1"/>
    </xf>
    <xf numFmtId="0" fontId="63" fillId="0" borderId="0" xfId="0" applyFont="1" applyAlignment="1" applyProtection="1">
      <alignment vertical="center"/>
    </xf>
    <xf numFmtId="0" fontId="12" fillId="6" borderId="60" xfId="0" applyFont="1" applyFill="1" applyBorder="1" applyAlignment="1" applyProtection="1">
      <alignment horizontal="center" vertical="center" wrapText="1"/>
    </xf>
    <xf numFmtId="0" fontId="13" fillId="10" borderId="11" xfId="0" applyFont="1" applyFill="1" applyBorder="1" applyAlignment="1" applyProtection="1">
      <alignment horizontal="right" vertical="center"/>
    </xf>
    <xf numFmtId="164" fontId="13" fillId="10" borderId="13" xfId="0" applyNumberFormat="1" applyFont="1" applyFill="1" applyBorder="1" applyAlignment="1" applyProtection="1">
      <alignment vertical="center"/>
    </xf>
    <xf numFmtId="164" fontId="24" fillId="10" borderId="13" xfId="0" applyNumberFormat="1" applyFont="1" applyFill="1" applyBorder="1" applyAlignment="1" applyProtection="1">
      <alignment vertical="center"/>
    </xf>
    <xf numFmtId="164" fontId="13" fillId="10" borderId="38" xfId="0" applyNumberFormat="1" applyFont="1" applyFill="1" applyBorder="1" applyAlignment="1" applyProtection="1">
      <alignment vertical="center"/>
    </xf>
    <xf numFmtId="0" fontId="13" fillId="10" borderId="7" xfId="0" applyFont="1" applyFill="1" applyBorder="1" applyAlignment="1" applyProtection="1">
      <alignment horizontal="right" vertical="center"/>
    </xf>
    <xf numFmtId="164" fontId="13" fillId="10" borderId="2" xfId="0" applyNumberFormat="1" applyFont="1" applyFill="1" applyBorder="1" applyAlignment="1" applyProtection="1">
      <alignment vertical="center"/>
    </xf>
    <xf numFmtId="164" fontId="24" fillId="10" borderId="2" xfId="0" applyNumberFormat="1" applyFont="1" applyFill="1" applyBorder="1" applyAlignment="1" applyProtection="1">
      <alignment vertical="center"/>
    </xf>
    <xf numFmtId="164" fontId="13" fillId="10" borderId="3" xfId="0" applyNumberFormat="1" applyFont="1" applyFill="1" applyBorder="1" applyAlignment="1" applyProtection="1">
      <alignment vertical="center"/>
    </xf>
    <xf numFmtId="164" fontId="12" fillId="10" borderId="34" xfId="0" applyNumberFormat="1" applyFont="1" applyFill="1" applyBorder="1" applyAlignment="1" applyProtection="1">
      <alignment vertical="center"/>
    </xf>
    <xf numFmtId="164" fontId="13" fillId="10" borderId="34" xfId="0" applyNumberFormat="1" applyFont="1" applyFill="1" applyBorder="1" applyAlignment="1" applyProtection="1">
      <alignment vertical="center"/>
    </xf>
    <xf numFmtId="164" fontId="13" fillId="10" borderId="7" xfId="0" applyNumberFormat="1" applyFont="1" applyFill="1" applyBorder="1" applyAlignment="1" applyProtection="1">
      <alignment vertical="center"/>
    </xf>
    <xf numFmtId="164" fontId="13" fillId="10" borderId="18" xfId="0" applyNumberFormat="1" applyFont="1" applyFill="1" applyBorder="1" applyAlignment="1" applyProtection="1">
      <alignment vertical="center"/>
    </xf>
    <xf numFmtId="164" fontId="12" fillId="10" borderId="40" xfId="0" applyNumberFormat="1" applyFont="1" applyFill="1" applyBorder="1" applyAlignment="1" applyProtection="1">
      <alignment vertical="center"/>
    </xf>
    <xf numFmtId="0" fontId="13" fillId="6" borderId="50"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protection hidden="1"/>
    </xf>
    <xf numFmtId="0" fontId="13" fillId="6" borderId="59" xfId="0" applyFont="1" applyFill="1" applyBorder="1" applyAlignment="1" applyProtection="1">
      <alignment horizontal="center" vertical="center" wrapText="1"/>
    </xf>
    <xf numFmtId="0" fontId="28" fillId="0" borderId="0" xfId="0" applyFont="1" applyFill="1" applyAlignment="1" applyProtection="1">
      <alignment horizontal="left" vertical="center" wrapText="1"/>
    </xf>
    <xf numFmtId="0" fontId="1" fillId="0" borderId="0" xfId="0" applyFont="1" applyAlignment="1" applyProtection="1">
      <alignment horizontal="left" vertical="center"/>
    </xf>
    <xf numFmtId="0" fontId="5" fillId="2" borderId="1" xfId="0" applyFont="1" applyFill="1" applyBorder="1" applyAlignment="1" applyProtection="1">
      <alignment horizontal="left"/>
    </xf>
    <xf numFmtId="0" fontId="6" fillId="2" borderId="1" xfId="0" applyFont="1" applyFill="1" applyBorder="1" applyAlignment="1" applyProtection="1">
      <alignment horizontal="left" vertical="top"/>
    </xf>
    <xf numFmtId="0" fontId="5" fillId="2" borderId="0" xfId="0" applyFont="1" applyFill="1" applyAlignment="1" applyProtection="1">
      <alignment horizontal="left"/>
    </xf>
    <xf numFmtId="0" fontId="6" fillId="2" borderId="0" xfId="0" applyFont="1" applyFill="1" applyAlignment="1" applyProtection="1">
      <alignment horizontal="left" vertical="top"/>
    </xf>
    <xf numFmtId="0" fontId="13" fillId="3" borderId="2" xfId="0" applyFont="1" applyFill="1" applyBorder="1" applyAlignment="1" applyProtection="1">
      <alignment horizontal="left" vertical="center"/>
    </xf>
    <xf numFmtId="0" fontId="13" fillId="4" borderId="4" xfId="0" applyFont="1" applyFill="1" applyBorder="1" applyAlignment="1" applyProtection="1">
      <alignment horizontal="left" vertical="center"/>
    </xf>
    <xf numFmtId="0" fontId="13" fillId="4" borderId="10" xfId="0" applyFont="1" applyFill="1" applyBorder="1" applyAlignment="1" applyProtection="1">
      <alignment horizontal="left" vertical="center"/>
    </xf>
    <xf numFmtId="164" fontId="12" fillId="0" borderId="0" xfId="0" applyNumberFormat="1" applyFont="1" applyFill="1" applyBorder="1" applyAlignment="1" applyProtection="1">
      <alignment horizontal="left" vertical="center"/>
    </xf>
    <xf numFmtId="0" fontId="1" fillId="0" borderId="0" xfId="0" applyFont="1" applyAlignment="1" applyProtection="1">
      <alignment horizontal="left" vertical="center"/>
      <protection hidden="1"/>
    </xf>
    <xf numFmtId="0" fontId="1" fillId="0" borderId="0" xfId="0" applyFont="1" applyAlignment="1">
      <alignment horizontal="left" vertical="center"/>
    </xf>
    <xf numFmtId="0" fontId="5" fillId="2" borderId="1" xfId="0" applyFont="1" applyFill="1" applyBorder="1" applyAlignment="1" applyProtection="1">
      <alignment horizontal="left"/>
      <protection hidden="1"/>
    </xf>
    <xf numFmtId="0" fontId="5" fillId="2" borderId="0" xfId="0" applyFont="1" applyFill="1" applyAlignment="1" applyProtection="1">
      <alignment horizontal="left"/>
      <protection hidden="1"/>
    </xf>
    <xf numFmtId="0" fontId="13" fillId="4" borderId="4" xfId="0" applyFont="1" applyFill="1" applyBorder="1" applyAlignment="1">
      <alignment horizontal="left" vertical="center"/>
    </xf>
    <xf numFmtId="0" fontId="13" fillId="4" borderId="10" xfId="0" applyFont="1" applyFill="1" applyBorder="1" applyAlignment="1">
      <alignment horizontal="left" vertical="center"/>
    </xf>
    <xf numFmtId="0" fontId="12" fillId="0" borderId="0" xfId="0" applyFont="1" applyAlignment="1">
      <alignment horizontal="left" vertical="center"/>
    </xf>
    <xf numFmtId="164" fontId="12" fillId="0" borderId="0" xfId="0" applyNumberFormat="1" applyFont="1" applyFill="1" applyBorder="1" applyAlignment="1">
      <alignment horizontal="left" vertical="center"/>
    </xf>
    <xf numFmtId="0" fontId="6" fillId="2" borderId="1" xfId="0" applyFont="1" applyFill="1" applyBorder="1" applyAlignment="1" applyProtection="1">
      <alignment horizontal="left" vertical="top"/>
      <protection hidden="1"/>
    </xf>
    <xf numFmtId="0" fontId="6" fillId="2" borderId="0" xfId="0" applyFont="1" applyFill="1" applyAlignment="1" applyProtection="1">
      <alignment horizontal="left" vertical="top"/>
      <protection hidden="1"/>
    </xf>
    <xf numFmtId="0" fontId="13" fillId="10" borderId="2" xfId="0" applyFont="1" applyFill="1" applyBorder="1" applyAlignment="1">
      <alignment horizontal="left" vertical="center"/>
    </xf>
    <xf numFmtId="0" fontId="6" fillId="0" borderId="1" xfId="0" applyFont="1" applyFill="1" applyBorder="1" applyAlignment="1" applyProtection="1">
      <alignment horizontal="left"/>
    </xf>
    <xf numFmtId="0" fontId="8" fillId="2" borderId="1" xfId="0" applyFont="1" applyFill="1" applyBorder="1" applyAlignment="1" applyProtection="1">
      <alignment horizontal="left"/>
    </xf>
    <xf numFmtId="0" fontId="6" fillId="0" borderId="44" xfId="0" applyFont="1" applyFill="1" applyBorder="1" applyAlignment="1" applyProtection="1">
      <alignment horizontal="left"/>
    </xf>
    <xf numFmtId="0" fontId="8" fillId="2" borderId="44" xfId="0" applyFont="1" applyFill="1" applyBorder="1" applyAlignment="1" applyProtection="1">
      <alignment horizontal="left"/>
    </xf>
    <xf numFmtId="0" fontId="13" fillId="10" borderId="13" xfId="0" applyFont="1" applyFill="1" applyBorder="1" applyAlignment="1" applyProtection="1">
      <alignment horizontal="left" vertical="center"/>
    </xf>
    <xf numFmtId="0" fontId="13" fillId="10" borderId="2" xfId="0" applyFont="1" applyFill="1" applyBorder="1" applyAlignment="1" applyProtection="1">
      <alignment horizontal="left" vertical="center"/>
    </xf>
    <xf numFmtId="164" fontId="13" fillId="4" borderId="70" xfId="0" applyNumberFormat="1" applyFont="1" applyFill="1" applyBorder="1" applyAlignment="1" applyProtection="1">
      <alignment horizontal="right" vertical="center"/>
    </xf>
    <xf numFmtId="164" fontId="13" fillId="4" borderId="35" xfId="0" applyNumberFormat="1" applyFont="1" applyFill="1" applyBorder="1" applyAlignment="1" applyProtection="1">
      <alignment horizontal="right" vertical="center"/>
    </xf>
    <xf numFmtId="164" fontId="13" fillId="4" borderId="85" xfId="0" applyNumberFormat="1" applyFont="1" applyFill="1" applyBorder="1" applyAlignment="1" applyProtection="1">
      <alignment horizontal="right" vertical="center"/>
    </xf>
    <xf numFmtId="164" fontId="12" fillId="0" borderId="40" xfId="0" applyNumberFormat="1" applyFont="1" applyFill="1" applyBorder="1" applyAlignment="1" applyProtection="1">
      <alignment horizontal="right" vertical="center"/>
    </xf>
    <xf numFmtId="3" fontId="13" fillId="10" borderId="72" xfId="0" applyNumberFormat="1" applyFont="1" applyFill="1" applyBorder="1" applyAlignment="1" applyProtection="1">
      <alignment vertical="center"/>
    </xf>
    <xf numFmtId="3" fontId="13" fillId="3" borderId="2" xfId="0" applyNumberFormat="1" applyFont="1" applyFill="1" applyBorder="1" applyAlignment="1" applyProtection="1">
      <alignment vertical="center"/>
    </xf>
    <xf numFmtId="3" fontId="13" fillId="4" borderId="4" xfId="0" applyNumberFormat="1" applyFont="1" applyFill="1" applyBorder="1" applyAlignment="1" applyProtection="1">
      <alignment vertical="center"/>
    </xf>
    <xf numFmtId="3" fontId="13" fillId="4" borderId="10" xfId="0" applyNumberFormat="1" applyFont="1" applyFill="1" applyBorder="1" applyAlignment="1" applyProtection="1">
      <alignment vertical="center"/>
    </xf>
    <xf numFmtId="165" fontId="13" fillId="10" borderId="2" xfId="0" applyNumberFormat="1" applyFont="1" applyFill="1" applyBorder="1" applyAlignment="1">
      <alignment vertical="center"/>
    </xf>
    <xf numFmtId="165" fontId="13" fillId="4" borderId="4" xfId="0" applyNumberFormat="1" applyFont="1" applyFill="1" applyBorder="1" applyAlignment="1">
      <alignment vertical="center"/>
    </xf>
    <xf numFmtId="165" fontId="13" fillId="4" borderId="10" xfId="0" applyNumberFormat="1" applyFont="1" applyFill="1" applyBorder="1" applyAlignment="1">
      <alignment vertical="center"/>
    </xf>
    <xf numFmtId="165" fontId="13" fillId="10" borderId="13" xfId="0" applyNumberFormat="1" applyFont="1" applyFill="1" applyBorder="1" applyAlignment="1" applyProtection="1">
      <alignment vertical="center"/>
    </xf>
    <xf numFmtId="165" fontId="13" fillId="4" borderId="4" xfId="0" applyNumberFormat="1" applyFont="1" applyFill="1" applyBorder="1" applyAlignment="1" applyProtection="1">
      <alignment vertical="center"/>
    </xf>
    <xf numFmtId="165" fontId="13" fillId="4" borderId="10" xfId="0" applyNumberFormat="1" applyFont="1" applyFill="1" applyBorder="1" applyAlignment="1" applyProtection="1">
      <alignment vertical="center"/>
    </xf>
    <xf numFmtId="165" fontId="13" fillId="10" borderId="2" xfId="0" applyNumberFormat="1" applyFont="1" applyFill="1" applyBorder="1" applyAlignment="1" applyProtection="1">
      <alignment vertical="center"/>
    </xf>
    <xf numFmtId="166" fontId="13" fillId="10" borderId="72" xfId="0" applyNumberFormat="1" applyFont="1" applyFill="1" applyBorder="1" applyAlignment="1" applyProtection="1">
      <alignment vertical="center"/>
    </xf>
    <xf numFmtId="164" fontId="12" fillId="0" borderId="0" xfId="0" applyNumberFormat="1" applyFont="1" applyFill="1" applyBorder="1" applyAlignment="1" applyProtection="1">
      <alignment horizontal="right" vertical="center"/>
    </xf>
    <xf numFmtId="0" fontId="12" fillId="0" borderId="0" xfId="0" applyFont="1" applyFill="1" applyAlignment="1" applyProtection="1">
      <alignment horizontal="right" vertical="center"/>
    </xf>
    <xf numFmtId="0" fontId="66" fillId="2" borderId="0" xfId="0" applyFont="1" applyFill="1" applyAlignment="1" applyProtection="1">
      <alignment horizontal="right" indent="1"/>
    </xf>
    <xf numFmtId="0" fontId="28" fillId="2" borderId="0" xfId="0" applyFont="1" applyFill="1" applyAlignment="1" applyProtection="1">
      <alignment horizontal="left" wrapText="1"/>
      <protection hidden="1"/>
    </xf>
    <xf numFmtId="0" fontId="60" fillId="0" borderId="0" xfId="0" applyFont="1" applyAlignment="1">
      <alignment vertical="center"/>
    </xf>
    <xf numFmtId="0" fontId="60" fillId="0" borderId="1" xfId="0" applyFont="1" applyFill="1" applyBorder="1" applyAlignment="1" applyProtection="1">
      <alignment vertical="center"/>
    </xf>
    <xf numFmtId="0" fontId="60" fillId="0" borderId="0" xfId="0" applyFont="1" applyAlignment="1" applyProtection="1">
      <alignment horizontal="center" vertical="center"/>
      <protection hidden="1"/>
    </xf>
    <xf numFmtId="0" fontId="1" fillId="0" borderId="0" xfId="0" applyFont="1" applyAlignment="1" applyProtection="1">
      <alignment horizontal="center" vertical="center"/>
    </xf>
    <xf numFmtId="164" fontId="13" fillId="10" borderId="97" xfId="0" applyNumberFormat="1" applyFont="1" applyFill="1" applyBorder="1" applyAlignment="1" applyProtection="1">
      <alignment vertical="center"/>
    </xf>
    <xf numFmtId="164" fontId="13" fillId="10" borderId="98" xfId="0" applyNumberFormat="1" applyFont="1" applyFill="1" applyBorder="1" applyAlignment="1" applyProtection="1">
      <alignment vertical="center"/>
    </xf>
    <xf numFmtId="164" fontId="13" fillId="10" borderId="102" xfId="0" applyNumberFormat="1" applyFont="1" applyFill="1" applyBorder="1" applyAlignment="1" applyProtection="1">
      <alignment vertical="center"/>
    </xf>
    <xf numFmtId="0" fontId="12" fillId="0" borderId="0" xfId="0" applyFont="1" applyFill="1" applyAlignment="1" applyProtection="1">
      <alignment vertical="center"/>
    </xf>
    <xf numFmtId="0" fontId="13" fillId="6" borderId="109" xfId="0" applyFont="1" applyFill="1" applyBorder="1" applyAlignment="1" applyProtection="1">
      <alignment horizontal="center" vertical="center" wrapText="1"/>
    </xf>
    <xf numFmtId="0" fontId="13" fillId="6" borderId="110" xfId="0" applyFont="1" applyFill="1" applyBorder="1" applyAlignment="1" applyProtection="1">
      <alignment horizontal="center" vertical="center" wrapText="1"/>
    </xf>
    <xf numFmtId="164" fontId="6" fillId="3" borderId="113" xfId="0" applyNumberFormat="1" applyFont="1" applyFill="1" applyBorder="1" applyAlignment="1" applyProtection="1">
      <alignment horizontal="center" vertical="center"/>
    </xf>
    <xf numFmtId="164" fontId="6" fillId="3" borderId="114" xfId="0" applyNumberFormat="1" applyFont="1" applyFill="1" applyBorder="1" applyAlignment="1" applyProtection="1">
      <alignment horizontal="center" vertical="center"/>
    </xf>
    <xf numFmtId="164" fontId="6" fillId="3" borderId="118" xfId="0" applyNumberFormat="1" applyFont="1" applyFill="1" applyBorder="1" applyAlignment="1" applyProtection="1">
      <alignment horizontal="center" vertical="center"/>
    </xf>
    <xf numFmtId="0" fontId="27" fillId="0" borderId="0" xfId="0" applyFont="1" applyBorder="1" applyAlignment="1" applyProtection="1">
      <alignment vertical="center"/>
    </xf>
    <xf numFmtId="0" fontId="28" fillId="2" borderId="1" xfId="0" applyFont="1" applyFill="1" applyBorder="1" applyAlignment="1" applyProtection="1">
      <alignment vertical="top" wrapText="1"/>
      <protection hidden="1"/>
    </xf>
    <xf numFmtId="0" fontId="27" fillId="0" borderId="1" xfId="0" applyFont="1" applyBorder="1" applyAlignment="1" applyProtection="1">
      <alignment vertical="center"/>
    </xf>
    <xf numFmtId="0" fontId="13" fillId="6" borderId="50" xfId="0" applyFont="1" applyFill="1" applyBorder="1" applyAlignment="1" applyProtection="1">
      <alignment horizontal="center" vertical="center" wrapText="1"/>
    </xf>
    <xf numFmtId="0" fontId="39" fillId="0" borderId="0" xfId="0" applyFont="1" applyAlignment="1" applyProtection="1">
      <alignment horizontal="left" vertical="top" wrapText="1"/>
      <protection hidden="1"/>
    </xf>
    <xf numFmtId="0" fontId="9" fillId="0" borderId="1" xfId="0" applyFont="1" applyFill="1" applyBorder="1" applyProtection="1"/>
    <xf numFmtId="0" fontId="9" fillId="0" borderId="0" xfId="0" applyFont="1" applyFill="1" applyProtection="1"/>
    <xf numFmtId="0" fontId="26" fillId="0" borderId="0" xfId="0" applyFont="1" applyFill="1" applyAlignment="1" applyProtection="1">
      <alignment vertical="center"/>
    </xf>
    <xf numFmtId="0" fontId="9" fillId="0" borderId="0" xfId="0" applyFont="1" applyFill="1" applyAlignment="1" applyProtection="1">
      <alignment vertical="center"/>
    </xf>
    <xf numFmtId="0" fontId="13" fillId="6" borderId="76" xfId="0" applyFont="1" applyFill="1" applyBorder="1" applyAlignment="1" applyProtection="1">
      <alignment horizontal="center" vertical="center" wrapText="1"/>
    </xf>
    <xf numFmtId="166" fontId="13" fillId="10" borderId="72" xfId="0" applyNumberFormat="1" applyFont="1" applyFill="1" applyBorder="1" applyAlignment="1" applyProtection="1">
      <alignment horizontal="right" vertical="center"/>
    </xf>
    <xf numFmtId="0" fontId="19" fillId="2" borderId="0" xfId="0" applyFont="1" applyFill="1" applyAlignment="1" applyProtection="1">
      <alignment vertical="center" wrapText="1"/>
    </xf>
    <xf numFmtId="0" fontId="60" fillId="0" borderId="0" xfId="0" applyFont="1" applyAlignment="1" applyProtection="1">
      <alignment horizontal="center" vertical="center" wrapText="1"/>
    </xf>
    <xf numFmtId="0" fontId="13" fillId="0" borderId="0" xfId="0" applyFont="1" applyAlignment="1" applyProtection="1">
      <alignment vertical="center"/>
      <protection hidden="1"/>
    </xf>
    <xf numFmtId="0" fontId="9" fillId="0" borderId="0" xfId="0" applyFont="1" applyAlignment="1" applyProtection="1">
      <alignment vertical="center"/>
      <protection hidden="1"/>
    </xf>
    <xf numFmtId="0" fontId="12" fillId="0" borderId="0" xfId="0" applyFont="1" applyAlignment="1" applyProtection="1">
      <alignment vertical="center"/>
      <protection hidden="1"/>
    </xf>
    <xf numFmtId="0" fontId="13" fillId="6" borderId="111" xfId="0" applyFont="1" applyFill="1" applyBorder="1" applyAlignment="1" applyProtection="1">
      <alignment horizontal="center" vertical="center" textRotation="90" wrapText="1"/>
    </xf>
    <xf numFmtId="0" fontId="13" fillId="6" borderId="112" xfId="0" applyFont="1" applyFill="1" applyBorder="1" applyAlignment="1" applyProtection="1">
      <alignment horizontal="center" vertical="center" textRotation="90" wrapText="1"/>
    </xf>
    <xf numFmtId="0" fontId="13" fillId="6" borderId="117" xfId="0" applyFont="1" applyFill="1" applyBorder="1" applyAlignment="1" applyProtection="1">
      <alignment horizontal="center" vertical="center" textRotation="90" wrapText="1"/>
    </xf>
    <xf numFmtId="0" fontId="72" fillId="0" borderId="0" xfId="0" applyFont="1" applyFill="1" applyAlignment="1" applyProtection="1">
      <alignment vertical="center"/>
      <protection hidden="1"/>
    </xf>
    <xf numFmtId="0" fontId="12" fillId="6" borderId="70" xfId="0" applyFont="1" applyFill="1" applyBorder="1" applyAlignment="1" applyProtection="1">
      <alignment vertical="center"/>
    </xf>
    <xf numFmtId="164" fontId="12" fillId="3" borderId="7" xfId="0" applyNumberFormat="1" applyFont="1" applyFill="1" applyBorder="1" applyAlignment="1" applyProtection="1">
      <alignment horizontal="center" vertical="center"/>
      <protection locked="0"/>
    </xf>
    <xf numFmtId="0" fontId="39" fillId="0" borderId="0" xfId="0" applyFont="1" applyAlignment="1" applyProtection="1">
      <alignment horizontal="left" vertical="top" wrapText="1"/>
      <protection hidden="1"/>
    </xf>
    <xf numFmtId="0" fontId="60" fillId="0" borderId="0" xfId="0" applyFont="1" applyAlignment="1" applyProtection="1">
      <alignment horizontal="center" vertical="center"/>
      <protection hidden="1"/>
    </xf>
    <xf numFmtId="164" fontId="6" fillId="3" borderId="134" xfId="0" applyNumberFormat="1" applyFont="1" applyFill="1" applyBorder="1" applyAlignment="1" applyProtection="1">
      <alignment horizontal="center" vertical="center"/>
    </xf>
    <xf numFmtId="164" fontId="6" fillId="3" borderId="135" xfId="0" applyNumberFormat="1" applyFont="1" applyFill="1" applyBorder="1" applyAlignment="1" applyProtection="1">
      <alignment horizontal="center" vertical="center"/>
    </xf>
    <xf numFmtId="164" fontId="6" fillId="3" borderId="136" xfId="0" applyNumberFormat="1" applyFont="1" applyFill="1" applyBorder="1" applyAlignment="1" applyProtection="1">
      <alignment horizontal="center" vertical="center"/>
    </xf>
    <xf numFmtId="0" fontId="13" fillId="8" borderId="71" xfId="0" applyFont="1" applyFill="1" applyBorder="1" applyAlignment="1" applyProtection="1">
      <alignment horizontal="left" vertical="center" wrapText="1" indent="1"/>
      <protection locked="0"/>
    </xf>
    <xf numFmtId="3" fontId="13" fillId="8" borderId="71" xfId="0" applyNumberFormat="1" applyFont="1" applyFill="1" applyBorder="1" applyAlignment="1" applyProtection="1">
      <alignment horizontal="right" vertical="center" wrapText="1" indent="1"/>
      <protection locked="0"/>
    </xf>
    <xf numFmtId="164" fontId="13" fillId="8" borderId="19" xfId="0" applyNumberFormat="1" applyFont="1" applyFill="1" applyBorder="1" applyAlignment="1" applyProtection="1">
      <alignment vertical="center"/>
      <protection locked="0"/>
    </xf>
    <xf numFmtId="164" fontId="13" fillId="8" borderId="20" xfId="0" applyNumberFormat="1" applyFont="1" applyFill="1" applyBorder="1" applyAlignment="1" applyProtection="1">
      <alignment vertical="center"/>
      <protection locked="0"/>
    </xf>
    <xf numFmtId="164" fontId="13" fillId="8" borderId="19" xfId="0" applyNumberFormat="1" applyFont="1" applyFill="1" applyBorder="1" applyAlignment="1" applyProtection="1">
      <alignment horizontal="center" vertical="center"/>
      <protection locked="0"/>
    </xf>
    <xf numFmtId="164" fontId="13" fillId="8" borderId="20" xfId="0" applyNumberFormat="1" applyFont="1" applyFill="1" applyBorder="1" applyAlignment="1" applyProtection="1">
      <alignment horizontal="center" vertical="center"/>
      <protection locked="0"/>
    </xf>
    <xf numFmtId="164" fontId="13" fillId="8" borderId="4" xfId="0" applyNumberFormat="1" applyFont="1" applyFill="1" applyBorder="1" applyAlignment="1" applyProtection="1">
      <alignment horizontal="center" vertical="center"/>
      <protection locked="0"/>
    </xf>
    <xf numFmtId="164" fontId="13" fillId="8" borderId="9" xfId="0" applyNumberFormat="1" applyFont="1" applyFill="1" applyBorder="1" applyAlignment="1" applyProtection="1">
      <alignment horizontal="center" vertical="center"/>
      <protection locked="0"/>
    </xf>
    <xf numFmtId="164" fontId="13" fillId="8" borderId="21" xfId="0" applyNumberFormat="1" applyFont="1" applyFill="1" applyBorder="1" applyAlignment="1" applyProtection="1">
      <alignment horizontal="center" vertical="center"/>
      <protection locked="0"/>
    </xf>
    <xf numFmtId="164" fontId="16" fillId="8" borderId="19" xfId="0" applyNumberFormat="1" applyFont="1" applyFill="1" applyBorder="1" applyAlignment="1" applyProtection="1">
      <alignment horizontal="center" vertical="center"/>
      <protection locked="0"/>
    </xf>
    <xf numFmtId="164" fontId="16" fillId="8" borderId="4" xfId="0" applyNumberFormat="1" applyFont="1" applyFill="1" applyBorder="1" applyAlignment="1" applyProtection="1">
      <alignment horizontal="center" vertical="center"/>
      <protection locked="0"/>
    </xf>
    <xf numFmtId="164" fontId="16" fillId="8" borderId="21" xfId="0" applyNumberFormat="1" applyFont="1" applyFill="1" applyBorder="1" applyAlignment="1" applyProtection="1">
      <alignment horizontal="center" vertical="center"/>
      <protection locked="0"/>
    </xf>
    <xf numFmtId="164" fontId="16" fillId="8" borderId="22" xfId="0" applyNumberFormat="1" applyFont="1" applyFill="1" applyBorder="1" applyAlignment="1" applyProtection="1">
      <alignment horizontal="center" vertical="center"/>
      <protection locked="0"/>
    </xf>
    <xf numFmtId="164" fontId="16" fillId="8" borderId="10" xfId="0" applyNumberFormat="1" applyFont="1" applyFill="1" applyBorder="1" applyAlignment="1" applyProtection="1">
      <alignment horizontal="center" vertical="center"/>
      <protection locked="0"/>
    </xf>
    <xf numFmtId="164" fontId="16" fillId="8" borderId="17" xfId="0" applyNumberFormat="1" applyFont="1" applyFill="1" applyBorder="1" applyAlignment="1" applyProtection="1">
      <alignment horizontal="center" vertical="center"/>
      <protection locked="0"/>
    </xf>
    <xf numFmtId="164" fontId="13" fillId="8" borderId="9" xfId="0" applyNumberFormat="1" applyFont="1" applyFill="1" applyBorder="1" applyAlignment="1" applyProtection="1">
      <alignment vertical="center"/>
      <protection locked="0"/>
    </xf>
    <xf numFmtId="164" fontId="13" fillId="8" borderId="21" xfId="0" applyNumberFormat="1" applyFont="1" applyFill="1" applyBorder="1" applyAlignment="1" applyProtection="1">
      <alignment vertical="center"/>
      <protection locked="0"/>
    </xf>
    <xf numFmtId="0" fontId="69" fillId="0" borderId="0" xfId="0" applyFont="1" applyAlignment="1" applyProtection="1">
      <alignment vertical="center"/>
      <protection hidden="1"/>
    </xf>
    <xf numFmtId="0" fontId="75" fillId="0" borderId="0" xfId="0" applyFont="1" applyAlignment="1" applyProtection="1">
      <alignment vertical="center"/>
    </xf>
    <xf numFmtId="0" fontId="9" fillId="0" borderId="0" xfId="0" applyFont="1" applyAlignment="1" applyProtection="1">
      <alignment vertical="center" wrapText="1"/>
      <protection hidden="1"/>
    </xf>
    <xf numFmtId="0" fontId="53" fillId="0" borderId="0" xfId="0" applyFont="1" applyAlignment="1" applyProtection="1">
      <alignment vertical="top" wrapText="1"/>
      <protection hidden="1"/>
    </xf>
    <xf numFmtId="0" fontId="16" fillId="0" borderId="0" xfId="0" applyFont="1" applyAlignment="1" applyProtection="1">
      <alignment vertical="center"/>
    </xf>
    <xf numFmtId="0" fontId="16" fillId="0" borderId="0" xfId="0" applyFont="1" applyAlignment="1" applyProtection="1">
      <alignment horizontal="left" vertical="center"/>
    </xf>
    <xf numFmtId="0" fontId="16" fillId="0" borderId="0" xfId="0" applyFont="1" applyFill="1" applyAlignment="1" applyProtection="1">
      <alignment vertical="center"/>
    </xf>
    <xf numFmtId="0" fontId="58" fillId="0" borderId="0" xfId="0" applyFont="1" applyAlignment="1" applyProtection="1">
      <alignment vertical="center"/>
    </xf>
    <xf numFmtId="0" fontId="6" fillId="0" borderId="0" xfId="0" applyFont="1" applyFill="1" applyAlignment="1" applyProtection="1">
      <alignment vertical="center"/>
    </xf>
    <xf numFmtId="0" fontId="76" fillId="0" borderId="0" xfId="0" applyFont="1" applyAlignment="1" applyProtection="1">
      <alignment vertical="center"/>
    </xf>
    <xf numFmtId="0" fontId="6" fillId="0" borderId="0" xfId="0" applyFont="1" applyAlignment="1" applyProtection="1">
      <alignment vertical="center"/>
    </xf>
    <xf numFmtId="0" fontId="77" fillId="0" borderId="0" xfId="0" applyFont="1" applyAlignment="1" applyProtection="1">
      <alignment vertical="center"/>
    </xf>
    <xf numFmtId="0" fontId="28" fillId="2" borderId="0" xfId="0" applyFont="1" applyFill="1" applyAlignment="1" applyProtection="1">
      <alignment horizontal="left" wrapText="1"/>
      <protection hidden="1"/>
    </xf>
    <xf numFmtId="0" fontId="78" fillId="6" borderId="48" xfId="0" applyFont="1" applyFill="1" applyBorder="1" applyAlignment="1" applyProtection="1">
      <alignment horizontal="center" vertical="center" wrapText="1"/>
    </xf>
    <xf numFmtId="0" fontId="78" fillId="6" borderId="70" xfId="0" applyFont="1" applyFill="1" applyBorder="1" applyAlignment="1" applyProtection="1">
      <alignment horizontal="center" vertical="center" wrapText="1"/>
    </xf>
    <xf numFmtId="0" fontId="22" fillId="8" borderId="137" xfId="0" applyFont="1" applyFill="1" applyBorder="1" applyAlignment="1" applyProtection="1">
      <alignment horizontal="right" vertical="center"/>
      <protection locked="0"/>
    </xf>
    <xf numFmtId="164" fontId="24" fillId="8" borderId="138" xfId="0" applyNumberFormat="1" applyFont="1" applyFill="1" applyBorder="1" applyAlignment="1" applyProtection="1">
      <alignment vertical="center"/>
      <protection locked="0"/>
    </xf>
    <xf numFmtId="164" fontId="12" fillId="10" borderId="7" xfId="0" applyNumberFormat="1" applyFont="1" applyFill="1" applyBorder="1" applyAlignment="1">
      <alignment vertical="center"/>
    </xf>
    <xf numFmtId="164" fontId="12" fillId="10" borderId="2" xfId="0" applyNumberFormat="1" applyFont="1" applyFill="1" applyBorder="1" applyAlignment="1">
      <alignment vertical="center"/>
    </xf>
    <xf numFmtId="164" fontId="13" fillId="10" borderId="140" xfId="0" applyNumberFormat="1" applyFont="1" applyFill="1" applyBorder="1" applyAlignment="1" applyProtection="1">
      <alignment vertical="center"/>
    </xf>
    <xf numFmtId="164" fontId="13" fillId="10" borderId="141" xfId="0" applyNumberFormat="1" applyFont="1" applyFill="1" applyBorder="1" applyAlignment="1" applyProtection="1">
      <alignment vertical="center"/>
    </xf>
    <xf numFmtId="164" fontId="13" fillId="10" borderId="142" xfId="0" applyNumberFormat="1" applyFont="1" applyFill="1" applyBorder="1" applyAlignment="1" applyProtection="1">
      <alignment vertical="center"/>
    </xf>
    <xf numFmtId="164" fontId="24" fillId="10" borderId="12" xfId="0" applyNumberFormat="1" applyFont="1" applyFill="1" applyBorder="1" applyAlignment="1" applyProtection="1">
      <alignment vertical="center"/>
    </xf>
    <xf numFmtId="164" fontId="25" fillId="10" borderId="139" xfId="0" applyNumberFormat="1" applyFont="1" applyFill="1" applyBorder="1" applyAlignment="1" applyProtection="1">
      <alignment vertical="center"/>
    </xf>
    <xf numFmtId="0" fontId="60" fillId="0" borderId="0" xfId="0" applyFont="1" applyAlignment="1" applyProtection="1">
      <alignment horizontal="center" vertical="center" wrapText="1"/>
    </xf>
    <xf numFmtId="0" fontId="28" fillId="2" borderId="0" xfId="0" applyFont="1" applyFill="1" applyAlignment="1" applyProtection="1">
      <alignment horizontal="left" wrapText="1"/>
      <protection hidden="1"/>
    </xf>
    <xf numFmtId="0" fontId="58" fillId="2" borderId="0" xfId="0" applyFont="1" applyFill="1" applyBorder="1" applyAlignment="1" applyProtection="1">
      <alignment horizontal="left" vertical="top" wrapText="1"/>
    </xf>
    <xf numFmtId="164" fontId="16" fillId="0" borderId="103" xfId="0" applyNumberFormat="1" applyFont="1" applyFill="1" applyBorder="1" applyAlignment="1" applyProtection="1">
      <alignment horizontal="center" vertical="center"/>
    </xf>
    <xf numFmtId="164" fontId="16" fillId="0" borderId="115" xfId="0" applyNumberFormat="1" applyFont="1" applyFill="1" applyBorder="1" applyAlignment="1" applyProtection="1">
      <alignment horizontal="center" vertical="center"/>
    </xf>
    <xf numFmtId="164" fontId="16" fillId="0" borderId="116" xfId="0" applyNumberFormat="1" applyFont="1" applyFill="1" applyBorder="1" applyAlignment="1" applyProtection="1">
      <alignment horizontal="center" vertical="center"/>
    </xf>
    <xf numFmtId="164" fontId="16" fillId="0" borderId="119" xfId="0" applyNumberFormat="1" applyFont="1" applyFill="1" applyBorder="1" applyAlignment="1" applyProtection="1">
      <alignment horizontal="center" vertical="center"/>
    </xf>
    <xf numFmtId="164" fontId="16" fillId="0" borderId="104" xfId="0" applyNumberFormat="1" applyFont="1" applyFill="1" applyBorder="1" applyAlignment="1" applyProtection="1">
      <alignment horizontal="center" vertical="center"/>
    </xf>
    <xf numFmtId="164" fontId="16" fillId="0" borderId="120" xfId="0" applyNumberFormat="1" applyFont="1" applyFill="1" applyBorder="1" applyAlignment="1" applyProtection="1">
      <alignment horizontal="center" vertical="center"/>
    </xf>
    <xf numFmtId="164" fontId="16" fillId="0" borderId="121" xfId="0" applyNumberFormat="1" applyFont="1" applyFill="1" applyBorder="1" applyAlignment="1" applyProtection="1">
      <alignment horizontal="center" vertical="center"/>
    </xf>
    <xf numFmtId="164" fontId="16" fillId="0" borderId="122" xfId="0" applyNumberFormat="1" applyFont="1" applyFill="1" applyBorder="1" applyAlignment="1" applyProtection="1">
      <alignment horizontal="center" vertical="center"/>
    </xf>
    <xf numFmtId="0" fontId="47" fillId="0" borderId="0" xfId="0" applyFont="1" applyAlignment="1">
      <alignment vertical="center"/>
    </xf>
    <xf numFmtId="0" fontId="58" fillId="0" borderId="0" xfId="0" applyFont="1" applyFill="1" applyAlignment="1" applyProtection="1">
      <alignment horizontal="right" vertical="center" wrapText="1"/>
      <protection hidden="1"/>
    </xf>
    <xf numFmtId="0" fontId="60" fillId="0" borderId="0" xfId="0" applyFont="1" applyFill="1" applyAlignment="1">
      <alignment vertical="center"/>
    </xf>
    <xf numFmtId="164" fontId="13" fillId="0" borderId="70" xfId="0" applyNumberFormat="1" applyFont="1" applyFill="1" applyBorder="1" applyAlignment="1" applyProtection="1">
      <alignment horizontal="right" vertical="center"/>
    </xf>
    <xf numFmtId="164" fontId="13" fillId="0" borderId="144" xfId="0" applyNumberFormat="1" applyFont="1" applyFill="1" applyBorder="1" applyAlignment="1" applyProtection="1">
      <alignment horizontal="right" vertical="center"/>
    </xf>
    <xf numFmtId="0" fontId="13" fillId="6" borderId="99" xfId="0" applyFont="1" applyFill="1" applyBorder="1" applyAlignment="1" applyProtection="1">
      <alignment horizontal="center" vertical="top" wrapText="1"/>
    </xf>
    <xf numFmtId="0" fontId="13" fillId="6" borderId="100" xfId="0" applyFont="1" applyFill="1" applyBorder="1" applyAlignment="1" applyProtection="1">
      <alignment horizontal="center" vertical="top" wrapText="1"/>
    </xf>
    <xf numFmtId="0" fontId="13" fillId="6" borderId="101" xfId="0" applyFont="1" applyFill="1" applyBorder="1" applyAlignment="1" applyProtection="1">
      <alignment horizontal="center" vertical="top" wrapText="1"/>
    </xf>
    <xf numFmtId="2" fontId="22" fillId="8" borderId="71" xfId="0" applyNumberFormat="1" applyFont="1" applyFill="1" applyBorder="1" applyAlignment="1" applyProtection="1">
      <alignment horizontal="right" vertical="center"/>
      <protection locked="0"/>
    </xf>
    <xf numFmtId="2" fontId="22" fillId="8" borderId="73" xfId="0" applyNumberFormat="1" applyFont="1" applyFill="1" applyBorder="1" applyAlignment="1" applyProtection="1">
      <alignment horizontal="right" vertical="center"/>
      <protection locked="0"/>
    </xf>
    <xf numFmtId="0" fontId="39" fillId="0" borderId="0" xfId="0" applyFont="1" applyAlignment="1" applyProtection="1">
      <alignment horizontal="left" vertical="top" wrapText="1"/>
      <protection hidden="1"/>
    </xf>
    <xf numFmtId="0" fontId="55" fillId="0" borderId="0" xfId="0" applyFont="1" applyAlignment="1" applyProtection="1">
      <alignment horizontal="right" vertical="top" wrapText="1"/>
      <protection hidden="1"/>
    </xf>
    <xf numFmtId="0" fontId="56" fillId="0" borderId="0" xfId="0" applyFont="1" applyAlignment="1" applyProtection="1">
      <alignment horizontal="right" vertical="top" wrapText="1"/>
      <protection hidden="1"/>
    </xf>
    <xf numFmtId="0" fontId="3" fillId="0" borderId="0" xfId="0" applyFont="1" applyAlignment="1" applyProtection="1">
      <alignment horizontal="left" vertical="center" wrapText="1" indent="2"/>
      <protection hidden="1"/>
    </xf>
    <xf numFmtId="0" fontId="53" fillId="0" borderId="0" xfId="0" applyFont="1" applyAlignment="1" applyProtection="1">
      <alignment horizontal="left" vertical="top" wrapText="1"/>
      <protection hidden="1"/>
    </xf>
    <xf numFmtId="0" fontId="37" fillId="0" borderId="0" xfId="0" applyFont="1" applyBorder="1" applyAlignment="1" applyProtection="1">
      <alignment horizontal="left" vertical="top" wrapText="1"/>
      <protection hidden="1"/>
    </xf>
    <xf numFmtId="0" fontId="37" fillId="0" borderId="0" xfId="0" applyFont="1" applyFill="1" applyBorder="1" applyAlignment="1" applyProtection="1">
      <alignment horizontal="left" vertical="top" wrapText="1" indent="2"/>
      <protection hidden="1"/>
    </xf>
    <xf numFmtId="0" fontId="37" fillId="0" borderId="0" xfId="0" applyFont="1" applyBorder="1" applyAlignment="1" applyProtection="1">
      <alignment horizontal="left" vertical="top" wrapText="1" indent="2"/>
      <protection hidden="1"/>
    </xf>
    <xf numFmtId="0" fontId="70" fillId="0" borderId="0" xfId="0" applyFont="1" applyFill="1" applyBorder="1" applyAlignment="1" applyProtection="1">
      <alignment horizontal="left" vertical="top" wrapText="1" indent="2"/>
      <protection hidden="1"/>
    </xf>
    <xf numFmtId="0" fontId="53" fillId="0" borderId="0" xfId="0" applyFont="1" applyFill="1" applyAlignment="1" applyProtection="1">
      <alignment horizontal="left" vertical="top" wrapText="1"/>
      <protection hidden="1"/>
    </xf>
    <xf numFmtId="0" fontId="60" fillId="0" borderId="0" xfId="0" applyFont="1" applyAlignment="1" applyProtection="1">
      <alignment horizontal="center" vertical="center" wrapText="1"/>
    </xf>
    <xf numFmtId="0" fontId="74" fillId="0" borderId="0" xfId="0" applyFont="1" applyFill="1" applyAlignment="1" applyProtection="1">
      <alignment horizontal="left" vertical="center" wrapText="1"/>
      <protection hidden="1"/>
    </xf>
    <xf numFmtId="0" fontId="12" fillId="3" borderId="72" xfId="0" applyFont="1" applyFill="1" applyBorder="1" applyAlignment="1" applyProtection="1">
      <alignment horizontal="left" vertical="center" wrapText="1"/>
    </xf>
    <xf numFmtId="0" fontId="12" fillId="10" borderId="72" xfId="0" applyFont="1" applyFill="1" applyBorder="1" applyAlignment="1" applyProtection="1">
      <alignment horizontal="left" vertical="center" wrapText="1"/>
    </xf>
    <xf numFmtId="0" fontId="1" fillId="8" borderId="127" xfId="0" applyFont="1" applyFill="1" applyBorder="1" applyAlignment="1" applyProtection="1">
      <alignment horizontal="left" vertical="top" wrapText="1"/>
      <protection locked="0"/>
    </xf>
    <xf numFmtId="0" fontId="1" fillId="8" borderId="128" xfId="0" applyFont="1" applyFill="1" applyBorder="1" applyAlignment="1" applyProtection="1">
      <alignment horizontal="left" vertical="top" wrapText="1"/>
      <protection locked="0"/>
    </xf>
    <xf numFmtId="0" fontId="1" fillId="8" borderId="129" xfId="0" applyFont="1" applyFill="1" applyBorder="1" applyAlignment="1" applyProtection="1">
      <alignment horizontal="left" vertical="top" wrapText="1"/>
      <protection locked="0"/>
    </xf>
    <xf numFmtId="164" fontId="74" fillId="0" borderId="0" xfId="0" applyNumberFormat="1" applyFont="1" applyFill="1" applyBorder="1" applyAlignment="1" applyProtection="1">
      <alignment horizontal="left" vertical="center"/>
      <protection hidden="1"/>
    </xf>
    <xf numFmtId="0" fontId="65" fillId="2" borderId="0" xfId="0" applyFont="1" applyFill="1" applyAlignment="1" applyProtection="1">
      <alignment horizontal="right" vertical="top" wrapText="1"/>
    </xf>
    <xf numFmtId="0" fontId="12" fillId="6" borderId="26" xfId="0" applyFont="1" applyFill="1" applyBorder="1" applyAlignment="1" applyProtection="1">
      <alignment horizontal="right" vertical="center"/>
    </xf>
    <xf numFmtId="0" fontId="12" fillId="6" borderId="27" xfId="0" applyFont="1" applyFill="1" applyBorder="1" applyAlignment="1" applyProtection="1">
      <alignment horizontal="right" vertical="center"/>
    </xf>
    <xf numFmtId="0" fontId="13" fillId="6" borderId="75" xfId="0" applyFont="1" applyFill="1" applyBorder="1" applyAlignment="1" applyProtection="1">
      <alignment horizontal="center" vertical="center" wrapText="1"/>
    </xf>
    <xf numFmtId="0" fontId="13" fillId="6" borderId="76" xfId="0" applyFont="1" applyFill="1" applyBorder="1" applyAlignment="1" applyProtection="1">
      <alignment horizontal="center" vertical="center" wrapText="1"/>
    </xf>
    <xf numFmtId="0" fontId="13" fillId="6" borderId="75" xfId="0" applyFont="1" applyFill="1" applyBorder="1" applyAlignment="1" applyProtection="1">
      <alignment horizontal="center" vertical="center"/>
    </xf>
    <xf numFmtId="0" fontId="13" fillId="6" borderId="76" xfId="0" applyFont="1" applyFill="1" applyBorder="1" applyAlignment="1" applyProtection="1">
      <alignment horizontal="center" vertical="center"/>
    </xf>
    <xf numFmtId="0" fontId="12" fillId="6" borderId="75" xfId="0" applyFont="1" applyFill="1" applyBorder="1" applyAlignment="1" applyProtection="1">
      <alignment horizontal="center" vertical="center" wrapText="1"/>
    </xf>
    <xf numFmtId="0" fontId="12" fillId="6" borderId="76" xfId="0" applyFont="1" applyFill="1" applyBorder="1" applyAlignment="1" applyProtection="1">
      <alignment horizontal="center" vertical="center" wrapText="1"/>
    </xf>
    <xf numFmtId="49" fontId="17" fillId="9" borderId="14" xfId="0" applyNumberFormat="1" applyFont="1" applyFill="1" applyBorder="1" applyAlignment="1" applyProtection="1">
      <alignment horizontal="center"/>
      <protection locked="0"/>
    </xf>
    <xf numFmtId="49" fontId="17" fillId="9" borderId="15" xfId="0" applyNumberFormat="1" applyFont="1" applyFill="1" applyBorder="1" applyAlignment="1" applyProtection="1">
      <alignment horizontal="center"/>
      <protection locked="0"/>
    </xf>
    <xf numFmtId="49" fontId="17" fillId="9" borderId="16" xfId="0" applyNumberFormat="1" applyFont="1" applyFill="1" applyBorder="1" applyAlignment="1" applyProtection="1">
      <alignment horizontal="center"/>
      <protection locked="0"/>
    </xf>
    <xf numFmtId="167" fontId="18" fillId="9" borderId="14" xfId="0" applyNumberFormat="1" applyFont="1" applyFill="1" applyBorder="1" applyAlignment="1" applyProtection="1">
      <alignment horizontal="center"/>
      <protection locked="0"/>
    </xf>
    <xf numFmtId="167" fontId="18" fillId="9" borderId="16" xfId="0" applyNumberFormat="1" applyFont="1" applyFill="1" applyBorder="1" applyAlignment="1" applyProtection="1">
      <alignment horizontal="center"/>
      <protection locked="0"/>
    </xf>
    <xf numFmtId="164" fontId="79" fillId="10" borderId="83" xfId="0" applyNumberFormat="1" applyFont="1" applyFill="1" applyBorder="1" applyAlignment="1" applyProtection="1">
      <alignment horizontal="center" vertical="center" wrapText="1"/>
    </xf>
    <xf numFmtId="164" fontId="79" fillId="10" borderId="84" xfId="0" applyNumberFormat="1" applyFont="1" applyFill="1" applyBorder="1" applyAlignment="1" applyProtection="1">
      <alignment horizontal="center" vertical="center" wrapText="1"/>
    </xf>
    <xf numFmtId="0" fontId="12" fillId="6" borderId="143"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12" fillId="6" borderId="86" xfId="0" applyFont="1" applyFill="1" applyBorder="1" applyAlignment="1" applyProtection="1">
      <alignment horizontal="center" vertical="center" wrapText="1"/>
    </xf>
    <xf numFmtId="0" fontId="12" fillId="6" borderId="96" xfId="0" applyFont="1" applyFill="1" applyBorder="1" applyAlignment="1" applyProtection="1">
      <alignment horizontal="center" vertical="center" wrapText="1"/>
    </xf>
    <xf numFmtId="0" fontId="12" fillId="6" borderId="87" xfId="0" applyFont="1" applyFill="1" applyBorder="1" applyAlignment="1" applyProtection="1">
      <alignment horizontal="center" vertical="center" wrapText="1"/>
    </xf>
    <xf numFmtId="0" fontId="55" fillId="2" borderId="0" xfId="0" applyFont="1" applyFill="1" applyAlignment="1" applyProtection="1">
      <alignment horizontal="right" vertical="top" wrapText="1"/>
    </xf>
    <xf numFmtId="0" fontId="58" fillId="2" borderId="0" xfId="0" applyFont="1" applyFill="1" applyAlignment="1" applyProtection="1">
      <alignment horizontal="left" vertical="top" wrapText="1"/>
    </xf>
    <xf numFmtId="0" fontId="60" fillId="0" borderId="0" xfId="0" applyFont="1" applyAlignment="1" applyProtection="1">
      <alignment horizontal="center" vertical="center"/>
      <protection hidden="1"/>
    </xf>
    <xf numFmtId="0" fontId="28" fillId="0" borderId="0" xfId="0" applyFont="1" applyFill="1" applyAlignment="1" applyProtection="1">
      <alignment horizontal="left" wrapText="1"/>
      <protection hidden="1"/>
    </xf>
    <xf numFmtId="0" fontId="12" fillId="6" borderId="68" xfId="0" applyFont="1" applyFill="1" applyBorder="1" applyAlignment="1" applyProtection="1">
      <alignment horizontal="center" vertical="center" wrapText="1"/>
    </xf>
    <xf numFmtId="0" fontId="12" fillId="6" borderId="69" xfId="0" applyFont="1" applyFill="1" applyBorder="1" applyAlignment="1" applyProtection="1">
      <alignment horizontal="center" vertical="center" wrapText="1"/>
    </xf>
    <xf numFmtId="0" fontId="12" fillId="3" borderId="3" xfId="0" applyFont="1" applyFill="1" applyBorder="1" applyAlignment="1" applyProtection="1">
      <alignment horizontal="left" vertical="center" wrapText="1"/>
    </xf>
    <xf numFmtId="0" fontId="12" fillId="3" borderId="8" xfId="0" applyFont="1" applyFill="1" applyBorder="1" applyAlignment="1" applyProtection="1">
      <alignment horizontal="left" vertical="center" wrapText="1"/>
    </xf>
    <xf numFmtId="0" fontId="12" fillId="6" borderId="45" xfId="0" applyFont="1" applyFill="1" applyBorder="1" applyAlignment="1" applyProtection="1">
      <alignment horizontal="center" vertical="center" wrapText="1"/>
    </xf>
    <xf numFmtId="0" fontId="12" fillId="6" borderId="47" xfId="0" applyFont="1" applyFill="1" applyBorder="1" applyAlignment="1" applyProtection="1">
      <alignment horizontal="center" vertical="center" wrapText="1"/>
    </xf>
    <xf numFmtId="0" fontId="13" fillId="6" borderId="49" xfId="0" applyFont="1" applyFill="1" applyBorder="1" applyAlignment="1" applyProtection="1">
      <alignment horizontal="center" vertical="center" wrapText="1"/>
    </xf>
    <xf numFmtId="0" fontId="13" fillId="6" borderId="50" xfId="0" applyFont="1" applyFill="1" applyBorder="1" applyAlignment="1" applyProtection="1">
      <alignment horizontal="center" vertical="center" wrapText="1"/>
    </xf>
    <xf numFmtId="0" fontId="12" fillId="6" borderId="67" xfId="0" applyFont="1" applyFill="1" applyBorder="1" applyAlignment="1" applyProtection="1">
      <alignment horizontal="center" vertical="center"/>
    </xf>
    <xf numFmtId="0" fontId="12" fillId="6" borderId="49" xfId="0" applyFont="1" applyFill="1" applyBorder="1" applyAlignment="1" applyProtection="1">
      <alignment horizontal="center" vertical="center"/>
    </xf>
    <xf numFmtId="0" fontId="12" fillId="6" borderId="46" xfId="0" applyFont="1" applyFill="1" applyBorder="1" applyAlignment="1" applyProtection="1">
      <alignment horizontal="center" vertical="center"/>
    </xf>
    <xf numFmtId="0" fontId="68" fillId="2" borderId="0" xfId="0" applyFont="1" applyFill="1" applyAlignment="1" applyProtection="1">
      <alignment horizontal="right" vertical="top" wrapText="1"/>
    </xf>
    <xf numFmtId="0" fontId="64" fillId="2" borderId="0" xfId="0" applyFont="1" applyFill="1" applyAlignment="1" applyProtection="1">
      <alignment horizontal="right" vertical="top" wrapText="1"/>
    </xf>
    <xf numFmtId="0" fontId="12" fillId="5" borderId="26" xfId="0" applyFont="1" applyFill="1" applyBorder="1" applyAlignment="1" applyProtection="1">
      <alignment horizontal="right" vertical="center"/>
    </xf>
    <xf numFmtId="0" fontId="12" fillId="5" borderId="27" xfId="0" applyFont="1" applyFill="1" applyBorder="1" applyAlignment="1" applyProtection="1">
      <alignment horizontal="right" vertical="center"/>
    </xf>
    <xf numFmtId="0" fontId="12" fillId="5" borderId="82" xfId="0" applyFont="1" applyFill="1" applyBorder="1" applyAlignment="1" applyProtection="1">
      <alignment horizontal="right" vertical="center"/>
    </xf>
    <xf numFmtId="0" fontId="1" fillId="8" borderId="127" xfId="0" applyFont="1" applyFill="1" applyBorder="1" applyAlignment="1" applyProtection="1">
      <alignment horizontal="center" vertical="top" wrapText="1"/>
      <protection locked="0"/>
    </xf>
    <xf numFmtId="0" fontId="1" fillId="8" borderId="128" xfId="0" applyFont="1" applyFill="1" applyBorder="1" applyAlignment="1" applyProtection="1">
      <alignment horizontal="center" vertical="top" wrapText="1"/>
      <protection locked="0"/>
    </xf>
    <xf numFmtId="0" fontId="1" fillId="8" borderId="129" xfId="0" applyFont="1" applyFill="1" applyBorder="1" applyAlignment="1" applyProtection="1">
      <alignment horizontal="center" vertical="top" wrapText="1"/>
      <protection locked="0"/>
    </xf>
    <xf numFmtId="0" fontId="13" fillId="6" borderId="66" xfId="0" applyFont="1" applyFill="1" applyBorder="1" applyAlignment="1" applyProtection="1">
      <alignment horizontal="center" vertical="center" wrapText="1"/>
    </xf>
    <xf numFmtId="0" fontId="13" fillId="6" borderId="55" xfId="0" applyFont="1" applyFill="1" applyBorder="1" applyAlignment="1" applyProtection="1">
      <alignment horizontal="center" vertical="center" wrapText="1"/>
    </xf>
    <xf numFmtId="0" fontId="12" fillId="10" borderId="3"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12" fillId="6" borderId="68" xfId="0" applyFont="1" applyFill="1" applyBorder="1" applyAlignment="1" applyProtection="1">
      <alignment horizontal="center" vertical="center" wrapText="1"/>
      <protection locked="0"/>
    </xf>
    <xf numFmtId="0" fontId="12" fillId="6" borderId="69" xfId="0" applyFont="1" applyFill="1" applyBorder="1" applyAlignment="1" applyProtection="1">
      <alignment horizontal="center" vertical="center" wrapText="1"/>
      <protection locked="0"/>
    </xf>
    <xf numFmtId="0" fontId="12" fillId="6" borderId="67" xfId="0" applyFont="1" applyFill="1" applyBorder="1" applyAlignment="1" applyProtection="1">
      <alignment horizontal="center" vertical="center"/>
      <protection locked="0"/>
    </xf>
    <xf numFmtId="0" fontId="12" fillId="6" borderId="49" xfId="0" applyFont="1" applyFill="1" applyBorder="1" applyAlignment="1" applyProtection="1">
      <alignment horizontal="center" vertical="center"/>
      <protection locked="0"/>
    </xf>
    <xf numFmtId="164" fontId="30" fillId="10" borderId="83" xfId="0" applyNumberFormat="1" applyFont="1" applyFill="1" applyBorder="1" applyAlignment="1" applyProtection="1">
      <alignment horizontal="center" vertical="center" wrapText="1"/>
    </xf>
    <xf numFmtId="164" fontId="30" fillId="10" borderId="84" xfId="0" applyNumberFormat="1" applyFont="1" applyFill="1" applyBorder="1" applyAlignment="1" applyProtection="1">
      <alignment horizontal="center" vertical="center" wrapText="1"/>
    </xf>
    <xf numFmtId="0" fontId="65" fillId="2" borderId="0" xfId="0" applyFont="1" applyFill="1" applyAlignment="1" applyProtection="1">
      <alignment horizontal="right" vertical="top" wrapText="1"/>
      <protection hidden="1"/>
    </xf>
    <xf numFmtId="0" fontId="58" fillId="0" borderId="0" xfId="0" applyFont="1" applyFill="1" applyAlignment="1" applyProtection="1">
      <alignment horizontal="left" vertical="top" wrapText="1"/>
      <protection hidden="1"/>
    </xf>
    <xf numFmtId="0" fontId="13" fillId="11" borderId="94" xfId="0" applyFont="1" applyFill="1" applyBorder="1" applyAlignment="1" applyProtection="1">
      <alignment horizontal="left" vertical="top" wrapText="1"/>
      <protection locked="0"/>
    </xf>
    <xf numFmtId="0" fontId="13" fillId="11" borderId="95" xfId="0" applyFont="1" applyFill="1" applyBorder="1" applyAlignment="1" applyProtection="1">
      <alignment horizontal="left" vertical="top" wrapText="1"/>
      <protection locked="0"/>
    </xf>
    <xf numFmtId="0" fontId="13" fillId="11" borderId="56" xfId="0" applyFont="1" applyFill="1" applyBorder="1" applyAlignment="1" applyProtection="1">
      <alignment horizontal="left" vertical="top" wrapText="1"/>
      <protection locked="0"/>
    </xf>
    <xf numFmtId="0" fontId="12" fillId="6" borderId="26" xfId="0" applyFont="1" applyFill="1" applyBorder="1" applyAlignment="1">
      <alignment horizontal="right" vertical="center"/>
    </xf>
    <xf numFmtId="0" fontId="12" fillId="6" borderId="27" xfId="0" applyFont="1" applyFill="1" applyBorder="1" applyAlignment="1">
      <alignment horizontal="right" vertical="center"/>
    </xf>
    <xf numFmtId="0" fontId="12" fillId="6" borderId="28" xfId="0" applyFont="1" applyFill="1" applyBorder="1" applyAlignment="1">
      <alignment horizontal="right" vertical="center"/>
    </xf>
    <xf numFmtId="0" fontId="12" fillId="6" borderId="68" xfId="0" applyFont="1" applyFill="1" applyBorder="1" applyAlignment="1" applyProtection="1">
      <alignment horizontal="center" vertical="center" wrapText="1"/>
      <protection hidden="1"/>
    </xf>
    <xf numFmtId="0" fontId="12" fillId="6" borderId="69" xfId="0" applyFont="1" applyFill="1" applyBorder="1" applyAlignment="1" applyProtection="1">
      <alignment horizontal="center" vertical="center" wrapText="1"/>
      <protection hidden="1"/>
    </xf>
    <xf numFmtId="0" fontId="12" fillId="3" borderId="3"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3" fillId="6" borderId="49" xfId="0" applyFont="1" applyFill="1" applyBorder="1" applyAlignment="1" applyProtection="1">
      <alignment horizontal="center" vertical="center" wrapText="1"/>
      <protection hidden="1"/>
    </xf>
    <xf numFmtId="0" fontId="13" fillId="6" borderId="50" xfId="0" applyFont="1" applyFill="1" applyBorder="1" applyAlignment="1" applyProtection="1">
      <alignment horizontal="center" vertical="center" wrapText="1"/>
      <protection hidden="1"/>
    </xf>
    <xf numFmtId="0" fontId="13" fillId="6" borderId="66" xfId="0" applyFont="1" applyFill="1" applyBorder="1" applyAlignment="1" applyProtection="1">
      <alignment horizontal="center" vertical="center" wrapText="1"/>
      <protection hidden="1"/>
    </xf>
    <xf numFmtId="0" fontId="13" fillId="6" borderId="55" xfId="0" applyFont="1" applyFill="1" applyBorder="1" applyAlignment="1" applyProtection="1">
      <alignment horizontal="center" vertical="center" wrapText="1"/>
      <protection hidden="1"/>
    </xf>
    <xf numFmtId="0" fontId="12" fillId="6" borderId="45" xfId="0" applyFont="1" applyFill="1" applyBorder="1" applyAlignment="1" applyProtection="1">
      <alignment horizontal="center" vertical="center" wrapText="1"/>
      <protection hidden="1"/>
    </xf>
    <xf numFmtId="0" fontId="12" fillId="6" borderId="47" xfId="0" applyFont="1" applyFill="1" applyBorder="1" applyAlignment="1" applyProtection="1">
      <alignment horizontal="center" vertical="center" wrapText="1"/>
      <protection hidden="1"/>
    </xf>
    <xf numFmtId="0" fontId="12" fillId="10" borderId="3" xfId="0" applyFont="1" applyFill="1" applyBorder="1" applyAlignment="1" applyProtection="1">
      <alignment horizontal="left" vertical="center" wrapText="1"/>
    </xf>
    <xf numFmtId="0" fontId="12" fillId="10" borderId="8" xfId="0" applyFont="1" applyFill="1" applyBorder="1" applyAlignment="1" applyProtection="1">
      <alignment horizontal="left" vertical="center" wrapText="1"/>
    </xf>
    <xf numFmtId="0" fontId="75" fillId="2" borderId="0" xfId="0" applyFont="1" applyFill="1" applyAlignment="1" applyProtection="1">
      <alignment horizontal="left" vertical="center"/>
    </xf>
    <xf numFmtId="0" fontId="13" fillId="0" borderId="86" xfId="0" applyFont="1" applyFill="1" applyBorder="1" applyAlignment="1" applyProtection="1">
      <alignment horizontal="left" vertical="center" wrapText="1"/>
    </xf>
    <xf numFmtId="0" fontId="13" fillId="0" borderId="96" xfId="0" applyFont="1" applyFill="1" applyBorder="1" applyAlignment="1" applyProtection="1">
      <alignment horizontal="left" vertical="center" wrapText="1"/>
    </xf>
    <xf numFmtId="0" fontId="13" fillId="0" borderId="87" xfId="0" applyFont="1" applyFill="1" applyBorder="1" applyAlignment="1" applyProtection="1">
      <alignment horizontal="left" vertical="center" wrapText="1"/>
    </xf>
    <xf numFmtId="0" fontId="12" fillId="6" borderId="64" xfId="0" applyFont="1" applyFill="1" applyBorder="1" applyAlignment="1" applyProtection="1">
      <alignment horizontal="center" vertical="center" wrapText="1"/>
    </xf>
    <xf numFmtId="0" fontId="12" fillId="6" borderId="65" xfId="0" applyFont="1" applyFill="1" applyBorder="1" applyAlignment="1" applyProtection="1">
      <alignment horizontal="center" vertical="center" wrapText="1"/>
    </xf>
    <xf numFmtId="0" fontId="12" fillId="6" borderId="52" xfId="0" applyFont="1" applyFill="1" applyBorder="1" applyAlignment="1" applyProtection="1">
      <alignment horizontal="center" vertical="center"/>
    </xf>
    <xf numFmtId="0" fontId="12" fillId="6" borderId="53" xfId="0" applyFont="1" applyFill="1" applyBorder="1" applyAlignment="1" applyProtection="1">
      <alignment horizontal="center" vertical="center"/>
    </xf>
    <xf numFmtId="0" fontId="13" fillId="6" borderId="54" xfId="0" applyFont="1" applyFill="1" applyBorder="1" applyAlignment="1" applyProtection="1">
      <alignment horizontal="center" vertical="center" wrapText="1"/>
    </xf>
    <xf numFmtId="0" fontId="13" fillId="6" borderId="61"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59" xfId="0" applyFont="1" applyFill="1" applyBorder="1" applyAlignment="1" applyProtection="1">
      <alignment horizontal="center" vertical="center" wrapText="1"/>
    </xf>
    <xf numFmtId="0" fontId="28" fillId="0" borderId="1" xfId="0" applyFont="1" applyFill="1" applyBorder="1" applyAlignment="1" applyProtection="1">
      <alignment horizontal="left" vertical="center" wrapText="1"/>
      <protection hidden="1"/>
    </xf>
    <xf numFmtId="0" fontId="12" fillId="6" borderId="105" xfId="0" applyFont="1" applyFill="1" applyBorder="1" applyAlignment="1" applyProtection="1">
      <alignment horizontal="center" vertical="center" wrapText="1"/>
    </xf>
    <xf numFmtId="0" fontId="12" fillId="6" borderId="123" xfId="0" applyFont="1" applyFill="1" applyBorder="1" applyAlignment="1" applyProtection="1">
      <alignment horizontal="center" vertical="center" wrapText="1"/>
    </xf>
    <xf numFmtId="0" fontId="12" fillId="6" borderId="124" xfId="0" applyFont="1" applyFill="1" applyBorder="1" applyAlignment="1" applyProtection="1">
      <alignment horizontal="center" vertical="center" wrapText="1"/>
    </xf>
    <xf numFmtId="0" fontId="12" fillId="6" borderId="125" xfId="0" applyFont="1" applyFill="1" applyBorder="1" applyAlignment="1" applyProtection="1">
      <alignment horizontal="center" vertical="center" wrapText="1"/>
    </xf>
    <xf numFmtId="0" fontId="10" fillId="6" borderId="106" xfId="0" applyFont="1" applyFill="1" applyBorder="1" applyAlignment="1" applyProtection="1">
      <alignment horizontal="center" vertical="center"/>
    </xf>
    <xf numFmtId="0" fontId="10" fillId="6" borderId="107" xfId="0" applyFont="1" applyFill="1" applyBorder="1" applyAlignment="1" applyProtection="1">
      <alignment horizontal="center" vertical="center"/>
    </xf>
    <xf numFmtId="0" fontId="10" fillId="6" borderId="108" xfId="0" applyFont="1" applyFill="1" applyBorder="1" applyAlignment="1" applyProtection="1">
      <alignment horizontal="center" vertical="center"/>
    </xf>
    <xf numFmtId="0" fontId="12" fillId="6" borderId="62" xfId="0" applyFont="1" applyFill="1" applyBorder="1" applyAlignment="1" applyProtection="1">
      <alignment horizontal="center" vertical="center" wrapText="1"/>
    </xf>
    <xf numFmtId="0" fontId="12" fillId="6" borderId="63" xfId="0" applyFont="1" applyFill="1" applyBorder="1" applyAlignment="1" applyProtection="1">
      <alignment horizontal="center" vertical="center" wrapText="1"/>
    </xf>
    <xf numFmtId="0" fontId="12" fillId="6" borderId="51" xfId="0" applyFont="1" applyFill="1" applyBorder="1" applyAlignment="1" applyProtection="1">
      <alignment horizontal="center" vertical="center" wrapText="1"/>
    </xf>
    <xf numFmtId="0" fontId="12" fillId="6" borderId="58" xfId="0" applyFont="1" applyFill="1" applyBorder="1" applyAlignment="1" applyProtection="1">
      <alignment horizontal="center" vertical="center" wrapText="1"/>
    </xf>
    <xf numFmtId="0" fontId="16" fillId="0" borderId="0" xfId="0" applyFont="1" applyAlignment="1" applyProtection="1">
      <alignment horizontal="left" vertical="top" wrapText="1" indent="1"/>
    </xf>
    <xf numFmtId="0" fontId="31" fillId="0" borderId="0" xfId="0" applyFont="1" applyFill="1" applyBorder="1" applyAlignment="1" applyProtection="1">
      <alignment horizontal="left" vertical="center"/>
    </xf>
    <xf numFmtId="0" fontId="31" fillId="0" borderId="126" xfId="0" applyFont="1" applyFill="1" applyBorder="1" applyAlignment="1" applyProtection="1">
      <alignment horizontal="left" vertical="center"/>
    </xf>
    <xf numFmtId="0" fontId="12" fillId="10" borderId="32" xfId="0" applyFont="1" applyFill="1" applyBorder="1" applyAlignment="1" applyProtection="1">
      <alignment horizontal="right" vertical="center"/>
    </xf>
    <xf numFmtId="0" fontId="12" fillId="10" borderId="33" xfId="0" applyFont="1" applyFill="1" applyBorder="1" applyAlignment="1" applyProtection="1">
      <alignment horizontal="right" vertical="center"/>
    </xf>
    <xf numFmtId="0" fontId="12" fillId="10" borderId="31" xfId="0" applyFont="1" applyFill="1" applyBorder="1" applyAlignment="1" applyProtection="1">
      <alignment horizontal="right" vertical="center"/>
    </xf>
    <xf numFmtId="0" fontId="12" fillId="10" borderId="12" xfId="0" applyFont="1" applyFill="1" applyBorder="1" applyAlignment="1" applyProtection="1">
      <alignment horizontal="left" vertical="center" wrapText="1"/>
    </xf>
    <xf numFmtId="0" fontId="12" fillId="10" borderId="43" xfId="0" applyFont="1" applyFill="1" applyBorder="1" applyAlignment="1" applyProtection="1">
      <alignment horizontal="left" vertical="center" wrapText="1"/>
    </xf>
    <xf numFmtId="0" fontId="12" fillId="6" borderId="56" xfId="0" applyFont="1" applyFill="1" applyBorder="1" applyAlignment="1" applyProtection="1">
      <alignment horizontal="center" vertical="center"/>
    </xf>
    <xf numFmtId="0" fontId="12" fillId="0" borderId="32" xfId="0" applyFont="1" applyFill="1" applyBorder="1" applyAlignment="1" applyProtection="1">
      <alignment horizontal="right" vertical="center"/>
    </xf>
    <xf numFmtId="0" fontId="12" fillId="0" borderId="33" xfId="0" applyFont="1" applyFill="1" applyBorder="1" applyAlignment="1" applyProtection="1">
      <alignment horizontal="right" vertical="center"/>
    </xf>
    <xf numFmtId="0" fontId="12" fillId="0" borderId="133" xfId="0" applyFont="1" applyFill="1" applyBorder="1" applyAlignment="1" applyProtection="1">
      <alignment horizontal="right" vertical="center"/>
    </xf>
    <xf numFmtId="0" fontId="29" fillId="0" borderId="0" xfId="0" applyFont="1" applyFill="1" applyBorder="1" applyAlignment="1" applyProtection="1">
      <alignment horizontal="left" vertical="top" wrapText="1"/>
    </xf>
    <xf numFmtId="0" fontId="10" fillId="6" borderId="70" xfId="0" applyFont="1" applyFill="1" applyBorder="1" applyAlignment="1" applyProtection="1">
      <alignment horizontal="left" vertical="center" wrapText="1"/>
    </xf>
    <xf numFmtId="0" fontId="1" fillId="6" borderId="90" xfId="0" applyFont="1" applyFill="1" applyBorder="1" applyAlignment="1" applyProtection="1">
      <alignment horizontal="center" vertical="center" wrapText="1"/>
    </xf>
    <xf numFmtId="0" fontId="1" fillId="6" borderId="130" xfId="0" applyFont="1" applyFill="1" applyBorder="1" applyAlignment="1" applyProtection="1">
      <alignment horizontal="center" vertical="center" wrapText="1"/>
    </xf>
    <xf numFmtId="0" fontId="1" fillId="6" borderId="91" xfId="0" applyFont="1" applyFill="1" applyBorder="1" applyAlignment="1" applyProtection="1">
      <alignment horizontal="center" vertical="center" wrapText="1"/>
    </xf>
    <xf numFmtId="0" fontId="1" fillId="6" borderId="92" xfId="0" applyFont="1" applyFill="1" applyBorder="1" applyAlignment="1" applyProtection="1">
      <alignment horizontal="center" vertical="center" wrapText="1"/>
    </xf>
    <xf numFmtId="0" fontId="1" fillId="6" borderId="131" xfId="0" applyFont="1" applyFill="1" applyBorder="1" applyAlignment="1" applyProtection="1">
      <alignment horizontal="center" vertical="center" wrapText="1"/>
    </xf>
    <xf numFmtId="0" fontId="1" fillId="6" borderId="93" xfId="0" applyFont="1" applyFill="1" applyBorder="1" applyAlignment="1" applyProtection="1">
      <alignment horizontal="center" vertical="center" wrapText="1"/>
    </xf>
    <xf numFmtId="0" fontId="13" fillId="4" borderId="86" xfId="0" applyFont="1" applyFill="1" applyBorder="1" applyAlignment="1" applyProtection="1">
      <alignment horizontal="left" vertical="center" wrapText="1"/>
    </xf>
    <xf numFmtId="0" fontId="13" fillId="4" borderId="96" xfId="0" applyFont="1" applyFill="1" applyBorder="1" applyAlignment="1" applyProtection="1">
      <alignment horizontal="left" vertical="center" wrapText="1"/>
    </xf>
    <xf numFmtId="0" fontId="13" fillId="4" borderId="87" xfId="0" applyFont="1" applyFill="1" applyBorder="1" applyAlignment="1" applyProtection="1">
      <alignment horizontal="left" vertical="center" wrapText="1"/>
    </xf>
    <xf numFmtId="0" fontId="13" fillId="4" borderId="88" xfId="0" applyFont="1" applyFill="1" applyBorder="1" applyAlignment="1" applyProtection="1">
      <alignment horizontal="left" vertical="center" wrapText="1"/>
    </xf>
    <xf numFmtId="0" fontId="13" fillId="4" borderId="132" xfId="0" applyFont="1" applyFill="1" applyBorder="1" applyAlignment="1" applyProtection="1">
      <alignment horizontal="left" vertical="center" wrapText="1"/>
    </xf>
    <xf numFmtId="0" fontId="13" fillId="4" borderId="89" xfId="0" applyFont="1" applyFill="1" applyBorder="1" applyAlignment="1" applyProtection="1">
      <alignment horizontal="left" vertical="center" wrapText="1"/>
    </xf>
    <xf numFmtId="0" fontId="9" fillId="0" borderId="0" xfId="0" applyFont="1" applyFill="1" applyAlignment="1" applyProtection="1">
      <alignment vertical="center" wrapText="1"/>
      <protection hidden="1"/>
    </xf>
    <xf numFmtId="164" fontId="12" fillId="0" borderId="34" xfId="0" applyNumberFormat="1" applyFont="1" applyFill="1" applyBorder="1" applyAlignment="1">
      <alignment vertical="center"/>
    </xf>
    <xf numFmtId="164" fontId="25" fillId="12" borderId="37" xfId="0" applyNumberFormat="1" applyFont="1" applyFill="1" applyBorder="1" applyAlignment="1" applyProtection="1">
      <alignment vertical="center"/>
    </xf>
    <xf numFmtId="164" fontId="12" fillId="12" borderId="37" xfId="0" applyNumberFormat="1" applyFont="1" applyFill="1" applyBorder="1" applyAlignment="1" applyProtection="1">
      <alignment vertical="center"/>
    </xf>
    <xf numFmtId="164" fontId="12" fillId="12" borderId="82" xfId="0" applyNumberFormat="1" applyFont="1" applyFill="1" applyBorder="1" applyAlignment="1" applyProtection="1">
      <alignment vertical="center"/>
    </xf>
    <xf numFmtId="164" fontId="25" fillId="12" borderId="29" xfId="0" applyNumberFormat="1" applyFont="1" applyFill="1" applyBorder="1" applyAlignment="1">
      <alignment vertical="center"/>
    </xf>
    <xf numFmtId="164" fontId="25" fillId="12" borderId="30" xfId="0" applyNumberFormat="1" applyFont="1" applyFill="1" applyBorder="1" applyAlignment="1">
      <alignment vertical="center"/>
    </xf>
    <xf numFmtId="164" fontId="12" fillId="12" borderId="37" xfId="0" applyNumberFormat="1" applyFont="1" applyFill="1" applyBorder="1" applyAlignment="1">
      <alignment vertical="center"/>
    </xf>
  </cellXfs>
  <cellStyles count="2">
    <cellStyle name="Currency 2" xfId="1" xr:uid="{7C9A7F1B-DB25-4D48-9163-71543479D143}"/>
    <cellStyle name="Normal" xfId="0" builtinId="0"/>
  </cellStyles>
  <dxfs count="0"/>
  <tableStyles count="0" defaultTableStyle="TableStyleMedium2" defaultPivotStyle="PivotStyleLight16"/>
  <colors>
    <mruColors>
      <color rgb="FFF1F3F5"/>
      <color rgb="FFD6DCE4"/>
      <color rgb="FFFDD9D5"/>
      <color rgb="FFE7F1F9"/>
      <color rgb="FFECF4FA"/>
      <color rgb="FF0000FF"/>
      <color rgb="FFFBD7D1"/>
      <color rgb="FFFDCFC7"/>
      <color rgb="FFC9F1FB"/>
      <color rgb="FF00B3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252000</xdr:colOff>
      <xdr:row>5</xdr:row>
      <xdr:rowOff>57150</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152400" y="1152525"/>
          <a:ext cx="252000" cy="257175"/>
        </a:xfrm>
        <a:prstGeom prst="ellipse">
          <a:avLst/>
        </a:prstGeom>
        <a:solidFill>
          <a:srgbClr val="00AC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lv-LV" sz="1100" b="1"/>
            <a:t>I</a:t>
          </a:r>
        </a:p>
      </xdr:txBody>
    </xdr:sp>
    <xdr:clientData/>
  </xdr:twoCellAnchor>
  <xdr:twoCellAnchor editAs="oneCell">
    <xdr:from>
      <xdr:col>0</xdr:col>
      <xdr:colOff>130343</xdr:colOff>
      <xdr:row>0</xdr:row>
      <xdr:rowOff>107281</xdr:rowOff>
    </xdr:from>
    <xdr:to>
      <xdr:col>4</xdr:col>
      <xdr:colOff>491290</xdr:colOff>
      <xdr:row>0</xdr:row>
      <xdr:rowOff>879688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0343" y="107281"/>
          <a:ext cx="1393658" cy="772407"/>
        </a:xfrm>
        <a:prstGeom prst="rect">
          <a:avLst/>
        </a:prstGeom>
        <a:noFill/>
        <a:ln>
          <a:noFill/>
        </a:ln>
      </xdr:spPr>
    </xdr:pic>
    <xdr:clientData/>
  </xdr:twoCellAnchor>
  <xdr:twoCellAnchor>
    <xdr:from>
      <xdr:col>10</xdr:col>
      <xdr:colOff>228599</xdr:colOff>
      <xdr:row>11</xdr:row>
      <xdr:rowOff>142875</xdr:rowOff>
    </xdr:from>
    <xdr:to>
      <xdr:col>13</xdr:col>
      <xdr:colOff>330868</xdr:colOff>
      <xdr:row>14</xdr:row>
      <xdr:rowOff>114300</xdr:rowOff>
    </xdr:to>
    <xdr:sp macro="" textlink="">
      <xdr:nvSpPr>
        <xdr:cNvPr id="15" name="Folded Corner 9">
          <a:extLst>
            <a:ext uri="{FF2B5EF4-FFF2-40B4-BE49-F238E27FC236}">
              <a16:creationId xmlns:a16="http://schemas.microsoft.com/office/drawing/2014/main" id="{00000000-0008-0000-0000-00000F000000}"/>
            </a:ext>
          </a:extLst>
        </xdr:cNvPr>
        <xdr:cNvSpPr/>
      </xdr:nvSpPr>
      <xdr:spPr>
        <a:xfrm>
          <a:off x="4008520" y="2649454"/>
          <a:ext cx="1846848" cy="452688"/>
        </a:xfrm>
        <a:prstGeom prst="foldedCorner">
          <a:avLst>
            <a:gd name="adj" fmla="val 35417"/>
          </a:avLst>
        </a:prstGeom>
        <a:solidFill>
          <a:schemeClr val="accent6">
            <a:lumMod val="20000"/>
            <a:lumOff val="8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lv-LV" sz="1000" b="0">
              <a:solidFill>
                <a:srgbClr val="003B85"/>
              </a:solidFill>
              <a:latin typeface="Arial" panose="020B0604020202020204" pitchFamily="34" charset="0"/>
              <a:cs typeface="Arial" panose="020B0604020202020204" pitchFamily="34" charset="0"/>
            </a:rPr>
            <a:t>Attiecināmās izmaksas</a:t>
          </a:r>
        </a:p>
      </xdr:txBody>
    </xdr:sp>
    <xdr:clientData/>
  </xdr:twoCellAnchor>
  <xdr:twoCellAnchor>
    <xdr:from>
      <xdr:col>7</xdr:col>
      <xdr:colOff>581024</xdr:colOff>
      <xdr:row>13</xdr:row>
      <xdr:rowOff>104775</xdr:rowOff>
    </xdr:from>
    <xdr:to>
      <xdr:col>10</xdr:col>
      <xdr:colOff>0</xdr:colOff>
      <xdr:row>16</xdr:row>
      <xdr:rowOff>57150</xdr:rowOff>
    </xdr:to>
    <xdr:sp macro="" textlink="">
      <xdr:nvSpPr>
        <xdr:cNvPr id="18" name="Right Arrow 11">
          <a:extLst>
            <a:ext uri="{FF2B5EF4-FFF2-40B4-BE49-F238E27FC236}">
              <a16:creationId xmlns:a16="http://schemas.microsoft.com/office/drawing/2014/main" id="{00000000-0008-0000-0000-000012000000}"/>
            </a:ext>
          </a:extLst>
        </xdr:cNvPr>
        <xdr:cNvSpPr/>
      </xdr:nvSpPr>
      <xdr:spPr>
        <a:xfrm>
          <a:off x="3381374" y="3000375"/>
          <a:ext cx="390526" cy="438150"/>
        </a:xfrm>
        <a:prstGeom prst="rightArrow">
          <a:avLst/>
        </a:prstGeom>
        <a:solidFill>
          <a:srgbClr val="00AC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4</xdr:col>
      <xdr:colOff>333374</xdr:colOff>
      <xdr:row>11</xdr:row>
      <xdr:rowOff>123825</xdr:rowOff>
    </xdr:from>
    <xdr:to>
      <xdr:col>7</xdr:col>
      <xdr:colOff>276225</xdr:colOff>
      <xdr:row>18</xdr:row>
      <xdr:rowOff>85725</xdr:rowOff>
    </xdr:to>
    <xdr:sp macro="" textlink="">
      <xdr:nvSpPr>
        <xdr:cNvPr id="21" name="Folded Corner 9">
          <a:extLst>
            <a:ext uri="{FF2B5EF4-FFF2-40B4-BE49-F238E27FC236}">
              <a16:creationId xmlns:a16="http://schemas.microsoft.com/office/drawing/2014/main" id="{00000000-0008-0000-0000-000015000000}"/>
            </a:ext>
          </a:extLst>
        </xdr:cNvPr>
        <xdr:cNvSpPr/>
      </xdr:nvSpPr>
      <xdr:spPr>
        <a:xfrm>
          <a:off x="1365249" y="2735263"/>
          <a:ext cx="1704976" cy="1073150"/>
        </a:xfrm>
        <a:prstGeom prst="foldedCorner">
          <a:avLst>
            <a:gd name="adj" fmla="val 22754"/>
          </a:avLst>
        </a:prstGeom>
        <a:solidFill>
          <a:schemeClr val="accent6">
            <a:lumMod val="20000"/>
            <a:lumOff val="8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lv-LV" sz="1000" b="0">
              <a:solidFill>
                <a:srgbClr val="003B85"/>
              </a:solidFill>
              <a:latin typeface="Arial" panose="020B0604020202020204" pitchFamily="34" charset="0"/>
              <a:cs typeface="Arial" panose="020B0604020202020204" pitchFamily="34" charset="0"/>
            </a:rPr>
            <a:t>Tāme</a:t>
          </a:r>
        </a:p>
      </xdr:txBody>
    </xdr:sp>
    <xdr:clientData/>
  </xdr:twoCellAnchor>
  <xdr:twoCellAnchor>
    <xdr:from>
      <xdr:col>10</xdr:col>
      <xdr:colOff>228600</xdr:colOff>
      <xdr:row>15</xdr:row>
      <xdr:rowOff>0</xdr:rowOff>
    </xdr:from>
    <xdr:to>
      <xdr:col>13</xdr:col>
      <xdr:colOff>310816</xdr:colOff>
      <xdr:row>17</xdr:row>
      <xdr:rowOff>133350</xdr:rowOff>
    </xdr:to>
    <xdr:sp macro="" textlink="">
      <xdr:nvSpPr>
        <xdr:cNvPr id="25" name="Folded Corner 9">
          <a:extLst>
            <a:ext uri="{FF2B5EF4-FFF2-40B4-BE49-F238E27FC236}">
              <a16:creationId xmlns:a16="http://schemas.microsoft.com/office/drawing/2014/main" id="{00000000-0008-0000-0000-000019000000}"/>
            </a:ext>
          </a:extLst>
        </xdr:cNvPr>
        <xdr:cNvSpPr/>
      </xdr:nvSpPr>
      <xdr:spPr>
        <a:xfrm>
          <a:off x="4008521" y="3148263"/>
          <a:ext cx="1826795" cy="454192"/>
        </a:xfrm>
        <a:prstGeom prst="foldedCorner">
          <a:avLst>
            <a:gd name="adj" fmla="val 35417"/>
          </a:avLst>
        </a:prstGeom>
        <a:solidFill>
          <a:schemeClr val="accent6">
            <a:lumMod val="20000"/>
            <a:lumOff val="8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lv-LV" sz="1000" b="0">
              <a:solidFill>
                <a:srgbClr val="003B85"/>
              </a:solidFill>
              <a:latin typeface="Arial" panose="020B0604020202020204" pitchFamily="34" charset="0"/>
              <a:ea typeface="+mn-ea"/>
              <a:cs typeface="Arial" panose="020B0604020202020204" pitchFamily="34" charset="0"/>
            </a:rPr>
            <a:t>Neattiecināmās  un PVN izmaksas</a:t>
          </a:r>
        </a:p>
      </xdr:txBody>
    </xdr:sp>
    <xdr:clientData/>
  </xdr:twoCellAnchor>
  <xdr:twoCellAnchor>
    <xdr:from>
      <xdr:col>16</xdr:col>
      <xdr:colOff>266699</xdr:colOff>
      <xdr:row>11</xdr:row>
      <xdr:rowOff>85725</xdr:rowOff>
    </xdr:from>
    <xdr:to>
      <xdr:col>19</xdr:col>
      <xdr:colOff>238125</xdr:colOff>
      <xdr:row>18</xdr:row>
      <xdr:rowOff>47625</xdr:rowOff>
    </xdr:to>
    <xdr:sp macro="" textlink="">
      <xdr:nvSpPr>
        <xdr:cNvPr id="26" name="Folded Corner 9">
          <a:extLst>
            <a:ext uri="{FF2B5EF4-FFF2-40B4-BE49-F238E27FC236}">
              <a16:creationId xmlns:a16="http://schemas.microsoft.com/office/drawing/2014/main" id="{00000000-0008-0000-0000-00001A000000}"/>
            </a:ext>
          </a:extLst>
        </xdr:cNvPr>
        <xdr:cNvSpPr/>
      </xdr:nvSpPr>
      <xdr:spPr>
        <a:xfrm>
          <a:off x="6572249" y="2657475"/>
          <a:ext cx="1714501" cy="1095375"/>
        </a:xfrm>
        <a:prstGeom prst="foldedCorner">
          <a:avLst>
            <a:gd name="adj" fmla="val 22754"/>
          </a:avLst>
        </a:prstGeom>
        <a:solidFill>
          <a:schemeClr val="tx2">
            <a:lumMod val="20000"/>
            <a:lumOff val="80000"/>
          </a:schemeClr>
        </a:solidFill>
        <a:ln w="31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lv-LV" sz="1000" b="1">
              <a:solidFill>
                <a:srgbClr val="003B85"/>
              </a:solidFill>
              <a:latin typeface="Arial" panose="020B0604020202020204" pitchFamily="34" charset="0"/>
              <a:cs typeface="Arial" panose="020B0604020202020204" pitchFamily="34" charset="0"/>
            </a:rPr>
            <a:t>KOPSAVILKUMS</a:t>
          </a:r>
        </a:p>
      </xdr:txBody>
    </xdr:sp>
    <xdr:clientData/>
  </xdr:twoCellAnchor>
  <xdr:twoCellAnchor>
    <xdr:from>
      <xdr:col>13</xdr:col>
      <xdr:colOff>561975</xdr:colOff>
      <xdr:row>13</xdr:row>
      <xdr:rowOff>114300</xdr:rowOff>
    </xdr:from>
    <xdr:to>
      <xdr:col>15</xdr:col>
      <xdr:colOff>180976</xdr:colOff>
      <xdr:row>16</xdr:row>
      <xdr:rowOff>66675</xdr:rowOff>
    </xdr:to>
    <xdr:sp macro="" textlink="">
      <xdr:nvSpPr>
        <xdr:cNvPr id="28" name="Right Arrow 11">
          <a:extLst>
            <a:ext uri="{FF2B5EF4-FFF2-40B4-BE49-F238E27FC236}">
              <a16:creationId xmlns:a16="http://schemas.microsoft.com/office/drawing/2014/main" id="{00000000-0008-0000-0000-00001C000000}"/>
            </a:ext>
          </a:extLst>
        </xdr:cNvPr>
        <xdr:cNvSpPr/>
      </xdr:nvSpPr>
      <xdr:spPr>
        <a:xfrm>
          <a:off x="6076950" y="3009900"/>
          <a:ext cx="390526" cy="438150"/>
        </a:xfrm>
        <a:prstGeom prst="rightArrow">
          <a:avLst/>
        </a:prstGeom>
        <a:solidFill>
          <a:srgbClr val="00AC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xdr:col>
      <xdr:colOff>0</xdr:colOff>
      <xdr:row>22</xdr:row>
      <xdr:rowOff>0</xdr:rowOff>
    </xdr:from>
    <xdr:to>
      <xdr:col>1</xdr:col>
      <xdr:colOff>252000</xdr:colOff>
      <xdr:row>23</xdr:row>
      <xdr:rowOff>57151</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48167" y="5704417"/>
          <a:ext cx="252000" cy="258234"/>
        </a:xfrm>
        <a:prstGeom prst="ellipse">
          <a:avLst/>
        </a:prstGeom>
        <a:solidFill>
          <a:srgbClr val="00AC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lv-LV" sz="1100" b="1"/>
            <a:t>II</a:t>
          </a:r>
        </a:p>
      </xdr:txBody>
    </xdr:sp>
    <xdr:clientData/>
  </xdr:twoCellAnchor>
  <xdr:twoCellAnchor>
    <xdr:from>
      <xdr:col>1</xdr:col>
      <xdr:colOff>0</xdr:colOff>
      <xdr:row>38</xdr:row>
      <xdr:rowOff>0</xdr:rowOff>
    </xdr:from>
    <xdr:to>
      <xdr:col>1</xdr:col>
      <xdr:colOff>252000</xdr:colOff>
      <xdr:row>39</xdr:row>
      <xdr:rowOff>57151</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48167" y="7768167"/>
          <a:ext cx="252000" cy="258234"/>
        </a:xfrm>
        <a:prstGeom prst="ellipse">
          <a:avLst/>
        </a:prstGeom>
        <a:solidFill>
          <a:srgbClr val="00AC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lv-LV" sz="1100" b="1"/>
            <a:t>IV</a:t>
          </a:r>
        </a:p>
      </xdr:txBody>
    </xdr:sp>
    <xdr:clientData/>
  </xdr:twoCellAnchor>
  <xdr:twoCellAnchor>
    <xdr:from>
      <xdr:col>1</xdr:col>
      <xdr:colOff>0</xdr:colOff>
      <xdr:row>33</xdr:row>
      <xdr:rowOff>0</xdr:rowOff>
    </xdr:from>
    <xdr:to>
      <xdr:col>1</xdr:col>
      <xdr:colOff>252000</xdr:colOff>
      <xdr:row>33</xdr:row>
      <xdr:rowOff>257176</xdr:rowOff>
    </xdr:to>
    <xdr:sp macro="" textlink="">
      <xdr:nvSpPr>
        <xdr:cNvPr id="3" name="Oval 2">
          <a:extLst>
            <a:ext uri="{FF2B5EF4-FFF2-40B4-BE49-F238E27FC236}">
              <a16:creationId xmlns:a16="http://schemas.microsoft.com/office/drawing/2014/main" id="{D7E55284-3FB3-46F0-8258-866256DE7B58}"/>
            </a:ext>
          </a:extLst>
        </xdr:cNvPr>
        <xdr:cNvSpPr/>
      </xdr:nvSpPr>
      <xdr:spPr>
        <a:xfrm>
          <a:off x="152400" y="8134350"/>
          <a:ext cx="252000" cy="257176"/>
        </a:xfrm>
        <a:prstGeom prst="ellipse">
          <a:avLst/>
        </a:prstGeom>
        <a:solidFill>
          <a:srgbClr val="00AC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lv-LV" sz="1100" b="1"/>
            <a:t>III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0</xdr:row>
      <xdr:rowOff>85725</xdr:rowOff>
    </xdr:from>
    <xdr:to>
      <xdr:col>2</xdr:col>
      <xdr:colOff>933071</xdr:colOff>
      <xdr:row>1</xdr:row>
      <xdr:rowOff>20053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8364" y="85725"/>
          <a:ext cx="1195760" cy="66624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45619</xdr:colOff>
      <xdr:row>0</xdr:row>
      <xdr:rowOff>115304</xdr:rowOff>
    </xdr:from>
    <xdr:to>
      <xdr:col>2</xdr:col>
      <xdr:colOff>822158</xdr:colOff>
      <xdr:row>0</xdr:row>
      <xdr:rowOff>716222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5882" y="115304"/>
          <a:ext cx="1077329" cy="60091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30079</xdr:colOff>
      <xdr:row>0</xdr:row>
      <xdr:rowOff>100263</xdr:rowOff>
    </xdr:from>
    <xdr:to>
      <xdr:col>2</xdr:col>
      <xdr:colOff>806618</xdr:colOff>
      <xdr:row>0</xdr:row>
      <xdr:rowOff>701181</xdr:rowOff>
    </xdr:to>
    <xdr:pic>
      <xdr:nvPicPr>
        <xdr:cNvPr id="3" name="Picture 2">
          <a:extLst>
            <a:ext uri="{FF2B5EF4-FFF2-40B4-BE49-F238E27FC236}">
              <a16:creationId xmlns:a16="http://schemas.microsoft.com/office/drawing/2014/main" id="{A04F927D-A13D-45A4-9185-E4AA3C9C9B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0342" y="100263"/>
          <a:ext cx="1077329" cy="60091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63501</xdr:colOff>
      <xdr:row>0</xdr:row>
      <xdr:rowOff>105834</xdr:rowOff>
    </xdr:from>
    <xdr:to>
      <xdr:col>2</xdr:col>
      <xdr:colOff>1010708</xdr:colOff>
      <xdr:row>0</xdr:row>
      <xdr:rowOff>769052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9334" y="105834"/>
          <a:ext cx="1195916" cy="663218"/>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C8DC5-0D1C-4983-B58F-C8A0575E4885}">
  <sheetPr>
    <tabColor theme="3" tint="0.79998168889431442"/>
  </sheetPr>
  <dimension ref="A1:AB124"/>
  <sheetViews>
    <sheetView showGridLines="0" tabSelected="1" zoomScaleNormal="100" workbookViewId="0">
      <selection activeCell="A41" sqref="A41"/>
    </sheetView>
  </sheetViews>
  <sheetFormatPr defaultColWidth="0" defaultRowHeight="0" customHeight="1" zeroHeight="1" x14ac:dyDescent="0.2"/>
  <cols>
    <col min="1" max="1" width="2.28515625" style="101" customWidth="1"/>
    <col min="2" max="2" width="4" style="101" customWidth="1"/>
    <col min="3" max="3" width="6.28515625" style="101" customWidth="1"/>
    <col min="4" max="4" width="2.85546875" style="101" customWidth="1"/>
    <col min="5" max="8" width="8.85546875" style="101" customWidth="1"/>
    <col min="9" max="10" width="2.85546875" style="101" customWidth="1"/>
    <col min="11" max="14" width="8.7109375" style="101" customWidth="1"/>
    <col min="15" max="16" width="2.85546875" style="101" customWidth="1"/>
    <col min="17" max="20" width="8.7109375" style="101" customWidth="1"/>
    <col min="21" max="21" width="2.85546875" style="101" customWidth="1"/>
    <col min="22" max="22" width="10.28515625" style="101" customWidth="1"/>
    <col min="23" max="16384" width="10.28515625" style="101" hidden="1"/>
  </cols>
  <sheetData>
    <row r="1" spans="1:28" ht="69.75" customHeight="1" x14ac:dyDescent="0.2">
      <c r="G1" s="355" t="s">
        <v>124</v>
      </c>
      <c r="H1" s="356"/>
      <c r="I1" s="356"/>
      <c r="J1" s="356"/>
      <c r="K1" s="356"/>
      <c r="L1" s="356"/>
      <c r="M1" s="356"/>
      <c r="N1" s="356"/>
      <c r="O1" s="356"/>
      <c r="P1" s="356"/>
      <c r="Q1" s="356"/>
      <c r="R1" s="356"/>
      <c r="S1" s="356"/>
      <c r="T1" s="356"/>
      <c r="U1" s="356"/>
      <c r="V1" s="356"/>
      <c r="W1" s="356"/>
      <c r="X1" s="356"/>
      <c r="Y1" s="356"/>
      <c r="Z1" s="356"/>
      <c r="AA1" s="356"/>
      <c r="AB1" s="356"/>
    </row>
    <row r="2" spans="1:28" ht="12.75" customHeight="1" x14ac:dyDescent="0.35">
      <c r="V2" s="135"/>
    </row>
    <row r="3" spans="1:28" ht="18" hidden="1" x14ac:dyDescent="0.2">
      <c r="B3" s="357" t="s">
        <v>25</v>
      </c>
      <c r="C3" s="357"/>
      <c r="D3" s="357"/>
      <c r="E3" s="357"/>
      <c r="F3" s="357"/>
      <c r="G3" s="357"/>
      <c r="H3" s="357"/>
      <c r="I3" s="357"/>
      <c r="J3" s="357"/>
      <c r="K3" s="357"/>
      <c r="L3" s="357"/>
      <c r="M3" s="357"/>
      <c r="N3" s="357"/>
      <c r="O3" s="357"/>
      <c r="P3" s="357"/>
      <c r="Q3" s="357"/>
      <c r="R3" s="357"/>
      <c r="S3" s="357"/>
      <c r="T3" s="357"/>
      <c r="U3" s="357"/>
      <c r="V3" s="357"/>
    </row>
    <row r="4" spans="1:28" ht="15.75" hidden="1" x14ac:dyDescent="0.25">
      <c r="A4" s="102"/>
      <c r="B4" s="103"/>
      <c r="H4" s="103"/>
      <c r="I4" s="103"/>
    </row>
    <row r="5" spans="1:28" s="108" customFormat="1" ht="15.75" customHeight="1" x14ac:dyDescent="0.25">
      <c r="A5" s="104"/>
      <c r="B5" s="105"/>
      <c r="C5" s="106" t="s">
        <v>26</v>
      </c>
      <c r="D5" s="107"/>
      <c r="E5" s="107"/>
      <c r="F5" s="107"/>
      <c r="G5" s="107"/>
      <c r="H5" s="107"/>
      <c r="I5" s="107"/>
      <c r="J5" s="107"/>
      <c r="K5" s="107"/>
      <c r="L5" s="107"/>
      <c r="M5" s="107"/>
      <c r="N5" s="107"/>
      <c r="O5" s="107"/>
      <c r="P5" s="107"/>
      <c r="Q5" s="107"/>
      <c r="R5" s="107"/>
      <c r="S5" s="107"/>
      <c r="T5" s="107"/>
      <c r="U5" s="107"/>
      <c r="V5" s="107"/>
    </row>
    <row r="6" spans="1:28" s="108" customFormat="1" ht="24.75" customHeight="1" x14ac:dyDescent="0.25">
      <c r="A6" s="104"/>
      <c r="B6" s="105"/>
      <c r="C6" s="109" t="s">
        <v>27</v>
      </c>
      <c r="D6" s="354" t="s">
        <v>125</v>
      </c>
      <c r="E6" s="354"/>
      <c r="F6" s="354"/>
      <c r="G6" s="354"/>
      <c r="H6" s="354"/>
      <c r="I6" s="354"/>
      <c r="J6" s="354"/>
      <c r="K6" s="354"/>
      <c r="L6" s="354"/>
      <c r="M6" s="354"/>
      <c r="N6" s="354"/>
      <c r="O6" s="354"/>
      <c r="P6" s="354"/>
      <c r="Q6" s="354"/>
      <c r="R6" s="354"/>
      <c r="S6" s="354"/>
      <c r="T6" s="354"/>
      <c r="U6" s="354"/>
      <c r="V6" s="354"/>
    </row>
    <row r="7" spans="1:28" s="108" customFormat="1" ht="6" customHeight="1" x14ac:dyDescent="0.25">
      <c r="A7" s="104"/>
      <c r="B7" s="105"/>
      <c r="C7" s="106"/>
      <c r="D7" s="110"/>
      <c r="E7" s="110"/>
      <c r="F7" s="110"/>
      <c r="G7" s="110"/>
      <c r="H7" s="110"/>
      <c r="I7" s="110"/>
      <c r="J7" s="110"/>
      <c r="K7" s="110"/>
      <c r="L7" s="110"/>
      <c r="M7" s="110"/>
      <c r="N7" s="110"/>
      <c r="O7" s="110"/>
      <c r="P7" s="110"/>
      <c r="Q7" s="110"/>
      <c r="R7" s="110"/>
      <c r="S7" s="110"/>
      <c r="T7" s="110"/>
      <c r="U7" s="110"/>
      <c r="V7" s="110"/>
    </row>
    <row r="8" spans="1:28" s="113" customFormat="1" ht="12.75" customHeight="1" x14ac:dyDescent="0.25">
      <c r="A8" s="111"/>
      <c r="B8" s="112"/>
      <c r="C8" s="109" t="s">
        <v>30</v>
      </c>
      <c r="D8" s="354" t="s">
        <v>29</v>
      </c>
      <c r="E8" s="354"/>
      <c r="F8" s="354"/>
      <c r="G8" s="354"/>
      <c r="H8" s="354"/>
      <c r="I8" s="354"/>
      <c r="J8" s="354"/>
      <c r="K8" s="354"/>
      <c r="L8" s="354"/>
      <c r="M8" s="354"/>
      <c r="N8" s="354"/>
      <c r="O8" s="354"/>
      <c r="P8" s="354"/>
      <c r="Q8" s="354"/>
      <c r="R8" s="354"/>
      <c r="S8" s="354"/>
      <c r="T8" s="354"/>
      <c r="U8" s="354"/>
      <c r="V8" s="354"/>
    </row>
    <row r="9" spans="1:28" s="113" customFormat="1" ht="39" customHeight="1" x14ac:dyDescent="0.25">
      <c r="A9" s="111"/>
      <c r="B9" s="112"/>
      <c r="C9" s="114"/>
      <c r="D9" s="358" t="s">
        <v>80</v>
      </c>
      <c r="E9" s="358"/>
      <c r="F9" s="358"/>
      <c r="G9" s="358"/>
      <c r="H9" s="358"/>
      <c r="I9" s="358"/>
      <c r="J9" s="358"/>
      <c r="K9" s="358"/>
      <c r="L9" s="358"/>
      <c r="M9" s="358"/>
      <c r="N9" s="358"/>
      <c r="O9" s="358"/>
      <c r="P9" s="358"/>
      <c r="Q9" s="358"/>
      <c r="R9" s="358"/>
      <c r="S9" s="358"/>
      <c r="T9" s="358"/>
      <c r="U9" s="358"/>
      <c r="V9" s="358"/>
    </row>
    <row r="10" spans="1:28" s="113" customFormat="1" ht="4.5" customHeight="1" x14ac:dyDescent="0.25">
      <c r="A10" s="111"/>
      <c r="B10" s="112"/>
      <c r="C10" s="114"/>
      <c r="D10" s="115"/>
      <c r="E10" s="115"/>
      <c r="F10" s="115"/>
      <c r="G10" s="115"/>
      <c r="H10" s="115"/>
      <c r="I10" s="115"/>
      <c r="J10" s="115"/>
      <c r="K10" s="115"/>
      <c r="L10" s="115"/>
      <c r="M10" s="115"/>
      <c r="N10" s="115"/>
      <c r="O10" s="115"/>
      <c r="P10" s="115"/>
      <c r="Q10" s="115"/>
      <c r="R10" s="115"/>
      <c r="S10" s="115"/>
      <c r="T10" s="115"/>
      <c r="U10" s="115"/>
      <c r="V10" s="115"/>
    </row>
    <row r="11" spans="1:28" s="113" customFormat="1" ht="12.75" customHeight="1" x14ac:dyDescent="0.25">
      <c r="A11" s="111"/>
      <c r="B11" s="112"/>
      <c r="C11" s="109" t="s">
        <v>28</v>
      </c>
      <c r="D11" s="354" t="s">
        <v>83</v>
      </c>
      <c r="E11" s="354"/>
      <c r="F11" s="354"/>
      <c r="G11" s="354"/>
      <c r="H11" s="354"/>
      <c r="I11" s="354"/>
      <c r="J11" s="354"/>
      <c r="K11" s="354"/>
      <c r="L11" s="354"/>
      <c r="M11" s="354"/>
      <c r="N11" s="354"/>
      <c r="O11" s="354"/>
      <c r="P11" s="354"/>
      <c r="Q11" s="354"/>
      <c r="R11" s="354"/>
      <c r="S11" s="354"/>
      <c r="T11" s="354"/>
      <c r="U11" s="115"/>
      <c r="V11" s="115"/>
    </row>
    <row r="12" spans="1:28" s="113" customFormat="1" ht="12.75" customHeight="1" x14ac:dyDescent="0.25">
      <c r="A12" s="111"/>
      <c r="B12" s="112"/>
      <c r="C12" s="109"/>
      <c r="D12" s="115"/>
      <c r="E12" s="115"/>
      <c r="F12" s="115"/>
      <c r="G12" s="115"/>
      <c r="H12" s="115"/>
      <c r="I12" s="115"/>
      <c r="J12" s="115"/>
      <c r="K12" s="115"/>
      <c r="L12" s="115"/>
      <c r="M12" s="115"/>
      <c r="N12" s="115"/>
      <c r="O12" s="115"/>
      <c r="P12" s="115"/>
      <c r="Q12" s="115"/>
      <c r="R12" s="115"/>
      <c r="S12" s="115"/>
      <c r="T12" s="115"/>
      <c r="U12" s="115"/>
      <c r="V12" s="115"/>
    </row>
    <row r="13" spans="1:28" s="113" customFormat="1" ht="12.75" customHeight="1" x14ac:dyDescent="0.25">
      <c r="A13" s="111"/>
      <c r="B13" s="112"/>
      <c r="C13" s="109"/>
      <c r="D13" s="115"/>
      <c r="E13" s="115"/>
      <c r="F13" s="115"/>
      <c r="G13" s="115"/>
      <c r="H13" s="115"/>
      <c r="I13" s="115"/>
      <c r="J13" s="115"/>
      <c r="K13" s="115"/>
      <c r="L13" s="115"/>
      <c r="M13" s="115"/>
      <c r="N13" s="115"/>
      <c r="O13" s="115"/>
      <c r="P13" s="115"/>
      <c r="Q13" s="115"/>
      <c r="R13" s="115"/>
      <c r="S13" s="115"/>
      <c r="T13" s="115"/>
      <c r="U13" s="115"/>
      <c r="V13" s="115"/>
    </row>
    <row r="14" spans="1:28" s="113" customFormat="1" ht="12.75" customHeight="1" x14ac:dyDescent="0.25">
      <c r="A14" s="111"/>
      <c r="B14" s="112"/>
      <c r="C14" s="109"/>
      <c r="D14" s="115"/>
      <c r="E14" s="115"/>
      <c r="F14" s="115"/>
      <c r="G14" s="115"/>
      <c r="H14" s="115"/>
      <c r="I14" s="115"/>
      <c r="J14" s="115"/>
      <c r="K14" s="115"/>
      <c r="L14" s="115"/>
      <c r="M14" s="115"/>
      <c r="N14" s="115"/>
      <c r="O14" s="115"/>
      <c r="P14" s="115"/>
      <c r="Q14" s="115"/>
      <c r="R14" s="115"/>
      <c r="S14" s="115"/>
      <c r="T14" s="115"/>
      <c r="U14" s="115"/>
      <c r="V14" s="115"/>
    </row>
    <row r="15" spans="1:28" s="113" customFormat="1" ht="12.75" customHeight="1" x14ac:dyDescent="0.25">
      <c r="A15" s="111"/>
      <c r="B15" s="112"/>
      <c r="C15" s="109"/>
      <c r="D15" s="115"/>
      <c r="E15" s="115"/>
      <c r="F15" s="115"/>
      <c r="G15" s="115"/>
      <c r="H15" s="115"/>
      <c r="I15" s="115"/>
      <c r="J15" s="115"/>
      <c r="K15" s="115"/>
      <c r="L15" s="115"/>
      <c r="M15" s="115"/>
      <c r="N15" s="115"/>
      <c r="O15" s="115"/>
      <c r="P15" s="115"/>
      <c r="Q15" s="115"/>
      <c r="R15" s="115"/>
      <c r="S15" s="115"/>
      <c r="T15" s="115"/>
      <c r="U15" s="115"/>
      <c r="V15" s="115"/>
    </row>
    <row r="16" spans="1:28" s="113" customFormat="1" ht="12.75" customHeight="1" x14ac:dyDescent="0.25">
      <c r="A16" s="111"/>
      <c r="B16" s="112"/>
      <c r="C16" s="109"/>
      <c r="D16" s="115"/>
      <c r="E16" s="115"/>
      <c r="F16" s="115"/>
      <c r="G16" s="115"/>
      <c r="H16" s="115"/>
      <c r="I16" s="115"/>
      <c r="J16" s="115"/>
      <c r="K16" s="115"/>
      <c r="L16" s="115"/>
      <c r="M16" s="115"/>
      <c r="N16" s="115"/>
      <c r="O16" s="115"/>
      <c r="P16" s="115"/>
      <c r="Q16" s="115"/>
      <c r="R16" s="115"/>
      <c r="S16" s="115"/>
      <c r="T16" s="115"/>
      <c r="U16" s="115"/>
      <c r="V16" s="115"/>
    </row>
    <row r="17" spans="1:22" s="113" customFormat="1" ht="12.75" customHeight="1" x14ac:dyDescent="0.25">
      <c r="A17" s="111"/>
      <c r="B17" s="112"/>
      <c r="C17" s="109"/>
      <c r="D17" s="115"/>
      <c r="E17" s="115"/>
      <c r="F17" s="115"/>
      <c r="G17" s="115"/>
      <c r="H17" s="115"/>
      <c r="I17" s="115"/>
      <c r="J17" s="115"/>
      <c r="K17" s="115"/>
      <c r="L17" s="115"/>
      <c r="M17" s="115"/>
      <c r="N17" s="115"/>
      <c r="O17" s="115"/>
      <c r="P17" s="115"/>
      <c r="Q17" s="115"/>
      <c r="R17" s="115"/>
      <c r="S17" s="115"/>
      <c r="T17" s="115"/>
      <c r="U17" s="115"/>
      <c r="V17" s="115"/>
    </row>
    <row r="18" spans="1:22" s="113" customFormat="1" ht="12.75" customHeight="1" x14ac:dyDescent="0.25">
      <c r="A18" s="111"/>
      <c r="B18" s="112"/>
      <c r="C18" s="109"/>
      <c r="D18" s="115"/>
      <c r="E18" s="115"/>
      <c r="F18" s="115"/>
      <c r="G18" s="115"/>
      <c r="H18" s="115"/>
      <c r="I18" s="115"/>
      <c r="J18" s="115"/>
      <c r="K18" s="115"/>
      <c r="L18" s="115"/>
      <c r="M18" s="115"/>
      <c r="N18" s="115"/>
      <c r="O18" s="115"/>
      <c r="P18" s="115"/>
      <c r="Q18" s="115"/>
      <c r="R18" s="115"/>
      <c r="S18" s="115"/>
      <c r="T18" s="115"/>
      <c r="U18" s="115"/>
      <c r="V18" s="115"/>
    </row>
    <row r="19" spans="1:22" s="113" customFormat="1" ht="15.75" customHeight="1" x14ac:dyDescent="0.25">
      <c r="A19" s="111"/>
      <c r="B19" s="112"/>
      <c r="C19" s="109"/>
      <c r="D19" s="115"/>
      <c r="E19" s="115"/>
      <c r="F19" s="115"/>
      <c r="G19" s="115"/>
      <c r="H19" s="115"/>
      <c r="I19" s="115"/>
      <c r="J19" s="115"/>
      <c r="K19" s="115"/>
      <c r="L19" s="115"/>
      <c r="M19" s="115"/>
      <c r="N19" s="115"/>
      <c r="O19" s="115"/>
      <c r="P19" s="115"/>
      <c r="Q19" s="115"/>
      <c r="R19" s="115"/>
      <c r="S19" s="115"/>
      <c r="T19" s="115"/>
      <c r="U19" s="115"/>
      <c r="V19" s="115"/>
    </row>
    <row r="20" spans="1:22" s="113" customFormat="1" ht="12.75" customHeight="1" x14ac:dyDescent="0.25">
      <c r="A20" s="111"/>
      <c r="B20" s="112"/>
      <c r="C20" s="109"/>
      <c r="D20" s="133"/>
      <c r="E20" s="359" t="s">
        <v>46</v>
      </c>
      <c r="F20" s="359"/>
      <c r="G20" s="359"/>
      <c r="H20" s="359"/>
      <c r="I20" s="131"/>
      <c r="J20" s="129"/>
      <c r="K20" s="359" t="s">
        <v>47</v>
      </c>
      <c r="L20" s="359"/>
      <c r="M20" s="359"/>
      <c r="N20" s="359"/>
      <c r="O20" s="131"/>
      <c r="P20" s="129"/>
      <c r="Q20" s="359" t="s">
        <v>48</v>
      </c>
      <c r="R20" s="359"/>
      <c r="S20" s="359"/>
      <c r="T20" s="359"/>
      <c r="U20" s="131"/>
      <c r="V20" s="115"/>
    </row>
    <row r="21" spans="1:22" s="108" customFormat="1" ht="190.5" customHeight="1" x14ac:dyDescent="0.25">
      <c r="A21" s="104"/>
      <c r="B21" s="105"/>
      <c r="C21" s="116"/>
      <c r="D21" s="134"/>
      <c r="E21" s="360" t="s">
        <v>102</v>
      </c>
      <c r="F21" s="360"/>
      <c r="G21" s="360"/>
      <c r="H21" s="360"/>
      <c r="I21" s="132"/>
      <c r="J21" s="130"/>
      <c r="K21" s="362" t="s">
        <v>103</v>
      </c>
      <c r="L21" s="362"/>
      <c r="M21" s="362"/>
      <c r="N21" s="362"/>
      <c r="O21" s="132"/>
      <c r="P21" s="130"/>
      <c r="Q21" s="361" t="s">
        <v>98</v>
      </c>
      <c r="R21" s="361"/>
      <c r="S21" s="361"/>
      <c r="T21" s="361"/>
      <c r="U21" s="132"/>
      <c r="V21" s="116"/>
    </row>
    <row r="22" spans="1:22" s="108" customFormat="1" ht="4.5" customHeight="1" x14ac:dyDescent="0.25">
      <c r="A22" s="104"/>
      <c r="B22" s="105"/>
      <c r="C22" s="116"/>
      <c r="D22" s="116"/>
      <c r="E22" s="116"/>
      <c r="F22" s="116"/>
      <c r="G22" s="116"/>
      <c r="H22" s="116"/>
      <c r="I22" s="116"/>
      <c r="J22" s="116"/>
      <c r="K22" s="116"/>
      <c r="L22" s="116"/>
      <c r="M22" s="116"/>
      <c r="N22" s="116"/>
      <c r="O22" s="116"/>
      <c r="P22" s="116"/>
      <c r="Q22" s="116"/>
      <c r="R22" s="116"/>
      <c r="S22" s="116"/>
      <c r="T22" s="116"/>
      <c r="U22" s="116"/>
      <c r="V22" s="116"/>
    </row>
    <row r="23" spans="1:22" s="108" customFormat="1" ht="15.75" customHeight="1" x14ac:dyDescent="0.25">
      <c r="A23" s="104"/>
      <c r="B23" s="105"/>
      <c r="C23" s="106" t="s">
        <v>31</v>
      </c>
      <c r="D23" s="116"/>
      <c r="E23" s="116"/>
      <c r="F23" s="116"/>
      <c r="G23" s="116"/>
      <c r="H23" s="116"/>
      <c r="I23" s="116"/>
      <c r="J23" s="116"/>
      <c r="K23" s="116"/>
      <c r="L23" s="116"/>
      <c r="M23" s="116"/>
      <c r="N23" s="116"/>
      <c r="O23" s="116"/>
      <c r="P23" s="116"/>
      <c r="Q23" s="116"/>
      <c r="R23" s="116"/>
      <c r="S23" s="116"/>
      <c r="T23" s="116"/>
      <c r="U23" s="116"/>
      <c r="V23" s="116"/>
    </row>
    <row r="24" spans="1:22" s="108" customFormat="1" ht="27" customHeight="1" x14ac:dyDescent="0.25">
      <c r="A24" s="104"/>
      <c r="B24" s="105"/>
      <c r="C24" s="109" t="s">
        <v>32</v>
      </c>
      <c r="D24" s="354" t="s">
        <v>33</v>
      </c>
      <c r="E24" s="354"/>
      <c r="F24" s="354"/>
      <c r="G24" s="354"/>
      <c r="H24" s="354"/>
      <c r="I24" s="354"/>
      <c r="J24" s="354"/>
      <c r="K24" s="354"/>
      <c r="L24" s="354"/>
      <c r="M24" s="354"/>
      <c r="N24" s="354"/>
      <c r="O24" s="354"/>
      <c r="P24" s="354"/>
      <c r="Q24" s="354"/>
      <c r="R24" s="354"/>
      <c r="S24" s="354"/>
      <c r="T24" s="354"/>
      <c r="U24" s="354"/>
      <c r="V24" s="354"/>
    </row>
    <row r="25" spans="1:22" s="108" customFormat="1" ht="7.5" customHeight="1" x14ac:dyDescent="0.25">
      <c r="A25" s="104"/>
      <c r="B25" s="105"/>
      <c r="C25" s="109"/>
      <c r="D25" s="117"/>
      <c r="E25" s="117"/>
      <c r="F25" s="117"/>
      <c r="G25" s="117"/>
      <c r="H25" s="117"/>
      <c r="I25" s="117"/>
      <c r="J25" s="117"/>
      <c r="K25" s="117"/>
      <c r="L25" s="117"/>
      <c r="M25" s="117"/>
      <c r="N25" s="117"/>
      <c r="O25" s="117"/>
      <c r="P25" s="117"/>
      <c r="Q25" s="117"/>
      <c r="R25" s="117"/>
      <c r="S25" s="117"/>
      <c r="T25" s="117"/>
      <c r="U25" s="117"/>
      <c r="V25" s="117"/>
    </row>
    <row r="26" spans="1:22" s="108" customFormat="1" ht="67.5" customHeight="1" x14ac:dyDescent="0.25">
      <c r="A26" s="104"/>
      <c r="B26" s="105"/>
      <c r="C26" s="109" t="s">
        <v>34</v>
      </c>
      <c r="D26" s="363" t="s">
        <v>133</v>
      </c>
      <c r="E26" s="363"/>
      <c r="F26" s="363"/>
      <c r="G26" s="363"/>
      <c r="H26" s="363"/>
      <c r="I26" s="363"/>
      <c r="J26" s="363"/>
      <c r="K26" s="363"/>
      <c r="L26" s="363"/>
      <c r="M26" s="363"/>
      <c r="N26" s="363"/>
      <c r="O26" s="363"/>
      <c r="P26" s="363"/>
      <c r="Q26" s="363"/>
      <c r="R26" s="363"/>
      <c r="S26" s="363"/>
      <c r="T26" s="363"/>
      <c r="U26" s="363"/>
      <c r="V26" s="363"/>
    </row>
    <row r="27" spans="1:22" s="108" customFormat="1" ht="6" customHeight="1" x14ac:dyDescent="0.25">
      <c r="A27" s="104"/>
      <c r="B27" s="105"/>
      <c r="C27" s="109"/>
      <c r="D27" s="117"/>
      <c r="E27" s="117"/>
      <c r="F27" s="117"/>
      <c r="G27" s="117"/>
      <c r="H27" s="117"/>
      <c r="I27" s="117"/>
      <c r="J27" s="117"/>
      <c r="K27" s="117"/>
      <c r="L27" s="117"/>
      <c r="M27" s="117"/>
      <c r="N27" s="117"/>
      <c r="O27" s="117"/>
      <c r="P27" s="117"/>
      <c r="Q27" s="117"/>
      <c r="R27" s="117"/>
      <c r="S27" s="117"/>
      <c r="T27" s="117"/>
      <c r="U27" s="117"/>
      <c r="V27" s="117"/>
    </row>
    <row r="28" spans="1:22" s="108" customFormat="1" ht="26.25" customHeight="1" x14ac:dyDescent="0.25">
      <c r="A28" s="104"/>
      <c r="B28" s="105"/>
      <c r="C28" s="109" t="s">
        <v>35</v>
      </c>
      <c r="D28" s="363" t="s">
        <v>104</v>
      </c>
      <c r="E28" s="363"/>
      <c r="F28" s="363"/>
      <c r="G28" s="363"/>
      <c r="H28" s="363"/>
      <c r="I28" s="363"/>
      <c r="J28" s="363"/>
      <c r="K28" s="363"/>
      <c r="L28" s="363"/>
      <c r="M28" s="363"/>
      <c r="N28" s="363"/>
      <c r="O28" s="363"/>
      <c r="P28" s="363"/>
      <c r="Q28" s="363"/>
      <c r="R28" s="363"/>
      <c r="S28" s="363"/>
      <c r="T28" s="363"/>
      <c r="U28" s="363"/>
      <c r="V28" s="363"/>
    </row>
    <row r="29" spans="1:22" s="108" customFormat="1" ht="26.25" customHeight="1" x14ac:dyDescent="0.25">
      <c r="A29" s="104"/>
      <c r="B29" s="105"/>
      <c r="C29" s="109"/>
      <c r="D29" s="312" t="s">
        <v>70</v>
      </c>
      <c r="E29" s="363" t="s">
        <v>113</v>
      </c>
      <c r="F29" s="363"/>
      <c r="G29" s="363"/>
      <c r="H29" s="363"/>
      <c r="I29" s="363"/>
      <c r="J29" s="363"/>
      <c r="K29" s="363"/>
      <c r="L29" s="363"/>
      <c r="M29" s="363"/>
      <c r="N29" s="363"/>
      <c r="O29" s="363"/>
      <c r="P29" s="363"/>
      <c r="Q29" s="363"/>
      <c r="R29" s="363"/>
      <c r="S29" s="363"/>
      <c r="T29" s="363"/>
      <c r="U29" s="363"/>
      <c r="V29" s="363"/>
    </row>
    <row r="30" spans="1:22" s="108" customFormat="1" ht="15.75" x14ac:dyDescent="0.25">
      <c r="A30" s="104"/>
      <c r="B30" s="105"/>
      <c r="C30" s="109"/>
      <c r="D30" s="312" t="s">
        <v>70</v>
      </c>
      <c r="E30" s="358" t="s">
        <v>71</v>
      </c>
      <c r="F30" s="358"/>
      <c r="G30" s="358"/>
      <c r="H30" s="358"/>
      <c r="I30" s="358"/>
      <c r="J30" s="358"/>
      <c r="K30" s="358"/>
      <c r="L30" s="358"/>
      <c r="M30" s="358"/>
      <c r="N30" s="358"/>
      <c r="O30" s="358"/>
      <c r="P30" s="358"/>
      <c r="Q30" s="358"/>
      <c r="R30" s="358"/>
      <c r="S30" s="358"/>
      <c r="T30" s="358"/>
      <c r="U30" s="358"/>
      <c r="V30" s="358"/>
    </row>
    <row r="31" spans="1:22" s="108" customFormat="1" ht="63" customHeight="1" x14ac:dyDescent="0.25">
      <c r="A31" s="104"/>
      <c r="B31" s="105"/>
      <c r="C31" s="109"/>
      <c r="D31" s="312" t="s">
        <v>70</v>
      </c>
      <c r="E31" s="358" t="s">
        <v>72</v>
      </c>
      <c r="F31" s="358"/>
      <c r="G31" s="358"/>
      <c r="H31" s="358"/>
      <c r="I31" s="358"/>
      <c r="J31" s="358"/>
      <c r="K31" s="358"/>
      <c r="L31" s="358"/>
      <c r="M31" s="358"/>
      <c r="N31" s="358"/>
      <c r="O31" s="358"/>
      <c r="P31" s="358"/>
      <c r="Q31" s="358"/>
      <c r="R31" s="358"/>
      <c r="S31" s="358"/>
      <c r="T31" s="358"/>
      <c r="U31" s="358"/>
      <c r="V31" s="358"/>
    </row>
    <row r="32" spans="1:22" s="108" customFormat="1" ht="6" customHeight="1" x14ac:dyDescent="0.25">
      <c r="A32" s="104"/>
      <c r="B32" s="105"/>
      <c r="C32" s="109"/>
      <c r="D32" s="117"/>
      <c r="E32" s="117"/>
      <c r="F32" s="117"/>
      <c r="G32" s="117"/>
      <c r="H32" s="117"/>
      <c r="I32" s="117"/>
      <c r="J32" s="117"/>
      <c r="K32" s="117"/>
      <c r="L32" s="117"/>
      <c r="M32" s="117"/>
      <c r="N32" s="117"/>
      <c r="O32" s="117"/>
      <c r="P32" s="117"/>
      <c r="Q32" s="117"/>
      <c r="R32" s="117"/>
      <c r="S32" s="117"/>
      <c r="T32" s="117"/>
      <c r="U32" s="117"/>
      <c r="V32" s="117"/>
    </row>
    <row r="33" spans="1:22" s="108" customFormat="1" ht="29.25" customHeight="1" x14ac:dyDescent="0.25">
      <c r="A33" s="104"/>
      <c r="B33" s="105"/>
      <c r="C33" s="109" t="s">
        <v>50</v>
      </c>
      <c r="D33" s="354" t="s">
        <v>49</v>
      </c>
      <c r="E33" s="354"/>
      <c r="F33" s="354"/>
      <c r="G33" s="354"/>
      <c r="H33" s="354"/>
      <c r="I33" s="354"/>
      <c r="J33" s="354"/>
      <c r="K33" s="354"/>
      <c r="L33" s="354"/>
      <c r="M33" s="354"/>
      <c r="N33" s="354"/>
      <c r="O33" s="354"/>
      <c r="P33" s="354"/>
      <c r="Q33" s="354"/>
      <c r="R33" s="354"/>
      <c r="S33" s="354"/>
      <c r="T33" s="354"/>
      <c r="U33" s="354"/>
      <c r="V33" s="354"/>
    </row>
    <row r="34" spans="1:22" s="108" customFormat="1" ht="21" customHeight="1" x14ac:dyDescent="0.25">
      <c r="A34" s="104"/>
      <c r="B34" s="105"/>
      <c r="C34" s="106" t="s">
        <v>64</v>
      </c>
      <c r="D34" s="269"/>
      <c r="E34" s="269"/>
      <c r="F34" s="269"/>
      <c r="G34" s="269"/>
      <c r="H34" s="269"/>
      <c r="I34" s="269"/>
      <c r="J34" s="269"/>
      <c r="K34" s="269"/>
      <c r="L34" s="269"/>
      <c r="M34" s="269"/>
      <c r="N34" s="269"/>
      <c r="O34" s="269"/>
      <c r="P34" s="269"/>
      <c r="Q34" s="269"/>
      <c r="R34" s="269"/>
      <c r="S34" s="269"/>
      <c r="T34" s="269"/>
      <c r="U34" s="269"/>
      <c r="V34" s="269"/>
    </row>
    <row r="35" spans="1:22" s="108" customFormat="1" ht="41.25" customHeight="1" x14ac:dyDescent="0.25">
      <c r="A35" s="104"/>
      <c r="B35" s="105"/>
      <c r="C35" s="109" t="s">
        <v>65</v>
      </c>
      <c r="D35" s="354" t="s">
        <v>126</v>
      </c>
      <c r="E35" s="354"/>
      <c r="F35" s="354"/>
      <c r="G35" s="354"/>
      <c r="H35" s="354"/>
      <c r="I35" s="354"/>
      <c r="J35" s="354"/>
      <c r="K35" s="354"/>
      <c r="L35" s="354"/>
      <c r="M35" s="354"/>
      <c r="N35" s="354"/>
      <c r="O35" s="354"/>
      <c r="P35" s="354"/>
      <c r="Q35" s="354"/>
      <c r="R35" s="354"/>
      <c r="S35" s="354"/>
      <c r="T35" s="354"/>
      <c r="U35" s="354"/>
      <c r="V35" s="354"/>
    </row>
    <row r="36" spans="1:22" s="108" customFormat="1" ht="6" customHeight="1" x14ac:dyDescent="0.25">
      <c r="A36" s="104"/>
      <c r="B36" s="105"/>
      <c r="C36" s="109"/>
      <c r="D36" s="287"/>
      <c r="E36" s="287"/>
      <c r="F36" s="287"/>
      <c r="G36" s="287"/>
      <c r="H36" s="287"/>
      <c r="I36" s="287"/>
      <c r="J36" s="287"/>
      <c r="K36" s="287"/>
      <c r="L36" s="287"/>
      <c r="M36" s="287"/>
      <c r="N36" s="287"/>
      <c r="O36" s="287"/>
      <c r="P36" s="287"/>
      <c r="Q36" s="287"/>
      <c r="R36" s="287"/>
      <c r="S36" s="287"/>
      <c r="T36" s="287"/>
      <c r="U36" s="287"/>
      <c r="V36" s="287"/>
    </row>
    <row r="37" spans="1:22" s="108" customFormat="1" ht="43.5" customHeight="1" x14ac:dyDescent="0.25">
      <c r="A37" s="104"/>
      <c r="B37" s="105"/>
      <c r="C37" s="109" t="s">
        <v>66</v>
      </c>
      <c r="D37" s="354" t="s">
        <v>127</v>
      </c>
      <c r="E37" s="354"/>
      <c r="F37" s="354"/>
      <c r="G37" s="354"/>
      <c r="H37" s="354"/>
      <c r="I37" s="354"/>
      <c r="J37" s="354"/>
      <c r="K37" s="354"/>
      <c r="L37" s="354"/>
      <c r="M37" s="354"/>
      <c r="N37" s="354"/>
      <c r="O37" s="354"/>
      <c r="P37" s="354"/>
      <c r="Q37" s="354"/>
      <c r="R37" s="354"/>
      <c r="S37" s="354"/>
      <c r="T37" s="354"/>
      <c r="U37" s="354"/>
      <c r="V37" s="354"/>
    </row>
    <row r="38" spans="1:22" s="108" customFormat="1" ht="6" customHeight="1" x14ac:dyDescent="0.25">
      <c r="A38" s="104"/>
      <c r="B38" s="105"/>
      <c r="C38" s="116"/>
      <c r="D38" s="116"/>
      <c r="E38" s="116"/>
      <c r="F38" s="116"/>
      <c r="G38" s="116"/>
      <c r="H38" s="116"/>
      <c r="I38" s="116"/>
      <c r="J38" s="116"/>
      <c r="K38" s="116"/>
      <c r="L38" s="116"/>
      <c r="M38" s="116"/>
      <c r="N38" s="116"/>
      <c r="O38" s="116"/>
      <c r="P38" s="116"/>
      <c r="Q38" s="116"/>
      <c r="R38" s="116"/>
      <c r="S38" s="116"/>
      <c r="T38" s="116"/>
      <c r="U38" s="116"/>
      <c r="V38" s="116"/>
    </row>
    <row r="39" spans="1:22" s="108" customFormat="1" ht="15.75" customHeight="1" x14ac:dyDescent="0.25">
      <c r="A39" s="104"/>
      <c r="B39" s="105"/>
      <c r="C39" s="106" t="s">
        <v>36</v>
      </c>
      <c r="D39" s="116"/>
      <c r="E39" s="116"/>
      <c r="F39" s="116"/>
      <c r="G39" s="116"/>
      <c r="H39" s="116"/>
      <c r="I39" s="116"/>
      <c r="J39" s="116"/>
      <c r="K39" s="116"/>
      <c r="L39" s="116"/>
      <c r="M39" s="116"/>
      <c r="N39" s="116"/>
      <c r="O39" s="116"/>
      <c r="P39" s="116"/>
      <c r="Q39" s="116"/>
      <c r="R39" s="116"/>
      <c r="S39" s="116"/>
      <c r="T39" s="116"/>
      <c r="U39" s="116"/>
      <c r="V39" s="116"/>
    </row>
    <row r="40" spans="1:22" s="108" customFormat="1" ht="26.25" customHeight="1" x14ac:dyDescent="0.25">
      <c r="A40" s="104"/>
      <c r="B40" s="105"/>
      <c r="C40" s="118"/>
      <c r="D40" s="354" t="s">
        <v>81</v>
      </c>
      <c r="E40" s="354"/>
      <c r="F40" s="354"/>
      <c r="G40" s="354"/>
      <c r="H40" s="354"/>
      <c r="I40" s="354"/>
      <c r="J40" s="354"/>
      <c r="K40" s="354"/>
      <c r="L40" s="354"/>
      <c r="M40" s="354"/>
      <c r="N40" s="354"/>
      <c r="O40" s="354"/>
      <c r="P40" s="354"/>
      <c r="Q40" s="354"/>
      <c r="R40" s="354"/>
      <c r="S40" s="354"/>
      <c r="T40" s="354"/>
      <c r="U40" s="354"/>
      <c r="V40" s="354"/>
    </row>
    <row r="41" spans="1:22" s="108" customFormat="1" ht="15" customHeight="1" x14ac:dyDescent="0.25">
      <c r="A41" s="104"/>
      <c r="B41" s="105"/>
      <c r="C41" s="116"/>
      <c r="D41" s="116"/>
      <c r="E41" s="116"/>
      <c r="F41" s="116"/>
      <c r="G41" s="116"/>
      <c r="H41" s="116"/>
      <c r="I41" s="116"/>
      <c r="J41" s="116"/>
      <c r="K41" s="116"/>
      <c r="L41" s="116"/>
      <c r="M41" s="116"/>
      <c r="N41" s="116"/>
      <c r="O41" s="116"/>
      <c r="P41" s="116"/>
      <c r="Q41" s="116"/>
      <c r="R41" s="116"/>
      <c r="S41" s="116"/>
      <c r="T41" s="116"/>
      <c r="U41" s="116"/>
      <c r="V41" s="345" t="s">
        <v>121</v>
      </c>
    </row>
    <row r="42" spans="1:22" s="120" customFormat="1" ht="12.75" hidden="1" x14ac:dyDescent="0.2">
      <c r="A42" s="119"/>
      <c r="B42" s="119" t="s">
        <v>37</v>
      </c>
      <c r="C42" s="119"/>
      <c r="D42" s="119"/>
      <c r="E42" s="119"/>
      <c r="F42" s="119"/>
      <c r="G42" s="119"/>
      <c r="H42" s="119"/>
      <c r="I42" s="119"/>
      <c r="J42" s="119"/>
      <c r="K42" s="119"/>
      <c r="L42" s="119"/>
      <c r="M42" s="119"/>
      <c r="N42" s="119"/>
      <c r="O42" s="119"/>
    </row>
    <row r="43" spans="1:22" ht="15" hidden="1" x14ac:dyDescent="0.2">
      <c r="B43" s="121"/>
      <c r="V43" s="122" t="s">
        <v>38</v>
      </c>
    </row>
    <row r="44" spans="1:22" ht="15" hidden="1" x14ac:dyDescent="0.2">
      <c r="B44" s="121"/>
    </row>
    <row r="45" spans="1:22" ht="15" hidden="1" x14ac:dyDescent="0.2">
      <c r="B45" s="121"/>
    </row>
    <row r="46" spans="1:22" ht="15" hidden="1" x14ac:dyDescent="0.2">
      <c r="B46" s="121"/>
    </row>
    <row r="47" spans="1:22" ht="15" hidden="1" x14ac:dyDescent="0.2">
      <c r="B47" s="121"/>
    </row>
    <row r="48" spans="1:22" ht="15" hidden="1" x14ac:dyDescent="0.2">
      <c r="B48" s="121"/>
    </row>
    <row r="49" spans="2:2" ht="15" hidden="1" x14ac:dyDescent="0.2">
      <c r="B49" s="121"/>
    </row>
    <row r="50" spans="2:2" ht="15" hidden="1" x14ac:dyDescent="0.2">
      <c r="B50" s="121"/>
    </row>
    <row r="51" spans="2:2" ht="15" hidden="1" x14ac:dyDescent="0.2">
      <c r="B51" s="121"/>
    </row>
    <row r="52" spans="2:2" ht="15" hidden="1" x14ac:dyDescent="0.2">
      <c r="B52" s="121"/>
    </row>
    <row r="53" spans="2:2" ht="15" hidden="1" x14ac:dyDescent="0.2">
      <c r="B53" s="121"/>
    </row>
    <row r="54" spans="2:2" ht="15" hidden="1" x14ac:dyDescent="0.2">
      <c r="B54" s="121"/>
    </row>
    <row r="55" spans="2:2" ht="15" hidden="1" x14ac:dyDescent="0.2">
      <c r="B55" s="121"/>
    </row>
    <row r="56" spans="2:2" ht="15" hidden="1" x14ac:dyDescent="0.2">
      <c r="B56" s="121"/>
    </row>
    <row r="57" spans="2:2" ht="15" hidden="1" x14ac:dyDescent="0.2">
      <c r="B57" s="121"/>
    </row>
    <row r="58" spans="2:2" ht="15" hidden="1" x14ac:dyDescent="0.2">
      <c r="B58" s="121"/>
    </row>
    <row r="59" spans="2:2" ht="15" hidden="1" x14ac:dyDescent="0.2">
      <c r="B59" s="121"/>
    </row>
    <row r="60" spans="2:2" ht="15" hidden="1" x14ac:dyDescent="0.2">
      <c r="B60" s="121"/>
    </row>
    <row r="61" spans="2:2" ht="15" hidden="1" x14ac:dyDescent="0.2">
      <c r="B61" s="121"/>
    </row>
    <row r="62" spans="2:2" ht="15" hidden="1" x14ac:dyDescent="0.2">
      <c r="B62" s="121"/>
    </row>
    <row r="63" spans="2:2" ht="15" hidden="1" x14ac:dyDescent="0.2">
      <c r="B63" s="121"/>
    </row>
    <row r="64" spans="2:2" ht="15" hidden="1" x14ac:dyDescent="0.2">
      <c r="B64" s="121"/>
    </row>
    <row r="65" spans="2:2" ht="15" hidden="1" x14ac:dyDescent="0.2">
      <c r="B65" s="121"/>
    </row>
    <row r="66" spans="2:2" ht="15" hidden="1" x14ac:dyDescent="0.2">
      <c r="B66" s="121"/>
    </row>
    <row r="67" spans="2:2" ht="15" hidden="1" x14ac:dyDescent="0.2">
      <c r="B67" s="121"/>
    </row>
    <row r="68" spans="2:2" ht="15" hidden="1" x14ac:dyDescent="0.2">
      <c r="B68" s="121"/>
    </row>
    <row r="69" spans="2:2" ht="15" hidden="1" x14ac:dyDescent="0.2">
      <c r="B69" s="121"/>
    </row>
    <row r="70" spans="2:2" ht="15" hidden="1" x14ac:dyDescent="0.2">
      <c r="B70" s="121"/>
    </row>
    <row r="71" spans="2:2" ht="15" hidden="1" x14ac:dyDescent="0.2">
      <c r="B71" s="121"/>
    </row>
    <row r="72" spans="2:2" ht="15" hidden="1" x14ac:dyDescent="0.2">
      <c r="B72" s="121"/>
    </row>
    <row r="73" spans="2:2" ht="15" hidden="1" x14ac:dyDescent="0.2">
      <c r="B73" s="121"/>
    </row>
    <row r="74" spans="2:2" ht="15" hidden="1" x14ac:dyDescent="0.2">
      <c r="B74" s="121"/>
    </row>
    <row r="75" spans="2:2" ht="15" hidden="1" x14ac:dyDescent="0.2">
      <c r="B75" s="121"/>
    </row>
    <row r="76" spans="2:2" ht="15" hidden="1" x14ac:dyDescent="0.2">
      <c r="B76" s="121"/>
    </row>
    <row r="77" spans="2:2" ht="15" hidden="1" x14ac:dyDescent="0.2">
      <c r="B77" s="121"/>
    </row>
    <row r="78" spans="2:2" ht="15" hidden="1" x14ac:dyDescent="0.2">
      <c r="B78" s="121"/>
    </row>
    <row r="79" spans="2:2" ht="15" hidden="1" x14ac:dyDescent="0.2">
      <c r="B79" s="121"/>
    </row>
    <row r="80" spans="2:2" ht="15" hidden="1" x14ac:dyDescent="0.2">
      <c r="B80" s="121"/>
    </row>
    <row r="81" spans="2:2" ht="15" hidden="1" x14ac:dyDescent="0.2">
      <c r="B81" s="121"/>
    </row>
    <row r="82" spans="2:2" ht="15" hidden="1" x14ac:dyDescent="0.2">
      <c r="B82" s="121"/>
    </row>
    <row r="83" spans="2:2" ht="15" hidden="1" x14ac:dyDescent="0.2">
      <c r="B83" s="121"/>
    </row>
    <row r="84" spans="2:2" ht="15" hidden="1" x14ac:dyDescent="0.2">
      <c r="B84" s="121"/>
    </row>
    <row r="85" spans="2:2" ht="15" hidden="1" x14ac:dyDescent="0.2">
      <c r="B85" s="121"/>
    </row>
    <row r="86" spans="2:2" ht="15" hidden="1" x14ac:dyDescent="0.2">
      <c r="B86" s="121"/>
    </row>
    <row r="87" spans="2:2" ht="15" hidden="1" x14ac:dyDescent="0.2">
      <c r="B87" s="121"/>
    </row>
    <row r="88" spans="2:2" ht="15" hidden="1" x14ac:dyDescent="0.2">
      <c r="B88" s="121"/>
    </row>
    <row r="89" spans="2:2" ht="15" hidden="1" x14ac:dyDescent="0.2">
      <c r="B89" s="121"/>
    </row>
    <row r="90" spans="2:2" ht="15" hidden="1" x14ac:dyDescent="0.2">
      <c r="B90" s="121"/>
    </row>
    <row r="91" spans="2:2" ht="15" hidden="1" x14ac:dyDescent="0.2">
      <c r="B91" s="121"/>
    </row>
    <row r="92" spans="2:2" ht="15" hidden="1" x14ac:dyDescent="0.2">
      <c r="B92" s="121"/>
    </row>
    <row r="93" spans="2:2" ht="15" hidden="1" x14ac:dyDescent="0.2">
      <c r="B93" s="121"/>
    </row>
    <row r="94" spans="2:2" ht="15" hidden="1" x14ac:dyDescent="0.2">
      <c r="B94" s="121"/>
    </row>
    <row r="95" spans="2:2" ht="15" hidden="1" x14ac:dyDescent="0.2">
      <c r="B95" s="121"/>
    </row>
    <row r="96" spans="2:2" ht="15" hidden="1" x14ac:dyDescent="0.2">
      <c r="B96" s="121"/>
    </row>
    <row r="97" spans="2:2" ht="15" hidden="1" x14ac:dyDescent="0.2">
      <c r="B97" s="121"/>
    </row>
    <row r="98" spans="2:2" ht="15" hidden="1" x14ac:dyDescent="0.2">
      <c r="B98" s="121"/>
    </row>
    <row r="99" spans="2:2" ht="15" hidden="1" x14ac:dyDescent="0.2">
      <c r="B99" s="121"/>
    </row>
    <row r="100" spans="2:2" ht="15" hidden="1" x14ac:dyDescent="0.2">
      <c r="B100" s="121"/>
    </row>
    <row r="101" spans="2:2" ht="15" hidden="1" x14ac:dyDescent="0.2">
      <c r="B101" s="121"/>
    </row>
    <row r="102" spans="2:2" ht="15" hidden="1" x14ac:dyDescent="0.2">
      <c r="B102" s="121"/>
    </row>
    <row r="103" spans="2:2" ht="15" hidden="1" x14ac:dyDescent="0.2">
      <c r="B103" s="121"/>
    </row>
    <row r="104" spans="2:2" ht="15" hidden="1" x14ac:dyDescent="0.2">
      <c r="B104" s="121"/>
    </row>
    <row r="105" spans="2:2" ht="15" hidden="1" x14ac:dyDescent="0.2">
      <c r="B105" s="121"/>
    </row>
    <row r="106" spans="2:2" ht="15" hidden="1" x14ac:dyDescent="0.2">
      <c r="B106" s="121"/>
    </row>
    <row r="107" spans="2:2" ht="15" hidden="1" x14ac:dyDescent="0.2">
      <c r="B107" s="121"/>
    </row>
    <row r="108" spans="2:2" ht="15" hidden="1" x14ac:dyDescent="0.2">
      <c r="B108" s="121"/>
    </row>
    <row r="109" spans="2:2" ht="15" hidden="1" x14ac:dyDescent="0.2">
      <c r="B109" s="121"/>
    </row>
    <row r="110" spans="2:2" ht="15" hidden="1" x14ac:dyDescent="0.2">
      <c r="B110" s="121"/>
    </row>
    <row r="111" spans="2:2" ht="15" hidden="1" x14ac:dyDescent="0.2">
      <c r="B111" s="121"/>
    </row>
    <row r="112" spans="2:2" ht="15" hidden="1" x14ac:dyDescent="0.2">
      <c r="B112" s="121"/>
    </row>
    <row r="113" spans="2:2" ht="15" hidden="1" x14ac:dyDescent="0.2">
      <c r="B113" s="121"/>
    </row>
    <row r="114" spans="2:2" ht="15" hidden="1" x14ac:dyDescent="0.2">
      <c r="B114" s="121"/>
    </row>
    <row r="115" spans="2:2" ht="15" hidden="1" x14ac:dyDescent="0.2">
      <c r="B115" s="121"/>
    </row>
    <row r="116" spans="2:2" ht="15" hidden="1" x14ac:dyDescent="0.2">
      <c r="B116" s="121"/>
    </row>
    <row r="117" spans="2:2" ht="15" hidden="1" x14ac:dyDescent="0.2">
      <c r="B117" s="121"/>
    </row>
    <row r="118" spans="2:2" ht="15" hidden="1" x14ac:dyDescent="0.2">
      <c r="B118" s="121"/>
    </row>
    <row r="119" spans="2:2" ht="15" hidden="1" x14ac:dyDescent="0.2">
      <c r="B119" s="121"/>
    </row>
    <row r="120" spans="2:2" ht="15" hidden="1" x14ac:dyDescent="0.2">
      <c r="B120" s="121"/>
    </row>
    <row r="121" spans="2:2" ht="15" hidden="1" x14ac:dyDescent="0.2">
      <c r="B121" s="121"/>
    </row>
    <row r="122" spans="2:2" ht="15" hidden="1" x14ac:dyDescent="0.2">
      <c r="B122" s="121"/>
    </row>
    <row r="123" spans="2:2" ht="15" hidden="1" x14ac:dyDescent="0.2">
      <c r="B123" s="121"/>
    </row>
    <row r="124" spans="2:2" ht="15.75" hidden="1" customHeight="1" x14ac:dyDescent="0.2">
      <c r="B124" s="121"/>
    </row>
  </sheetData>
  <sheetProtection formatCells="0" formatColumns="0" formatRows="0"/>
  <mergeCells count="22">
    <mergeCell ref="E31:V31"/>
    <mergeCell ref="D33:V33"/>
    <mergeCell ref="D40:V40"/>
    <mergeCell ref="E20:H20"/>
    <mergeCell ref="E21:H21"/>
    <mergeCell ref="K20:N20"/>
    <mergeCell ref="Q20:T20"/>
    <mergeCell ref="Q21:T21"/>
    <mergeCell ref="K21:N21"/>
    <mergeCell ref="D24:V24"/>
    <mergeCell ref="D26:V26"/>
    <mergeCell ref="D28:V28"/>
    <mergeCell ref="D35:V35"/>
    <mergeCell ref="D37:V37"/>
    <mergeCell ref="E29:V29"/>
    <mergeCell ref="E30:V30"/>
    <mergeCell ref="D11:T11"/>
    <mergeCell ref="G1:AB1"/>
    <mergeCell ref="B3:V3"/>
    <mergeCell ref="D6:V6"/>
    <mergeCell ref="D8:V8"/>
    <mergeCell ref="D9:V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696D-3A00-4CD4-B978-6D62E054DC3E}">
  <sheetPr>
    <tabColor theme="9" tint="0.79998168889431442"/>
  </sheetPr>
  <dimension ref="A1:AD124"/>
  <sheetViews>
    <sheetView showGridLines="0" zoomScaleNormal="100" workbookViewId="0">
      <pane ySplit="9" topLeftCell="A10" activePane="bottomLeft" state="frozen"/>
      <selection pane="bottomLeft" activeCell="D4" sqref="D4:F4"/>
    </sheetView>
  </sheetViews>
  <sheetFormatPr defaultColWidth="0" defaultRowHeight="12.75" zeroHeight="1" outlineLevelRow="1" x14ac:dyDescent="0.25"/>
  <cols>
    <col min="1" max="1" width="1.5703125" style="31" customWidth="1"/>
    <col min="2" max="2" width="4.5703125" style="31" customWidth="1"/>
    <col min="3" max="3" width="53.140625" style="31" customWidth="1"/>
    <col min="4" max="4" width="20.42578125" style="31" customWidth="1"/>
    <col min="5" max="5" width="14" style="31" customWidth="1"/>
    <col min="6" max="6" width="12.7109375" style="31" customWidth="1"/>
    <col min="7" max="7" width="7" style="31" customWidth="1"/>
    <col min="8" max="8" width="14.28515625" style="44" customWidth="1"/>
    <col min="9" max="9" width="14.28515625" style="66" customWidth="1"/>
    <col min="10" max="10" width="14.28515625" style="44" customWidth="1"/>
    <col min="11" max="11" width="2.85546875" style="44" customWidth="1"/>
    <col min="12" max="12" width="16.5703125" style="67" customWidth="1"/>
    <col min="13" max="14" width="16.5703125" style="31" customWidth="1"/>
    <col min="15" max="15" width="2.85546875" style="31" customWidth="1"/>
    <col min="16" max="16" width="16.5703125" style="157" customWidth="1"/>
    <col min="17" max="17" width="29" style="158" customWidth="1"/>
    <col min="18" max="23" width="9.140625" style="31" hidden="1" customWidth="1"/>
    <col min="24" max="30" width="0" style="31" hidden="1" customWidth="1"/>
    <col min="31" max="16384" width="9.140625" style="31" hidden="1"/>
  </cols>
  <sheetData>
    <row r="1" spans="2:27" ht="57.75" customHeight="1" x14ac:dyDescent="0.25">
      <c r="F1" s="372" t="s">
        <v>130</v>
      </c>
      <c r="G1" s="372"/>
      <c r="H1" s="372"/>
      <c r="I1" s="372"/>
      <c r="J1" s="372"/>
      <c r="K1" s="372"/>
      <c r="L1" s="372"/>
      <c r="M1" s="372"/>
      <c r="N1" s="372"/>
      <c r="O1" s="372"/>
      <c r="P1" s="372"/>
      <c r="Q1" s="2"/>
      <c r="R1" s="33" t="s">
        <v>8</v>
      </c>
      <c r="S1" s="33"/>
      <c r="T1" s="33"/>
      <c r="U1" s="33"/>
      <c r="V1" s="33"/>
      <c r="W1" s="33"/>
      <c r="X1" s="33"/>
      <c r="Y1" s="33"/>
      <c r="Z1" s="33"/>
      <c r="AA1" s="33"/>
    </row>
    <row r="2" spans="2:27" ht="18.75" thickBot="1" x14ac:dyDescent="0.3">
      <c r="B2" s="86" t="s">
        <v>16</v>
      </c>
      <c r="C2" s="34"/>
      <c r="D2" s="34"/>
      <c r="E2" s="137"/>
      <c r="F2" s="138"/>
      <c r="G2" s="35"/>
      <c r="H2" s="36"/>
      <c r="I2" s="35"/>
      <c r="J2" s="139"/>
      <c r="K2" s="139"/>
      <c r="L2" s="35"/>
      <c r="M2" s="35"/>
      <c r="N2" s="35"/>
      <c r="O2" s="35"/>
      <c r="P2" s="35"/>
      <c r="Q2" s="2"/>
      <c r="R2" s="33"/>
      <c r="S2" s="33"/>
      <c r="T2" s="33"/>
      <c r="U2" s="33"/>
      <c r="V2" s="33"/>
      <c r="W2" s="33"/>
      <c r="X2" s="33"/>
      <c r="Y2" s="33"/>
      <c r="Z2" s="33"/>
      <c r="AA2" s="33"/>
    </row>
    <row r="3" spans="2:27" ht="6" customHeight="1" x14ac:dyDescent="0.2">
      <c r="C3" s="42"/>
      <c r="D3" s="42"/>
      <c r="E3" s="42"/>
      <c r="F3" s="42"/>
      <c r="G3" s="42"/>
      <c r="H3" s="43"/>
      <c r="I3" s="42"/>
      <c r="J3" s="140"/>
      <c r="K3" s="140"/>
      <c r="L3" s="42"/>
      <c r="M3" s="42"/>
      <c r="N3" s="42"/>
      <c r="O3" s="33"/>
      <c r="P3" s="136"/>
      <c r="Q3" s="2"/>
      <c r="R3" s="33"/>
      <c r="S3" s="33"/>
      <c r="T3" s="33"/>
      <c r="U3" s="33"/>
      <c r="V3" s="33"/>
      <c r="W3" s="33"/>
      <c r="X3" s="33"/>
      <c r="Y3" s="33"/>
      <c r="Z3" s="33"/>
      <c r="AA3" s="33"/>
    </row>
    <row r="4" spans="2:27" ht="15" customHeight="1" x14ac:dyDescent="0.2">
      <c r="C4" s="250" t="s">
        <v>17</v>
      </c>
      <c r="D4" s="381"/>
      <c r="E4" s="382"/>
      <c r="F4" s="383"/>
      <c r="G4" s="276" t="str">
        <f>IF(OR(D4=""),"?","")</f>
        <v>?</v>
      </c>
      <c r="H4" s="249" t="s">
        <v>9</v>
      </c>
      <c r="I4" s="384"/>
      <c r="J4" s="385"/>
      <c r="K4" s="276" t="str">
        <f>IF(OR(I4=""),"?","")</f>
        <v>?</v>
      </c>
      <c r="L4" s="276" t="str">
        <f>IF(H4="","?","")</f>
        <v/>
      </c>
      <c r="M4" s="276"/>
      <c r="N4" s="276"/>
      <c r="O4" s="33"/>
      <c r="P4" s="136"/>
      <c r="Q4" s="2"/>
      <c r="R4" s="33"/>
      <c r="S4" s="33"/>
      <c r="T4" s="141"/>
      <c r="U4" s="141"/>
      <c r="V4" s="141"/>
      <c r="W4" s="141"/>
      <c r="X4" s="141"/>
      <c r="Y4" s="141"/>
      <c r="Z4" s="141"/>
      <c r="AA4" s="141"/>
    </row>
    <row r="5" spans="2:27" ht="6" customHeight="1" x14ac:dyDescent="0.25">
      <c r="O5" s="33"/>
      <c r="P5" s="136"/>
      <c r="Q5" s="2"/>
    </row>
    <row r="6" spans="2:27" ht="18.75" thickBot="1" x14ac:dyDescent="0.3">
      <c r="B6" s="86" t="s">
        <v>40</v>
      </c>
      <c r="C6" s="34"/>
      <c r="D6" s="34"/>
      <c r="E6" s="137"/>
      <c r="F6" s="138"/>
      <c r="G6" s="35"/>
      <c r="H6" s="36"/>
      <c r="I6" s="253"/>
      <c r="J6" s="253"/>
      <c r="K6" s="253"/>
      <c r="L6" s="253"/>
      <c r="M6" s="253"/>
      <c r="N6" s="253"/>
      <c r="O6" s="253"/>
      <c r="P6" s="253"/>
      <c r="Q6" s="2"/>
    </row>
    <row r="7" spans="2:27" ht="6" customHeight="1" x14ac:dyDescent="0.25">
      <c r="B7" s="38"/>
      <c r="C7" s="39"/>
      <c r="D7" s="39"/>
      <c r="E7" s="40"/>
      <c r="F7" s="41"/>
      <c r="G7" s="42"/>
      <c r="H7" s="43"/>
      <c r="I7" s="42"/>
      <c r="J7" s="140"/>
      <c r="L7" s="42"/>
      <c r="M7" s="42"/>
      <c r="N7" s="42"/>
      <c r="O7" s="33"/>
      <c r="P7" s="136"/>
      <c r="Q7" s="2"/>
    </row>
    <row r="8" spans="2:27" ht="11.25" customHeight="1" x14ac:dyDescent="0.25">
      <c r="B8" s="377" t="s">
        <v>0</v>
      </c>
      <c r="C8" s="375" t="s">
        <v>1</v>
      </c>
      <c r="D8" s="375" t="s">
        <v>12</v>
      </c>
      <c r="E8" s="375"/>
      <c r="F8" s="375" t="s">
        <v>2</v>
      </c>
      <c r="G8" s="375" t="s">
        <v>3</v>
      </c>
      <c r="H8" s="375" t="s">
        <v>4</v>
      </c>
      <c r="I8" s="375" t="s">
        <v>5</v>
      </c>
      <c r="J8" s="379" t="s">
        <v>10</v>
      </c>
      <c r="K8" s="48"/>
      <c r="L8" s="388" t="s">
        <v>91</v>
      </c>
      <c r="M8" s="389"/>
      <c r="N8" s="389"/>
      <c r="P8" s="386" t="s">
        <v>105</v>
      </c>
    </row>
    <row r="9" spans="2:27" ht="27.75" customHeight="1" x14ac:dyDescent="0.25">
      <c r="B9" s="378"/>
      <c r="C9" s="376"/>
      <c r="D9" s="274" t="s">
        <v>6</v>
      </c>
      <c r="E9" s="274" t="s">
        <v>7</v>
      </c>
      <c r="F9" s="376"/>
      <c r="G9" s="376"/>
      <c r="H9" s="376"/>
      <c r="I9" s="376"/>
      <c r="J9" s="380"/>
      <c r="K9" s="48"/>
      <c r="L9" s="142" t="s">
        <v>11</v>
      </c>
      <c r="M9" s="142" t="s">
        <v>93</v>
      </c>
      <c r="N9" s="142" t="s">
        <v>94</v>
      </c>
      <c r="P9" s="387"/>
    </row>
    <row r="10" spans="2:27" s="47" customFormat="1" ht="21" customHeight="1" x14ac:dyDescent="0.25">
      <c r="B10" s="143">
        <v>1</v>
      </c>
      <c r="C10" s="366" t="s">
        <v>99</v>
      </c>
      <c r="D10" s="366"/>
      <c r="E10" s="143"/>
      <c r="F10" s="247"/>
      <c r="G10" s="236"/>
      <c r="H10" s="145"/>
      <c r="I10" s="144"/>
      <c r="J10" s="146">
        <f>SUM(J11:J35)</f>
        <v>0</v>
      </c>
      <c r="K10" s="48"/>
      <c r="L10" s="147">
        <f>SUM(L11:L35)</f>
        <v>0</v>
      </c>
      <c r="M10" s="148">
        <f>SUM(M11:M35)</f>
        <v>0</v>
      </c>
      <c r="N10" s="148">
        <f>SUM(N11:N35)</f>
        <v>0</v>
      </c>
      <c r="O10" s="31"/>
      <c r="P10" s="149">
        <f>J10-L10-M10-N10</f>
        <v>0</v>
      </c>
      <c r="Q10" s="278"/>
    </row>
    <row r="11" spans="2:27" s="47" customFormat="1" ht="10.5" customHeight="1" x14ac:dyDescent="0.25">
      <c r="B11" s="161">
        <v>1.1000000000000001</v>
      </c>
      <c r="C11" s="292"/>
      <c r="D11" s="292"/>
      <c r="E11" s="292"/>
      <c r="F11" s="325"/>
      <c r="G11" s="293">
        <v>1</v>
      </c>
      <c r="H11" s="150">
        <f>F11*G11</f>
        <v>0</v>
      </c>
      <c r="I11" s="124">
        <f>H11*0.21</f>
        <v>0</v>
      </c>
      <c r="J11" s="151">
        <f>H11+I11</f>
        <v>0</v>
      </c>
      <c r="K11" s="48"/>
      <c r="L11" s="325"/>
      <c r="M11" s="126"/>
      <c r="N11" s="150">
        <f>IF(I11="","",I11)</f>
        <v>0</v>
      </c>
      <c r="O11" s="31"/>
      <c r="P11" s="152">
        <f>J11-L11-M11-N11</f>
        <v>0</v>
      </c>
      <c r="Q11" s="279" t="str">
        <f t="shared" ref="Q11:Q35" si="0">IF(L11&gt;H11,"! Attiecināmajās izmaksās nedrīkst iekļaut PVN","")</f>
        <v/>
      </c>
    </row>
    <row r="12" spans="2:27" s="47" customFormat="1" ht="10.5" customHeight="1" x14ac:dyDescent="0.25">
      <c r="B12" s="161">
        <v>1.2</v>
      </c>
      <c r="C12" s="292"/>
      <c r="D12" s="292"/>
      <c r="E12" s="292"/>
      <c r="F12" s="325"/>
      <c r="G12" s="293">
        <v>1</v>
      </c>
      <c r="H12" s="150">
        <f t="shared" ref="H12:H35" si="1">F12*G12</f>
        <v>0</v>
      </c>
      <c r="I12" s="124">
        <f t="shared" ref="I12:I35" si="2">H12*0.21</f>
        <v>0</v>
      </c>
      <c r="J12" s="151">
        <f t="shared" ref="J12:J35" si="3">H12+I12</f>
        <v>0</v>
      </c>
      <c r="K12" s="48"/>
      <c r="L12" s="325"/>
      <c r="M12" s="126"/>
      <c r="N12" s="150">
        <f t="shared" ref="N12:N35" si="4">IF(I12="","",I12)</f>
        <v>0</v>
      </c>
      <c r="O12" s="31"/>
      <c r="P12" s="152">
        <f t="shared" ref="P12:P35" si="5">J12-L12-M12-N12</f>
        <v>0</v>
      </c>
      <c r="Q12" s="279" t="str">
        <f t="shared" si="0"/>
        <v/>
      </c>
    </row>
    <row r="13" spans="2:27" s="47" customFormat="1" ht="10.5" hidden="1" customHeight="1" outlineLevel="1" x14ac:dyDescent="0.25">
      <c r="B13" s="161">
        <v>1.3</v>
      </c>
      <c r="C13" s="292"/>
      <c r="D13" s="292"/>
      <c r="E13" s="292"/>
      <c r="F13" s="325"/>
      <c r="G13" s="293">
        <v>1</v>
      </c>
      <c r="H13" s="150">
        <f t="shared" si="1"/>
        <v>0</v>
      </c>
      <c r="I13" s="124">
        <f t="shared" si="2"/>
        <v>0</v>
      </c>
      <c r="J13" s="151">
        <f t="shared" si="3"/>
        <v>0</v>
      </c>
      <c r="K13" s="48"/>
      <c r="L13" s="325"/>
      <c r="M13" s="126"/>
      <c r="N13" s="150">
        <f t="shared" si="4"/>
        <v>0</v>
      </c>
      <c r="O13" s="31"/>
      <c r="P13" s="152">
        <f t="shared" si="5"/>
        <v>0</v>
      </c>
      <c r="Q13" s="279" t="str">
        <f t="shared" si="0"/>
        <v/>
      </c>
    </row>
    <row r="14" spans="2:27" s="47" customFormat="1" ht="10.5" hidden="1" customHeight="1" outlineLevel="1" x14ac:dyDescent="0.25">
      <c r="B14" s="161">
        <v>1.4</v>
      </c>
      <c r="C14" s="292"/>
      <c r="D14" s="292"/>
      <c r="E14" s="292"/>
      <c r="F14" s="325"/>
      <c r="G14" s="293">
        <v>1</v>
      </c>
      <c r="H14" s="150">
        <f t="shared" si="1"/>
        <v>0</v>
      </c>
      <c r="I14" s="124">
        <f t="shared" si="2"/>
        <v>0</v>
      </c>
      <c r="J14" s="151">
        <f t="shared" si="3"/>
        <v>0</v>
      </c>
      <c r="K14" s="48"/>
      <c r="L14" s="325"/>
      <c r="M14" s="126"/>
      <c r="N14" s="150">
        <f t="shared" si="4"/>
        <v>0</v>
      </c>
      <c r="O14" s="31"/>
      <c r="P14" s="152">
        <f t="shared" si="5"/>
        <v>0</v>
      </c>
      <c r="Q14" s="279" t="str">
        <f t="shared" si="0"/>
        <v/>
      </c>
    </row>
    <row r="15" spans="2:27" s="47" customFormat="1" ht="10.5" hidden="1" customHeight="1" outlineLevel="1" x14ac:dyDescent="0.25">
      <c r="B15" s="161">
        <v>1.5</v>
      </c>
      <c r="C15" s="292"/>
      <c r="D15" s="292"/>
      <c r="E15" s="292"/>
      <c r="F15" s="325"/>
      <c r="G15" s="293">
        <v>1</v>
      </c>
      <c r="H15" s="150">
        <f t="shared" si="1"/>
        <v>0</v>
      </c>
      <c r="I15" s="124">
        <f t="shared" si="2"/>
        <v>0</v>
      </c>
      <c r="J15" s="151">
        <f t="shared" si="3"/>
        <v>0</v>
      </c>
      <c r="K15" s="48"/>
      <c r="L15" s="325"/>
      <c r="M15" s="126"/>
      <c r="N15" s="150">
        <f t="shared" si="4"/>
        <v>0</v>
      </c>
      <c r="O15" s="31"/>
      <c r="P15" s="152">
        <f t="shared" si="5"/>
        <v>0</v>
      </c>
      <c r="Q15" s="279" t="str">
        <f t="shared" si="0"/>
        <v/>
      </c>
    </row>
    <row r="16" spans="2:27" s="47" customFormat="1" ht="10.5" hidden="1" customHeight="1" outlineLevel="1" x14ac:dyDescent="0.25">
      <c r="B16" s="161">
        <v>1.6</v>
      </c>
      <c r="C16" s="292"/>
      <c r="D16" s="292"/>
      <c r="E16" s="292"/>
      <c r="F16" s="325"/>
      <c r="G16" s="293">
        <v>1</v>
      </c>
      <c r="H16" s="150">
        <f t="shared" si="1"/>
        <v>0</v>
      </c>
      <c r="I16" s="124">
        <f t="shared" si="2"/>
        <v>0</v>
      </c>
      <c r="J16" s="151">
        <f t="shared" si="3"/>
        <v>0</v>
      </c>
      <c r="K16" s="48"/>
      <c r="L16" s="325"/>
      <c r="M16" s="126"/>
      <c r="N16" s="150">
        <f t="shared" si="4"/>
        <v>0</v>
      </c>
      <c r="O16" s="31"/>
      <c r="P16" s="152">
        <f t="shared" si="5"/>
        <v>0</v>
      </c>
      <c r="Q16" s="279" t="str">
        <f t="shared" si="0"/>
        <v/>
      </c>
    </row>
    <row r="17" spans="2:17" s="47" customFormat="1" ht="10.5" hidden="1" customHeight="1" outlineLevel="1" x14ac:dyDescent="0.25">
      <c r="B17" s="161">
        <v>1.7</v>
      </c>
      <c r="C17" s="292"/>
      <c r="D17" s="292"/>
      <c r="E17" s="292"/>
      <c r="F17" s="325"/>
      <c r="G17" s="293">
        <v>1</v>
      </c>
      <c r="H17" s="150">
        <f t="shared" si="1"/>
        <v>0</v>
      </c>
      <c r="I17" s="124">
        <f t="shared" si="2"/>
        <v>0</v>
      </c>
      <c r="J17" s="151">
        <f t="shared" si="3"/>
        <v>0</v>
      </c>
      <c r="K17" s="48"/>
      <c r="L17" s="325"/>
      <c r="M17" s="126"/>
      <c r="N17" s="150">
        <f t="shared" si="4"/>
        <v>0</v>
      </c>
      <c r="O17" s="31"/>
      <c r="P17" s="152">
        <f t="shared" si="5"/>
        <v>0</v>
      </c>
      <c r="Q17" s="279" t="str">
        <f t="shared" si="0"/>
        <v/>
      </c>
    </row>
    <row r="18" spans="2:17" s="47" customFormat="1" ht="10.5" hidden="1" customHeight="1" outlineLevel="1" x14ac:dyDescent="0.25">
      <c r="B18" s="161">
        <v>1.8</v>
      </c>
      <c r="C18" s="292"/>
      <c r="D18" s="292"/>
      <c r="E18" s="292"/>
      <c r="F18" s="325"/>
      <c r="G18" s="293">
        <v>1</v>
      </c>
      <c r="H18" s="150">
        <f t="shared" si="1"/>
        <v>0</v>
      </c>
      <c r="I18" s="124">
        <f t="shared" si="2"/>
        <v>0</v>
      </c>
      <c r="J18" s="151">
        <f t="shared" si="3"/>
        <v>0</v>
      </c>
      <c r="K18" s="48"/>
      <c r="L18" s="325"/>
      <c r="M18" s="126"/>
      <c r="N18" s="150">
        <f t="shared" si="4"/>
        <v>0</v>
      </c>
      <c r="O18" s="31"/>
      <c r="P18" s="152">
        <f t="shared" si="5"/>
        <v>0</v>
      </c>
      <c r="Q18" s="279" t="str">
        <f t="shared" si="0"/>
        <v/>
      </c>
    </row>
    <row r="19" spans="2:17" s="47" customFormat="1" ht="10.5" hidden="1" customHeight="1" outlineLevel="1" x14ac:dyDescent="0.25">
      <c r="B19" s="161">
        <v>1.9</v>
      </c>
      <c r="C19" s="292"/>
      <c r="D19" s="292"/>
      <c r="E19" s="292"/>
      <c r="F19" s="325"/>
      <c r="G19" s="293">
        <v>1</v>
      </c>
      <c r="H19" s="150">
        <f t="shared" si="1"/>
        <v>0</v>
      </c>
      <c r="I19" s="124">
        <f t="shared" si="2"/>
        <v>0</v>
      </c>
      <c r="J19" s="151">
        <f t="shared" si="3"/>
        <v>0</v>
      </c>
      <c r="K19" s="48"/>
      <c r="L19" s="325"/>
      <c r="M19" s="126"/>
      <c r="N19" s="150">
        <f t="shared" si="4"/>
        <v>0</v>
      </c>
      <c r="O19" s="31"/>
      <c r="P19" s="152">
        <f t="shared" si="5"/>
        <v>0</v>
      </c>
      <c r="Q19" s="279" t="str">
        <f t="shared" si="0"/>
        <v/>
      </c>
    </row>
    <row r="20" spans="2:17" s="47" customFormat="1" ht="10.5" hidden="1" customHeight="1" outlineLevel="1" x14ac:dyDescent="0.25">
      <c r="B20" s="161" t="s">
        <v>13</v>
      </c>
      <c r="C20" s="292"/>
      <c r="D20" s="292"/>
      <c r="E20" s="292"/>
      <c r="F20" s="325"/>
      <c r="G20" s="293">
        <v>1</v>
      </c>
      <c r="H20" s="150">
        <f t="shared" si="1"/>
        <v>0</v>
      </c>
      <c r="I20" s="124">
        <f t="shared" si="2"/>
        <v>0</v>
      </c>
      <c r="J20" s="151">
        <f t="shared" si="3"/>
        <v>0</v>
      </c>
      <c r="K20" s="48"/>
      <c r="L20" s="325"/>
      <c r="M20" s="126"/>
      <c r="N20" s="150">
        <f t="shared" si="4"/>
        <v>0</v>
      </c>
      <c r="O20" s="31"/>
      <c r="P20" s="152">
        <f t="shared" si="5"/>
        <v>0</v>
      </c>
      <c r="Q20" s="279" t="str">
        <f t="shared" si="0"/>
        <v/>
      </c>
    </row>
    <row r="21" spans="2:17" s="47" customFormat="1" ht="10.5" hidden="1" customHeight="1" outlineLevel="1" x14ac:dyDescent="0.25">
      <c r="B21" s="161">
        <v>1.1100000000000001</v>
      </c>
      <c r="C21" s="292"/>
      <c r="D21" s="292"/>
      <c r="E21" s="292"/>
      <c r="F21" s="325"/>
      <c r="G21" s="293">
        <v>1</v>
      </c>
      <c r="H21" s="150">
        <f t="shared" si="1"/>
        <v>0</v>
      </c>
      <c r="I21" s="124">
        <f t="shared" si="2"/>
        <v>0</v>
      </c>
      <c r="J21" s="151">
        <f t="shared" si="3"/>
        <v>0</v>
      </c>
      <c r="K21" s="48"/>
      <c r="L21" s="325"/>
      <c r="M21" s="126"/>
      <c r="N21" s="150">
        <f t="shared" si="4"/>
        <v>0</v>
      </c>
      <c r="O21" s="31"/>
      <c r="P21" s="152">
        <f t="shared" si="5"/>
        <v>0</v>
      </c>
      <c r="Q21" s="279" t="str">
        <f t="shared" si="0"/>
        <v/>
      </c>
    </row>
    <row r="22" spans="2:17" s="47" customFormat="1" ht="10.5" hidden="1" customHeight="1" outlineLevel="1" x14ac:dyDescent="0.25">
      <c r="B22" s="161">
        <v>1.1200000000000001</v>
      </c>
      <c r="C22" s="292"/>
      <c r="D22" s="292"/>
      <c r="E22" s="292"/>
      <c r="F22" s="325"/>
      <c r="G22" s="293">
        <v>1</v>
      </c>
      <c r="H22" s="150">
        <f t="shared" si="1"/>
        <v>0</v>
      </c>
      <c r="I22" s="124">
        <f t="shared" si="2"/>
        <v>0</v>
      </c>
      <c r="J22" s="151">
        <f t="shared" si="3"/>
        <v>0</v>
      </c>
      <c r="K22" s="48"/>
      <c r="L22" s="325"/>
      <c r="M22" s="126"/>
      <c r="N22" s="150">
        <f t="shared" si="4"/>
        <v>0</v>
      </c>
      <c r="O22" s="31"/>
      <c r="P22" s="152">
        <f t="shared" si="5"/>
        <v>0</v>
      </c>
      <c r="Q22" s="279" t="str">
        <f t="shared" si="0"/>
        <v/>
      </c>
    </row>
    <row r="23" spans="2:17" s="47" customFormat="1" ht="10.5" hidden="1" customHeight="1" outlineLevel="1" x14ac:dyDescent="0.25">
      <c r="B23" s="161">
        <v>1.1299999999999999</v>
      </c>
      <c r="C23" s="292"/>
      <c r="D23" s="292"/>
      <c r="E23" s="292"/>
      <c r="F23" s="325"/>
      <c r="G23" s="293">
        <v>1</v>
      </c>
      <c r="H23" s="150">
        <f t="shared" si="1"/>
        <v>0</v>
      </c>
      <c r="I23" s="124">
        <f t="shared" si="2"/>
        <v>0</v>
      </c>
      <c r="J23" s="151">
        <f t="shared" si="3"/>
        <v>0</v>
      </c>
      <c r="K23" s="48"/>
      <c r="L23" s="325"/>
      <c r="M23" s="126"/>
      <c r="N23" s="150">
        <f t="shared" si="4"/>
        <v>0</v>
      </c>
      <c r="O23" s="31"/>
      <c r="P23" s="152">
        <f t="shared" si="5"/>
        <v>0</v>
      </c>
      <c r="Q23" s="279" t="str">
        <f t="shared" si="0"/>
        <v/>
      </c>
    </row>
    <row r="24" spans="2:17" s="47" customFormat="1" ht="10.5" hidden="1" customHeight="1" outlineLevel="1" x14ac:dyDescent="0.25">
      <c r="B24" s="161">
        <v>1.1399999999999999</v>
      </c>
      <c r="C24" s="292"/>
      <c r="D24" s="292"/>
      <c r="E24" s="292"/>
      <c r="F24" s="325"/>
      <c r="G24" s="293">
        <v>1</v>
      </c>
      <c r="H24" s="150">
        <f t="shared" si="1"/>
        <v>0</v>
      </c>
      <c r="I24" s="124">
        <f t="shared" si="2"/>
        <v>0</v>
      </c>
      <c r="J24" s="151">
        <f t="shared" si="3"/>
        <v>0</v>
      </c>
      <c r="K24" s="48"/>
      <c r="L24" s="325"/>
      <c r="M24" s="126"/>
      <c r="N24" s="150">
        <f t="shared" si="4"/>
        <v>0</v>
      </c>
      <c r="O24" s="31"/>
      <c r="P24" s="152">
        <f t="shared" si="5"/>
        <v>0</v>
      </c>
      <c r="Q24" s="279" t="str">
        <f t="shared" si="0"/>
        <v/>
      </c>
    </row>
    <row r="25" spans="2:17" s="47" customFormat="1" ht="10.5" hidden="1" customHeight="1" outlineLevel="1" x14ac:dyDescent="0.25">
      <c r="B25" s="161">
        <v>1.1499999999999999</v>
      </c>
      <c r="C25" s="292"/>
      <c r="D25" s="292"/>
      <c r="E25" s="292"/>
      <c r="F25" s="325"/>
      <c r="G25" s="293">
        <v>1</v>
      </c>
      <c r="H25" s="150">
        <f t="shared" si="1"/>
        <v>0</v>
      </c>
      <c r="I25" s="124">
        <f t="shared" si="2"/>
        <v>0</v>
      </c>
      <c r="J25" s="151">
        <f t="shared" si="3"/>
        <v>0</v>
      </c>
      <c r="K25" s="48"/>
      <c r="L25" s="325"/>
      <c r="M25" s="126"/>
      <c r="N25" s="150">
        <f t="shared" si="4"/>
        <v>0</v>
      </c>
      <c r="O25" s="31"/>
      <c r="P25" s="152">
        <f t="shared" si="5"/>
        <v>0</v>
      </c>
      <c r="Q25" s="279" t="str">
        <f t="shared" si="0"/>
        <v/>
      </c>
    </row>
    <row r="26" spans="2:17" s="47" customFormat="1" ht="10.5" hidden="1" customHeight="1" outlineLevel="1" x14ac:dyDescent="0.25">
      <c r="B26" s="161">
        <v>1.1599999999999999</v>
      </c>
      <c r="C26" s="292"/>
      <c r="D26" s="292"/>
      <c r="E26" s="292"/>
      <c r="F26" s="325"/>
      <c r="G26" s="293">
        <v>1</v>
      </c>
      <c r="H26" s="150">
        <f t="shared" si="1"/>
        <v>0</v>
      </c>
      <c r="I26" s="124">
        <f t="shared" si="2"/>
        <v>0</v>
      </c>
      <c r="J26" s="151">
        <f t="shared" si="3"/>
        <v>0</v>
      </c>
      <c r="K26" s="48"/>
      <c r="L26" s="325"/>
      <c r="M26" s="126"/>
      <c r="N26" s="150">
        <f t="shared" si="4"/>
        <v>0</v>
      </c>
      <c r="O26" s="31"/>
      <c r="P26" s="152">
        <f>J26-L26-M26-N26</f>
        <v>0</v>
      </c>
      <c r="Q26" s="279" t="str">
        <f t="shared" si="0"/>
        <v/>
      </c>
    </row>
    <row r="27" spans="2:17" s="47" customFormat="1" ht="10.5" hidden="1" customHeight="1" outlineLevel="1" x14ac:dyDescent="0.25">
      <c r="B27" s="161">
        <v>1.17</v>
      </c>
      <c r="C27" s="292"/>
      <c r="D27" s="292"/>
      <c r="E27" s="292"/>
      <c r="F27" s="325"/>
      <c r="G27" s="293">
        <v>1</v>
      </c>
      <c r="H27" s="150">
        <f t="shared" si="1"/>
        <v>0</v>
      </c>
      <c r="I27" s="124">
        <f t="shared" si="2"/>
        <v>0</v>
      </c>
      <c r="J27" s="151">
        <f t="shared" si="3"/>
        <v>0</v>
      </c>
      <c r="K27" s="48"/>
      <c r="L27" s="325"/>
      <c r="M27" s="126"/>
      <c r="N27" s="150">
        <f t="shared" si="4"/>
        <v>0</v>
      </c>
      <c r="O27" s="31"/>
      <c r="P27" s="152">
        <f t="shared" si="5"/>
        <v>0</v>
      </c>
      <c r="Q27" s="279" t="str">
        <f t="shared" si="0"/>
        <v/>
      </c>
    </row>
    <row r="28" spans="2:17" s="47" customFormat="1" ht="10.5" hidden="1" customHeight="1" outlineLevel="1" x14ac:dyDescent="0.25">
      <c r="B28" s="161">
        <v>1.18</v>
      </c>
      <c r="C28" s="292"/>
      <c r="D28" s="292"/>
      <c r="E28" s="292"/>
      <c r="F28" s="325"/>
      <c r="G28" s="293">
        <v>1</v>
      </c>
      <c r="H28" s="150">
        <f t="shared" si="1"/>
        <v>0</v>
      </c>
      <c r="I28" s="124">
        <f t="shared" si="2"/>
        <v>0</v>
      </c>
      <c r="J28" s="151">
        <f t="shared" si="3"/>
        <v>0</v>
      </c>
      <c r="K28" s="48"/>
      <c r="L28" s="325"/>
      <c r="M28" s="126"/>
      <c r="N28" s="150">
        <f t="shared" si="4"/>
        <v>0</v>
      </c>
      <c r="O28" s="31"/>
      <c r="P28" s="152">
        <f t="shared" si="5"/>
        <v>0</v>
      </c>
      <c r="Q28" s="279" t="str">
        <f t="shared" si="0"/>
        <v/>
      </c>
    </row>
    <row r="29" spans="2:17" s="47" customFormat="1" ht="10.5" hidden="1" customHeight="1" outlineLevel="1" x14ac:dyDescent="0.25">
      <c r="B29" s="161">
        <v>1.19</v>
      </c>
      <c r="C29" s="292"/>
      <c r="D29" s="292"/>
      <c r="E29" s="292"/>
      <c r="F29" s="325"/>
      <c r="G29" s="293">
        <v>1</v>
      </c>
      <c r="H29" s="150">
        <f t="shared" si="1"/>
        <v>0</v>
      </c>
      <c r="I29" s="124">
        <f t="shared" si="2"/>
        <v>0</v>
      </c>
      <c r="J29" s="151">
        <f t="shared" si="3"/>
        <v>0</v>
      </c>
      <c r="K29" s="48"/>
      <c r="L29" s="325"/>
      <c r="M29" s="126"/>
      <c r="N29" s="150">
        <f t="shared" si="4"/>
        <v>0</v>
      </c>
      <c r="O29" s="31"/>
      <c r="P29" s="152">
        <f t="shared" si="5"/>
        <v>0</v>
      </c>
      <c r="Q29" s="279" t="str">
        <f t="shared" si="0"/>
        <v/>
      </c>
    </row>
    <row r="30" spans="2:17" s="47" customFormat="1" ht="10.5" hidden="1" customHeight="1" outlineLevel="1" x14ac:dyDescent="0.25">
      <c r="B30" s="161">
        <v>1.2</v>
      </c>
      <c r="C30" s="292"/>
      <c r="D30" s="292"/>
      <c r="E30" s="292"/>
      <c r="F30" s="325"/>
      <c r="G30" s="293">
        <v>1</v>
      </c>
      <c r="H30" s="150">
        <f t="shared" si="1"/>
        <v>0</v>
      </c>
      <c r="I30" s="124">
        <f t="shared" si="2"/>
        <v>0</v>
      </c>
      <c r="J30" s="151">
        <f t="shared" si="3"/>
        <v>0</v>
      </c>
      <c r="K30" s="48"/>
      <c r="L30" s="325"/>
      <c r="M30" s="126"/>
      <c r="N30" s="150">
        <f t="shared" si="4"/>
        <v>0</v>
      </c>
      <c r="O30" s="31"/>
      <c r="P30" s="152">
        <f t="shared" si="5"/>
        <v>0</v>
      </c>
      <c r="Q30" s="279" t="str">
        <f t="shared" si="0"/>
        <v/>
      </c>
    </row>
    <row r="31" spans="2:17" s="47" customFormat="1" ht="10.5" hidden="1" customHeight="1" outlineLevel="1" x14ac:dyDescent="0.25">
      <c r="B31" s="161">
        <v>1.21</v>
      </c>
      <c r="C31" s="292"/>
      <c r="D31" s="292"/>
      <c r="E31" s="292"/>
      <c r="F31" s="325"/>
      <c r="G31" s="293">
        <v>1</v>
      </c>
      <c r="H31" s="150">
        <f t="shared" si="1"/>
        <v>0</v>
      </c>
      <c r="I31" s="124">
        <f t="shared" si="2"/>
        <v>0</v>
      </c>
      <c r="J31" s="151">
        <f t="shared" si="3"/>
        <v>0</v>
      </c>
      <c r="K31" s="48"/>
      <c r="L31" s="325"/>
      <c r="M31" s="126"/>
      <c r="N31" s="150">
        <f t="shared" si="4"/>
        <v>0</v>
      </c>
      <c r="O31" s="31"/>
      <c r="P31" s="152">
        <f t="shared" si="5"/>
        <v>0</v>
      </c>
      <c r="Q31" s="279" t="str">
        <f t="shared" si="0"/>
        <v/>
      </c>
    </row>
    <row r="32" spans="2:17" s="47" customFormat="1" ht="10.5" hidden="1" customHeight="1" outlineLevel="1" x14ac:dyDescent="0.25">
      <c r="B32" s="161">
        <v>1.22</v>
      </c>
      <c r="C32" s="292"/>
      <c r="D32" s="292"/>
      <c r="E32" s="292"/>
      <c r="F32" s="325"/>
      <c r="G32" s="293">
        <v>1</v>
      </c>
      <c r="H32" s="150">
        <f t="shared" si="1"/>
        <v>0</v>
      </c>
      <c r="I32" s="124">
        <f t="shared" si="2"/>
        <v>0</v>
      </c>
      <c r="J32" s="151">
        <f t="shared" si="3"/>
        <v>0</v>
      </c>
      <c r="K32" s="48"/>
      <c r="L32" s="325"/>
      <c r="M32" s="126"/>
      <c r="N32" s="150">
        <f t="shared" si="4"/>
        <v>0</v>
      </c>
      <c r="O32" s="31"/>
      <c r="P32" s="152">
        <f t="shared" si="5"/>
        <v>0</v>
      </c>
      <c r="Q32" s="279" t="str">
        <f t="shared" si="0"/>
        <v/>
      </c>
    </row>
    <row r="33" spans="2:17" s="47" customFormat="1" ht="10.5" hidden="1" customHeight="1" outlineLevel="1" x14ac:dyDescent="0.25">
      <c r="B33" s="161">
        <v>1.23</v>
      </c>
      <c r="C33" s="292"/>
      <c r="D33" s="292"/>
      <c r="E33" s="292"/>
      <c r="F33" s="325"/>
      <c r="G33" s="293">
        <v>1</v>
      </c>
      <c r="H33" s="150">
        <f t="shared" si="1"/>
        <v>0</v>
      </c>
      <c r="I33" s="124">
        <f t="shared" si="2"/>
        <v>0</v>
      </c>
      <c r="J33" s="151">
        <f t="shared" si="3"/>
        <v>0</v>
      </c>
      <c r="K33" s="48"/>
      <c r="L33" s="325"/>
      <c r="M33" s="126"/>
      <c r="N33" s="150">
        <f t="shared" si="4"/>
        <v>0</v>
      </c>
      <c r="O33" s="31"/>
      <c r="P33" s="152">
        <f t="shared" si="5"/>
        <v>0</v>
      </c>
      <c r="Q33" s="279" t="str">
        <f t="shared" si="0"/>
        <v/>
      </c>
    </row>
    <row r="34" spans="2:17" s="47" customFormat="1" ht="10.5" hidden="1" customHeight="1" outlineLevel="1" x14ac:dyDescent="0.25">
      <c r="B34" s="161">
        <v>1.24</v>
      </c>
      <c r="C34" s="292"/>
      <c r="D34" s="292"/>
      <c r="E34" s="292"/>
      <c r="F34" s="325"/>
      <c r="G34" s="293">
        <v>1</v>
      </c>
      <c r="H34" s="150">
        <f t="shared" si="1"/>
        <v>0</v>
      </c>
      <c r="I34" s="124">
        <f t="shared" si="2"/>
        <v>0</v>
      </c>
      <c r="J34" s="151">
        <f t="shared" si="3"/>
        <v>0</v>
      </c>
      <c r="K34" s="48"/>
      <c r="L34" s="325"/>
      <c r="M34" s="126"/>
      <c r="N34" s="150">
        <f t="shared" si="4"/>
        <v>0</v>
      </c>
      <c r="O34" s="31"/>
      <c r="P34" s="152">
        <f t="shared" si="5"/>
        <v>0</v>
      </c>
      <c r="Q34" s="279" t="str">
        <f t="shared" si="0"/>
        <v/>
      </c>
    </row>
    <row r="35" spans="2:17" s="47" customFormat="1" ht="10.5" hidden="1" customHeight="1" outlineLevel="1" x14ac:dyDescent="0.25">
      <c r="B35" s="324">
        <v>1.25</v>
      </c>
      <c r="C35" s="292"/>
      <c r="D35" s="292"/>
      <c r="E35" s="292"/>
      <c r="F35" s="325"/>
      <c r="G35" s="293">
        <v>1</v>
      </c>
      <c r="H35" s="150">
        <f t="shared" si="1"/>
        <v>0</v>
      </c>
      <c r="I35" s="124">
        <f t="shared" si="2"/>
        <v>0</v>
      </c>
      <c r="J35" s="151">
        <f t="shared" si="3"/>
        <v>0</v>
      </c>
      <c r="K35" s="48"/>
      <c r="L35" s="325"/>
      <c r="M35" s="126"/>
      <c r="N35" s="150">
        <f t="shared" si="4"/>
        <v>0</v>
      </c>
      <c r="O35" s="31"/>
      <c r="P35" s="152">
        <f t="shared" si="5"/>
        <v>0</v>
      </c>
      <c r="Q35" s="279" t="str">
        <f t="shared" si="0"/>
        <v/>
      </c>
    </row>
    <row r="36" spans="2:17" s="47" customFormat="1" ht="21" customHeight="1" collapsed="1" x14ac:dyDescent="0.25">
      <c r="B36" s="143">
        <v>2</v>
      </c>
      <c r="C36" s="366" t="s">
        <v>100</v>
      </c>
      <c r="D36" s="366"/>
      <c r="E36" s="143"/>
      <c r="F36" s="275"/>
      <c r="G36" s="236"/>
      <c r="H36" s="145"/>
      <c r="I36" s="144"/>
      <c r="J36" s="146">
        <f>SUM(J37:J56)</f>
        <v>0</v>
      </c>
      <c r="K36" s="48"/>
      <c r="L36" s="148">
        <f>SUM(L37:L56)</f>
        <v>0</v>
      </c>
      <c r="M36" s="148">
        <f>SUM(M37:M56)</f>
        <v>0</v>
      </c>
      <c r="N36" s="148">
        <f>SUM(N37:N56)</f>
        <v>0</v>
      </c>
      <c r="O36" s="31"/>
      <c r="P36" s="149">
        <f>J36-L36-M36-N36</f>
        <v>0</v>
      </c>
      <c r="Q36" s="279"/>
    </row>
    <row r="37" spans="2:17" s="47" customFormat="1" ht="10.5" customHeight="1" x14ac:dyDescent="0.25">
      <c r="B37" s="161">
        <v>2.1</v>
      </c>
      <c r="C37" s="292"/>
      <c r="D37" s="292"/>
      <c r="E37" s="292"/>
      <c r="F37" s="325"/>
      <c r="G37" s="293">
        <v>1</v>
      </c>
      <c r="H37" s="150">
        <f>F37*G37</f>
        <v>0</v>
      </c>
      <c r="I37" s="124">
        <f>H37*0.21</f>
        <v>0</v>
      </c>
      <c r="J37" s="151">
        <f>H37+I37</f>
        <v>0</v>
      </c>
      <c r="K37" s="48"/>
      <c r="L37" s="325"/>
      <c r="M37" s="126"/>
      <c r="N37" s="150">
        <f>IF(I37="","",I37)</f>
        <v>0</v>
      </c>
      <c r="O37" s="31"/>
      <c r="P37" s="152">
        <f>J37-L37-M37-N37</f>
        <v>0</v>
      </c>
      <c r="Q37" s="279" t="str">
        <f>IF(L37&gt;H37,"! Attiecināmajās izmaksās nedrīkst iekļaut PVN","")</f>
        <v/>
      </c>
    </row>
    <row r="38" spans="2:17" s="47" customFormat="1" ht="10.5" customHeight="1" collapsed="1" x14ac:dyDescent="0.25">
      <c r="B38" s="161">
        <v>2.2000000000000002</v>
      </c>
      <c r="C38" s="292"/>
      <c r="D38" s="292"/>
      <c r="E38" s="292"/>
      <c r="F38" s="325"/>
      <c r="G38" s="293">
        <v>1</v>
      </c>
      <c r="H38" s="150">
        <f t="shared" ref="H38:H46" si="6">F38*G38</f>
        <v>0</v>
      </c>
      <c r="I38" s="124">
        <f t="shared" ref="I38:I46" si="7">H38*0.21</f>
        <v>0</v>
      </c>
      <c r="J38" s="151">
        <f t="shared" ref="J38:J46" si="8">H38+I38</f>
        <v>0</v>
      </c>
      <c r="K38" s="48"/>
      <c r="L38" s="325"/>
      <c r="M38" s="126"/>
      <c r="N38" s="150">
        <f t="shared" ref="N38:N56" si="9">IF(I38="","",I38)</f>
        <v>0</v>
      </c>
      <c r="O38" s="31"/>
      <c r="P38" s="152">
        <f t="shared" ref="P38:P56" si="10">J38-L38-M38-N38</f>
        <v>0</v>
      </c>
      <c r="Q38" s="279" t="str">
        <f>IF(L38&gt;H38,"! Attiecināmajās izmaksās nedrīkst iekļaut PVN","")</f>
        <v/>
      </c>
    </row>
    <row r="39" spans="2:17" s="47" customFormat="1" ht="10.5" hidden="1" customHeight="1" outlineLevel="1" x14ac:dyDescent="0.25">
      <c r="B39" s="161">
        <v>2.2999999999999998</v>
      </c>
      <c r="C39" s="292"/>
      <c r="D39" s="292"/>
      <c r="E39" s="292"/>
      <c r="F39" s="325"/>
      <c r="G39" s="293">
        <v>1</v>
      </c>
      <c r="H39" s="150">
        <f t="shared" si="6"/>
        <v>0</v>
      </c>
      <c r="I39" s="124">
        <f t="shared" si="7"/>
        <v>0</v>
      </c>
      <c r="J39" s="151">
        <f t="shared" si="8"/>
        <v>0</v>
      </c>
      <c r="K39" s="48"/>
      <c r="L39" s="325"/>
      <c r="M39" s="126"/>
      <c r="N39" s="150">
        <f t="shared" si="9"/>
        <v>0</v>
      </c>
      <c r="O39" s="31"/>
      <c r="P39" s="152">
        <f t="shared" si="10"/>
        <v>0</v>
      </c>
      <c r="Q39" s="279" t="str">
        <f t="shared" ref="Q39:Q56" si="11">IF(L39&gt;H39,"! Attiecināmajās izmaksās nedrīkst iekļaut PVN","")</f>
        <v/>
      </c>
    </row>
    <row r="40" spans="2:17" s="47" customFormat="1" ht="10.5" hidden="1" customHeight="1" outlineLevel="1" x14ac:dyDescent="0.25">
      <c r="B40" s="161">
        <v>2.4</v>
      </c>
      <c r="C40" s="292"/>
      <c r="D40" s="292"/>
      <c r="E40" s="292"/>
      <c r="F40" s="325"/>
      <c r="G40" s="293">
        <v>1</v>
      </c>
      <c r="H40" s="150">
        <f t="shared" si="6"/>
        <v>0</v>
      </c>
      <c r="I40" s="124">
        <f t="shared" si="7"/>
        <v>0</v>
      </c>
      <c r="J40" s="151">
        <f t="shared" si="8"/>
        <v>0</v>
      </c>
      <c r="K40" s="48"/>
      <c r="L40" s="325"/>
      <c r="M40" s="126"/>
      <c r="N40" s="150">
        <f t="shared" si="9"/>
        <v>0</v>
      </c>
      <c r="O40" s="31"/>
      <c r="P40" s="152">
        <f t="shared" si="10"/>
        <v>0</v>
      </c>
      <c r="Q40" s="279" t="str">
        <f t="shared" si="11"/>
        <v/>
      </c>
    </row>
    <row r="41" spans="2:17" s="47" customFormat="1" ht="10.5" hidden="1" customHeight="1" outlineLevel="1" x14ac:dyDescent="0.25">
      <c r="B41" s="161">
        <v>2.5</v>
      </c>
      <c r="C41" s="292"/>
      <c r="D41" s="292"/>
      <c r="E41" s="292"/>
      <c r="F41" s="325"/>
      <c r="G41" s="293">
        <v>1</v>
      </c>
      <c r="H41" s="150">
        <f t="shared" si="6"/>
        <v>0</v>
      </c>
      <c r="I41" s="124">
        <f t="shared" si="7"/>
        <v>0</v>
      </c>
      <c r="J41" s="151">
        <f t="shared" si="8"/>
        <v>0</v>
      </c>
      <c r="K41" s="48"/>
      <c r="L41" s="325"/>
      <c r="M41" s="126"/>
      <c r="N41" s="150">
        <f t="shared" si="9"/>
        <v>0</v>
      </c>
      <c r="O41" s="31"/>
      <c r="P41" s="152">
        <f t="shared" si="10"/>
        <v>0</v>
      </c>
      <c r="Q41" s="279" t="str">
        <f t="shared" si="11"/>
        <v/>
      </c>
    </row>
    <row r="42" spans="2:17" s="47" customFormat="1" ht="10.5" hidden="1" customHeight="1" outlineLevel="1" x14ac:dyDescent="0.25">
      <c r="B42" s="161">
        <v>2.6</v>
      </c>
      <c r="C42" s="292"/>
      <c r="D42" s="292"/>
      <c r="E42" s="292"/>
      <c r="F42" s="325"/>
      <c r="G42" s="293">
        <v>1</v>
      </c>
      <c r="H42" s="150">
        <f t="shared" si="6"/>
        <v>0</v>
      </c>
      <c r="I42" s="124">
        <f t="shared" si="7"/>
        <v>0</v>
      </c>
      <c r="J42" s="151">
        <f t="shared" si="8"/>
        <v>0</v>
      </c>
      <c r="K42" s="48"/>
      <c r="L42" s="325"/>
      <c r="M42" s="126"/>
      <c r="N42" s="150">
        <f t="shared" si="9"/>
        <v>0</v>
      </c>
      <c r="O42" s="31"/>
      <c r="P42" s="152">
        <f t="shared" si="10"/>
        <v>0</v>
      </c>
      <c r="Q42" s="279" t="str">
        <f t="shared" si="11"/>
        <v/>
      </c>
    </row>
    <row r="43" spans="2:17" s="47" customFormat="1" ht="10.5" hidden="1" customHeight="1" outlineLevel="1" x14ac:dyDescent="0.25">
      <c r="B43" s="161">
        <v>2.7</v>
      </c>
      <c r="C43" s="292"/>
      <c r="D43" s="292"/>
      <c r="E43" s="292"/>
      <c r="F43" s="325"/>
      <c r="G43" s="293">
        <v>1</v>
      </c>
      <c r="H43" s="150">
        <f t="shared" si="6"/>
        <v>0</v>
      </c>
      <c r="I43" s="124">
        <f t="shared" si="7"/>
        <v>0</v>
      </c>
      <c r="J43" s="151">
        <f t="shared" si="8"/>
        <v>0</v>
      </c>
      <c r="K43" s="48"/>
      <c r="L43" s="325"/>
      <c r="M43" s="126"/>
      <c r="N43" s="150">
        <f t="shared" si="9"/>
        <v>0</v>
      </c>
      <c r="O43" s="31"/>
      <c r="P43" s="152">
        <f t="shared" si="10"/>
        <v>0</v>
      </c>
      <c r="Q43" s="279" t="str">
        <f t="shared" si="11"/>
        <v/>
      </c>
    </row>
    <row r="44" spans="2:17" s="47" customFormat="1" ht="10.5" hidden="1" customHeight="1" outlineLevel="1" x14ac:dyDescent="0.25">
      <c r="B44" s="161">
        <v>2.8</v>
      </c>
      <c r="C44" s="292"/>
      <c r="D44" s="292"/>
      <c r="E44" s="292"/>
      <c r="F44" s="325"/>
      <c r="G44" s="293">
        <v>1</v>
      </c>
      <c r="H44" s="150">
        <f t="shared" si="6"/>
        <v>0</v>
      </c>
      <c r="I44" s="124">
        <f t="shared" si="7"/>
        <v>0</v>
      </c>
      <c r="J44" s="151">
        <f>H44+I44</f>
        <v>0</v>
      </c>
      <c r="K44" s="48"/>
      <c r="L44" s="325"/>
      <c r="M44" s="126"/>
      <c r="N44" s="150">
        <f t="shared" si="9"/>
        <v>0</v>
      </c>
      <c r="O44" s="31"/>
      <c r="P44" s="152">
        <f t="shared" si="10"/>
        <v>0</v>
      </c>
      <c r="Q44" s="279" t="str">
        <f t="shared" si="11"/>
        <v/>
      </c>
    </row>
    <row r="45" spans="2:17" s="47" customFormat="1" ht="10.5" hidden="1" customHeight="1" outlineLevel="1" x14ac:dyDescent="0.25">
      <c r="B45" s="161">
        <v>2.9</v>
      </c>
      <c r="C45" s="292"/>
      <c r="D45" s="292"/>
      <c r="E45" s="292"/>
      <c r="F45" s="325"/>
      <c r="G45" s="293">
        <v>1</v>
      </c>
      <c r="H45" s="150">
        <f t="shared" si="6"/>
        <v>0</v>
      </c>
      <c r="I45" s="124">
        <f t="shared" si="7"/>
        <v>0</v>
      </c>
      <c r="J45" s="151">
        <f t="shared" si="8"/>
        <v>0</v>
      </c>
      <c r="K45" s="48"/>
      <c r="L45" s="325"/>
      <c r="M45" s="126"/>
      <c r="N45" s="150">
        <f t="shared" si="9"/>
        <v>0</v>
      </c>
      <c r="O45" s="31"/>
      <c r="P45" s="152">
        <f t="shared" si="10"/>
        <v>0</v>
      </c>
      <c r="Q45" s="279" t="str">
        <f t="shared" si="11"/>
        <v/>
      </c>
    </row>
    <row r="46" spans="2:17" s="47" customFormat="1" ht="10.5" hidden="1" customHeight="1" outlineLevel="1" x14ac:dyDescent="0.25">
      <c r="B46" s="161" t="s">
        <v>53</v>
      </c>
      <c r="C46" s="292"/>
      <c r="D46" s="292"/>
      <c r="E46" s="292"/>
      <c r="F46" s="325"/>
      <c r="G46" s="293">
        <v>1</v>
      </c>
      <c r="H46" s="150">
        <f t="shared" si="6"/>
        <v>0</v>
      </c>
      <c r="I46" s="125">
        <f t="shared" si="7"/>
        <v>0</v>
      </c>
      <c r="J46" s="154">
        <f t="shared" si="8"/>
        <v>0</v>
      </c>
      <c r="K46" s="48"/>
      <c r="L46" s="325"/>
      <c r="M46" s="126"/>
      <c r="N46" s="150">
        <f t="shared" si="9"/>
        <v>0</v>
      </c>
      <c r="O46" s="31"/>
      <c r="P46" s="152">
        <f t="shared" si="10"/>
        <v>0</v>
      </c>
      <c r="Q46" s="279" t="str">
        <f t="shared" si="11"/>
        <v/>
      </c>
    </row>
    <row r="47" spans="2:17" s="47" customFormat="1" ht="10.5" hidden="1" customHeight="1" outlineLevel="1" x14ac:dyDescent="0.25">
      <c r="B47" s="161">
        <v>2.11</v>
      </c>
      <c r="C47" s="292"/>
      <c r="D47" s="292"/>
      <c r="E47" s="292"/>
      <c r="F47" s="325"/>
      <c r="G47" s="293">
        <v>1</v>
      </c>
      <c r="H47" s="150">
        <f t="shared" ref="H47:H56" si="12">F47*G47</f>
        <v>0</v>
      </c>
      <c r="I47" s="125">
        <f t="shared" ref="I47:I56" si="13">H47*0.21</f>
        <v>0</v>
      </c>
      <c r="J47" s="154">
        <f t="shared" ref="J47:J56" si="14">H47+I47</f>
        <v>0</v>
      </c>
      <c r="K47" s="48"/>
      <c r="L47" s="325"/>
      <c r="M47" s="126"/>
      <c r="N47" s="150">
        <f t="shared" si="9"/>
        <v>0</v>
      </c>
      <c r="O47" s="31"/>
      <c r="P47" s="152">
        <f t="shared" si="10"/>
        <v>0</v>
      </c>
      <c r="Q47" s="279" t="str">
        <f t="shared" si="11"/>
        <v/>
      </c>
    </row>
    <row r="48" spans="2:17" s="47" customFormat="1" ht="10.5" hidden="1" customHeight="1" outlineLevel="1" x14ac:dyDescent="0.25">
      <c r="B48" s="161">
        <v>2.12</v>
      </c>
      <c r="C48" s="292"/>
      <c r="D48" s="292"/>
      <c r="E48" s="292"/>
      <c r="F48" s="325"/>
      <c r="G48" s="293">
        <v>1</v>
      </c>
      <c r="H48" s="150">
        <f t="shared" si="12"/>
        <v>0</v>
      </c>
      <c r="I48" s="125">
        <f t="shared" si="13"/>
        <v>0</v>
      </c>
      <c r="J48" s="154">
        <f t="shared" si="14"/>
        <v>0</v>
      </c>
      <c r="K48" s="48"/>
      <c r="L48" s="325"/>
      <c r="M48" s="126"/>
      <c r="N48" s="150">
        <f t="shared" si="9"/>
        <v>0</v>
      </c>
      <c r="O48" s="31"/>
      <c r="P48" s="152">
        <f t="shared" si="10"/>
        <v>0</v>
      </c>
      <c r="Q48" s="279" t="str">
        <f t="shared" si="11"/>
        <v/>
      </c>
    </row>
    <row r="49" spans="2:17" s="47" customFormat="1" ht="10.5" hidden="1" customHeight="1" outlineLevel="1" x14ac:dyDescent="0.25">
      <c r="B49" s="161">
        <v>2.13</v>
      </c>
      <c r="C49" s="292"/>
      <c r="D49" s="292"/>
      <c r="E49" s="292"/>
      <c r="F49" s="325"/>
      <c r="G49" s="293">
        <v>1</v>
      </c>
      <c r="H49" s="150">
        <f t="shared" si="12"/>
        <v>0</v>
      </c>
      <c r="I49" s="125">
        <f t="shared" si="13"/>
        <v>0</v>
      </c>
      <c r="J49" s="154">
        <f t="shared" si="14"/>
        <v>0</v>
      </c>
      <c r="K49" s="48"/>
      <c r="L49" s="325"/>
      <c r="M49" s="126"/>
      <c r="N49" s="150">
        <f t="shared" si="9"/>
        <v>0</v>
      </c>
      <c r="O49" s="31"/>
      <c r="P49" s="152">
        <f t="shared" si="10"/>
        <v>0</v>
      </c>
      <c r="Q49" s="279" t="str">
        <f t="shared" si="11"/>
        <v/>
      </c>
    </row>
    <row r="50" spans="2:17" s="47" customFormat="1" ht="10.5" hidden="1" customHeight="1" outlineLevel="1" x14ac:dyDescent="0.25">
      <c r="B50" s="161">
        <v>2.14</v>
      </c>
      <c r="C50" s="292"/>
      <c r="D50" s="292"/>
      <c r="E50" s="292"/>
      <c r="F50" s="325"/>
      <c r="G50" s="293">
        <v>1</v>
      </c>
      <c r="H50" s="150">
        <f t="shared" si="12"/>
        <v>0</v>
      </c>
      <c r="I50" s="125">
        <f t="shared" si="13"/>
        <v>0</v>
      </c>
      <c r="J50" s="154">
        <f t="shared" si="14"/>
        <v>0</v>
      </c>
      <c r="K50" s="48"/>
      <c r="L50" s="325"/>
      <c r="M50" s="126"/>
      <c r="N50" s="150">
        <f t="shared" si="9"/>
        <v>0</v>
      </c>
      <c r="O50" s="31"/>
      <c r="P50" s="152">
        <f t="shared" si="10"/>
        <v>0</v>
      </c>
      <c r="Q50" s="279" t="str">
        <f t="shared" si="11"/>
        <v/>
      </c>
    </row>
    <row r="51" spans="2:17" s="47" customFormat="1" ht="10.5" hidden="1" customHeight="1" outlineLevel="1" x14ac:dyDescent="0.25">
      <c r="B51" s="161">
        <v>2.15</v>
      </c>
      <c r="C51" s="292"/>
      <c r="D51" s="292"/>
      <c r="E51" s="292"/>
      <c r="F51" s="325"/>
      <c r="G51" s="293">
        <v>1</v>
      </c>
      <c r="H51" s="150">
        <f t="shared" si="12"/>
        <v>0</v>
      </c>
      <c r="I51" s="125">
        <f t="shared" si="13"/>
        <v>0</v>
      </c>
      <c r="J51" s="154">
        <f t="shared" si="14"/>
        <v>0</v>
      </c>
      <c r="K51" s="48"/>
      <c r="L51" s="325"/>
      <c r="M51" s="126"/>
      <c r="N51" s="150">
        <f t="shared" si="9"/>
        <v>0</v>
      </c>
      <c r="O51" s="31"/>
      <c r="P51" s="152">
        <f t="shared" si="10"/>
        <v>0</v>
      </c>
      <c r="Q51" s="279" t="str">
        <f t="shared" si="11"/>
        <v/>
      </c>
    </row>
    <row r="52" spans="2:17" s="47" customFormat="1" ht="10.5" hidden="1" customHeight="1" outlineLevel="1" x14ac:dyDescent="0.25">
      <c r="B52" s="161">
        <v>2.16</v>
      </c>
      <c r="C52" s="292"/>
      <c r="D52" s="292"/>
      <c r="E52" s="292"/>
      <c r="F52" s="325"/>
      <c r="G52" s="293">
        <v>1</v>
      </c>
      <c r="H52" s="150">
        <f t="shared" si="12"/>
        <v>0</v>
      </c>
      <c r="I52" s="125">
        <f t="shared" si="13"/>
        <v>0</v>
      </c>
      <c r="J52" s="154">
        <f t="shared" si="14"/>
        <v>0</v>
      </c>
      <c r="K52" s="48"/>
      <c r="L52" s="325"/>
      <c r="M52" s="126"/>
      <c r="N52" s="150">
        <f t="shared" si="9"/>
        <v>0</v>
      </c>
      <c r="O52" s="31"/>
      <c r="P52" s="152">
        <f t="shared" si="10"/>
        <v>0</v>
      </c>
      <c r="Q52" s="279" t="str">
        <f t="shared" si="11"/>
        <v/>
      </c>
    </row>
    <row r="53" spans="2:17" s="47" customFormat="1" ht="10.5" hidden="1" customHeight="1" outlineLevel="1" x14ac:dyDescent="0.25">
      <c r="B53" s="161">
        <v>2.17</v>
      </c>
      <c r="C53" s="292"/>
      <c r="D53" s="292"/>
      <c r="E53" s="292"/>
      <c r="F53" s="325"/>
      <c r="G53" s="293">
        <v>1</v>
      </c>
      <c r="H53" s="150">
        <f t="shared" si="12"/>
        <v>0</v>
      </c>
      <c r="I53" s="125">
        <f t="shared" si="13"/>
        <v>0</v>
      </c>
      <c r="J53" s="154">
        <f t="shared" si="14"/>
        <v>0</v>
      </c>
      <c r="K53" s="48"/>
      <c r="L53" s="325"/>
      <c r="M53" s="126"/>
      <c r="N53" s="150">
        <f t="shared" si="9"/>
        <v>0</v>
      </c>
      <c r="O53" s="31"/>
      <c r="P53" s="152">
        <f t="shared" si="10"/>
        <v>0</v>
      </c>
      <c r="Q53" s="279" t="str">
        <f t="shared" si="11"/>
        <v/>
      </c>
    </row>
    <row r="54" spans="2:17" s="47" customFormat="1" ht="10.5" hidden="1" customHeight="1" outlineLevel="1" x14ac:dyDescent="0.25">
      <c r="B54" s="161">
        <v>2.1800000000000002</v>
      </c>
      <c r="C54" s="292"/>
      <c r="D54" s="292"/>
      <c r="E54" s="292"/>
      <c r="F54" s="325"/>
      <c r="G54" s="293">
        <v>1</v>
      </c>
      <c r="H54" s="150">
        <f t="shared" si="12"/>
        <v>0</v>
      </c>
      <c r="I54" s="125">
        <f t="shared" si="13"/>
        <v>0</v>
      </c>
      <c r="J54" s="154">
        <f t="shared" si="14"/>
        <v>0</v>
      </c>
      <c r="K54" s="48"/>
      <c r="L54" s="325"/>
      <c r="M54" s="126"/>
      <c r="N54" s="150">
        <f t="shared" si="9"/>
        <v>0</v>
      </c>
      <c r="O54" s="31"/>
      <c r="P54" s="152">
        <f t="shared" si="10"/>
        <v>0</v>
      </c>
      <c r="Q54" s="279" t="str">
        <f t="shared" si="11"/>
        <v/>
      </c>
    </row>
    <row r="55" spans="2:17" s="47" customFormat="1" ht="10.5" hidden="1" customHeight="1" outlineLevel="1" x14ac:dyDescent="0.25">
      <c r="B55" s="161">
        <v>2.19</v>
      </c>
      <c r="C55" s="292"/>
      <c r="D55" s="292"/>
      <c r="E55" s="292"/>
      <c r="F55" s="325"/>
      <c r="G55" s="293">
        <v>1</v>
      </c>
      <c r="H55" s="150">
        <f t="shared" si="12"/>
        <v>0</v>
      </c>
      <c r="I55" s="125">
        <f t="shared" si="13"/>
        <v>0</v>
      </c>
      <c r="J55" s="154">
        <f t="shared" si="14"/>
        <v>0</v>
      </c>
      <c r="K55" s="48"/>
      <c r="L55" s="325"/>
      <c r="M55" s="126"/>
      <c r="N55" s="150">
        <f t="shared" si="9"/>
        <v>0</v>
      </c>
      <c r="O55" s="31"/>
      <c r="P55" s="152">
        <f t="shared" si="10"/>
        <v>0</v>
      </c>
      <c r="Q55" s="279" t="str">
        <f t="shared" si="11"/>
        <v/>
      </c>
    </row>
    <row r="56" spans="2:17" s="47" customFormat="1" ht="10.5" hidden="1" customHeight="1" outlineLevel="1" x14ac:dyDescent="0.25">
      <c r="B56" s="161" t="s">
        <v>109</v>
      </c>
      <c r="C56" s="292"/>
      <c r="D56" s="292"/>
      <c r="E56" s="292"/>
      <c r="F56" s="325"/>
      <c r="G56" s="293">
        <v>1</v>
      </c>
      <c r="H56" s="150">
        <f t="shared" si="12"/>
        <v>0</v>
      </c>
      <c r="I56" s="125">
        <f t="shared" si="13"/>
        <v>0</v>
      </c>
      <c r="J56" s="154">
        <f t="shared" si="14"/>
        <v>0</v>
      </c>
      <c r="K56" s="48"/>
      <c r="L56" s="325"/>
      <c r="M56" s="126"/>
      <c r="N56" s="150">
        <f t="shared" si="9"/>
        <v>0</v>
      </c>
      <c r="O56" s="31"/>
      <c r="P56" s="152">
        <f t="shared" si="10"/>
        <v>0</v>
      </c>
      <c r="Q56" s="279" t="str">
        <f t="shared" si="11"/>
        <v/>
      </c>
    </row>
    <row r="57" spans="2:17" s="47" customFormat="1" ht="21" customHeight="1" collapsed="1" x14ac:dyDescent="0.25">
      <c r="B57" s="143">
        <v>3</v>
      </c>
      <c r="C57" s="367" t="s">
        <v>128</v>
      </c>
      <c r="D57" s="367"/>
      <c r="E57" s="143"/>
      <c r="F57" s="275"/>
      <c r="G57" s="236"/>
      <c r="H57" s="145"/>
      <c r="I57" s="144"/>
      <c r="J57" s="146">
        <f>SUM(J58:J67)</f>
        <v>0</v>
      </c>
      <c r="K57" s="48"/>
      <c r="L57" s="147">
        <f>SUM(L58:L67)</f>
        <v>0</v>
      </c>
      <c r="M57" s="148">
        <f>SUM(M58:M67)</f>
        <v>0</v>
      </c>
      <c r="N57" s="148">
        <f>SUM(N58:N67)</f>
        <v>0</v>
      </c>
      <c r="O57" s="31"/>
      <c r="P57" s="149">
        <f>J57-L57-M57-N57</f>
        <v>0</v>
      </c>
      <c r="Q57" s="279"/>
    </row>
    <row r="58" spans="2:17" s="47" customFormat="1" ht="10.5" customHeight="1" x14ac:dyDescent="0.25">
      <c r="B58" s="161">
        <v>3.1</v>
      </c>
      <c r="C58" s="292"/>
      <c r="D58" s="292"/>
      <c r="E58" s="292"/>
      <c r="F58" s="325"/>
      <c r="G58" s="293">
        <v>1</v>
      </c>
      <c r="H58" s="150">
        <f>F58*G58</f>
        <v>0</v>
      </c>
      <c r="I58" s="124">
        <f>H58*0.21</f>
        <v>0</v>
      </c>
      <c r="J58" s="151">
        <f>H58+I58</f>
        <v>0</v>
      </c>
      <c r="K58" s="48"/>
      <c r="L58" s="325"/>
      <c r="M58" s="126"/>
      <c r="N58" s="150">
        <f>IF(I58="","",I58)</f>
        <v>0</v>
      </c>
      <c r="O58" s="31"/>
      <c r="P58" s="152">
        <f>J58-L58-M58-N58</f>
        <v>0</v>
      </c>
      <c r="Q58" s="279" t="str">
        <f t="shared" ref="Q58:Q67" si="15">IF(L58&gt;H58,"! Attiecināmajās izmaksās nedrīkst iekļaut PVN","")</f>
        <v/>
      </c>
    </row>
    <row r="59" spans="2:17" s="47" customFormat="1" ht="10.5" customHeight="1" collapsed="1" x14ac:dyDescent="0.25">
      <c r="B59" s="161">
        <v>3.2</v>
      </c>
      <c r="C59" s="292"/>
      <c r="D59" s="292"/>
      <c r="E59" s="292"/>
      <c r="F59" s="325"/>
      <c r="G59" s="293">
        <v>1</v>
      </c>
      <c r="H59" s="150">
        <f t="shared" ref="H59:H67" si="16">F59*G59</f>
        <v>0</v>
      </c>
      <c r="I59" s="124">
        <f t="shared" ref="I59:I67" si="17">H59*0.21</f>
        <v>0</v>
      </c>
      <c r="J59" s="151">
        <f t="shared" ref="J59:J67" si="18">H59+I59</f>
        <v>0</v>
      </c>
      <c r="K59" s="48"/>
      <c r="L59" s="325"/>
      <c r="M59" s="126"/>
      <c r="N59" s="150">
        <f t="shared" ref="N59:N67" si="19">IF(I59="","",I59)</f>
        <v>0</v>
      </c>
      <c r="O59" s="31"/>
      <c r="P59" s="152">
        <f t="shared" ref="P59:P67" si="20">J59-L59-M59-N59</f>
        <v>0</v>
      </c>
      <c r="Q59" s="279" t="str">
        <f t="shared" si="15"/>
        <v/>
      </c>
    </row>
    <row r="60" spans="2:17" s="47" customFormat="1" ht="10.5" hidden="1" customHeight="1" outlineLevel="1" x14ac:dyDescent="0.25">
      <c r="B60" s="161">
        <v>3.3</v>
      </c>
      <c r="C60" s="292"/>
      <c r="D60" s="292"/>
      <c r="E60" s="292"/>
      <c r="F60" s="325"/>
      <c r="G60" s="293">
        <v>1</v>
      </c>
      <c r="H60" s="150">
        <f t="shared" si="16"/>
        <v>0</v>
      </c>
      <c r="I60" s="124">
        <f t="shared" si="17"/>
        <v>0</v>
      </c>
      <c r="J60" s="151">
        <f t="shared" si="18"/>
        <v>0</v>
      </c>
      <c r="K60" s="48"/>
      <c r="L60" s="325"/>
      <c r="M60" s="126"/>
      <c r="N60" s="150">
        <f t="shared" si="19"/>
        <v>0</v>
      </c>
      <c r="O60" s="31"/>
      <c r="P60" s="152">
        <f t="shared" si="20"/>
        <v>0</v>
      </c>
      <c r="Q60" s="279" t="str">
        <f t="shared" si="15"/>
        <v/>
      </c>
    </row>
    <row r="61" spans="2:17" s="47" customFormat="1" ht="10.5" hidden="1" customHeight="1" outlineLevel="1" x14ac:dyDescent="0.25">
      <c r="B61" s="161">
        <v>3.4</v>
      </c>
      <c r="C61" s="292"/>
      <c r="D61" s="292"/>
      <c r="E61" s="292"/>
      <c r="F61" s="325"/>
      <c r="G61" s="293">
        <v>1</v>
      </c>
      <c r="H61" s="150">
        <f t="shared" si="16"/>
        <v>0</v>
      </c>
      <c r="I61" s="124">
        <f t="shared" si="17"/>
        <v>0</v>
      </c>
      <c r="J61" s="151">
        <f t="shared" si="18"/>
        <v>0</v>
      </c>
      <c r="K61" s="48"/>
      <c r="L61" s="325"/>
      <c r="M61" s="126"/>
      <c r="N61" s="150">
        <f t="shared" si="19"/>
        <v>0</v>
      </c>
      <c r="O61" s="31"/>
      <c r="P61" s="152">
        <f t="shared" si="20"/>
        <v>0</v>
      </c>
      <c r="Q61" s="279" t="str">
        <f t="shared" si="15"/>
        <v/>
      </c>
    </row>
    <row r="62" spans="2:17" s="47" customFormat="1" ht="10.5" hidden="1" customHeight="1" outlineLevel="1" x14ac:dyDescent="0.25">
      <c r="B62" s="161">
        <v>3.5</v>
      </c>
      <c r="C62" s="292"/>
      <c r="D62" s="292"/>
      <c r="E62" s="292"/>
      <c r="F62" s="325"/>
      <c r="G62" s="293">
        <v>1</v>
      </c>
      <c r="H62" s="150">
        <f t="shared" si="16"/>
        <v>0</v>
      </c>
      <c r="I62" s="124">
        <f t="shared" si="17"/>
        <v>0</v>
      </c>
      <c r="J62" s="151">
        <f t="shared" si="18"/>
        <v>0</v>
      </c>
      <c r="K62" s="48"/>
      <c r="L62" s="325"/>
      <c r="M62" s="126"/>
      <c r="N62" s="150">
        <f t="shared" si="19"/>
        <v>0</v>
      </c>
      <c r="O62" s="31"/>
      <c r="P62" s="152">
        <f t="shared" si="20"/>
        <v>0</v>
      </c>
      <c r="Q62" s="279" t="str">
        <f t="shared" si="15"/>
        <v/>
      </c>
    </row>
    <row r="63" spans="2:17" s="47" customFormat="1" ht="10.5" hidden="1" customHeight="1" outlineLevel="1" x14ac:dyDescent="0.25">
      <c r="B63" s="161">
        <v>3.6</v>
      </c>
      <c r="C63" s="292"/>
      <c r="D63" s="292"/>
      <c r="E63" s="292"/>
      <c r="F63" s="325"/>
      <c r="G63" s="293">
        <v>1</v>
      </c>
      <c r="H63" s="150">
        <f t="shared" si="16"/>
        <v>0</v>
      </c>
      <c r="I63" s="124">
        <f t="shared" si="17"/>
        <v>0</v>
      </c>
      <c r="J63" s="151">
        <f t="shared" si="18"/>
        <v>0</v>
      </c>
      <c r="K63" s="48"/>
      <c r="L63" s="325"/>
      <c r="M63" s="126"/>
      <c r="N63" s="150">
        <f t="shared" si="19"/>
        <v>0</v>
      </c>
      <c r="O63" s="31"/>
      <c r="P63" s="152">
        <f t="shared" si="20"/>
        <v>0</v>
      </c>
      <c r="Q63" s="279" t="str">
        <f t="shared" si="15"/>
        <v/>
      </c>
    </row>
    <row r="64" spans="2:17" s="47" customFormat="1" ht="10.5" hidden="1" customHeight="1" outlineLevel="1" x14ac:dyDescent="0.25">
      <c r="B64" s="161">
        <v>3.7</v>
      </c>
      <c r="C64" s="292"/>
      <c r="D64" s="292"/>
      <c r="E64" s="292"/>
      <c r="F64" s="325"/>
      <c r="G64" s="293">
        <v>1</v>
      </c>
      <c r="H64" s="150">
        <f t="shared" si="16"/>
        <v>0</v>
      </c>
      <c r="I64" s="124">
        <f t="shared" si="17"/>
        <v>0</v>
      </c>
      <c r="J64" s="151">
        <f t="shared" si="18"/>
        <v>0</v>
      </c>
      <c r="K64" s="48"/>
      <c r="L64" s="325"/>
      <c r="M64" s="126"/>
      <c r="N64" s="150">
        <f t="shared" si="19"/>
        <v>0</v>
      </c>
      <c r="O64" s="31"/>
      <c r="P64" s="152">
        <f t="shared" si="20"/>
        <v>0</v>
      </c>
      <c r="Q64" s="279" t="str">
        <f t="shared" si="15"/>
        <v/>
      </c>
    </row>
    <row r="65" spans="2:17" s="47" customFormat="1" ht="10.5" hidden="1" customHeight="1" outlineLevel="1" x14ac:dyDescent="0.25">
      <c r="B65" s="161">
        <v>3.8</v>
      </c>
      <c r="C65" s="292"/>
      <c r="D65" s="292"/>
      <c r="E65" s="292"/>
      <c r="F65" s="325"/>
      <c r="G65" s="293">
        <v>1</v>
      </c>
      <c r="H65" s="150">
        <f t="shared" si="16"/>
        <v>0</v>
      </c>
      <c r="I65" s="124">
        <f t="shared" si="17"/>
        <v>0</v>
      </c>
      <c r="J65" s="151">
        <f t="shared" si="18"/>
        <v>0</v>
      </c>
      <c r="K65" s="48"/>
      <c r="L65" s="325"/>
      <c r="M65" s="126"/>
      <c r="N65" s="150">
        <f t="shared" si="19"/>
        <v>0</v>
      </c>
      <c r="O65" s="31"/>
      <c r="P65" s="152">
        <f t="shared" si="20"/>
        <v>0</v>
      </c>
      <c r="Q65" s="279" t="str">
        <f t="shared" si="15"/>
        <v/>
      </c>
    </row>
    <row r="66" spans="2:17" s="47" customFormat="1" ht="10.5" hidden="1" customHeight="1" outlineLevel="1" x14ac:dyDescent="0.25">
      <c r="B66" s="161">
        <v>3.9</v>
      </c>
      <c r="C66" s="292"/>
      <c r="D66" s="292"/>
      <c r="E66" s="292"/>
      <c r="F66" s="325"/>
      <c r="G66" s="293">
        <v>1</v>
      </c>
      <c r="H66" s="150">
        <f t="shared" si="16"/>
        <v>0</v>
      </c>
      <c r="I66" s="124">
        <f t="shared" si="17"/>
        <v>0</v>
      </c>
      <c r="J66" s="151">
        <f t="shared" si="18"/>
        <v>0</v>
      </c>
      <c r="K66" s="48"/>
      <c r="L66" s="325"/>
      <c r="M66" s="126"/>
      <c r="N66" s="150">
        <f t="shared" si="19"/>
        <v>0</v>
      </c>
      <c r="O66" s="31"/>
      <c r="P66" s="152">
        <f t="shared" si="20"/>
        <v>0</v>
      </c>
      <c r="Q66" s="279" t="str">
        <f t="shared" si="15"/>
        <v/>
      </c>
    </row>
    <row r="67" spans="2:17" s="47" customFormat="1" ht="10.5" hidden="1" customHeight="1" outlineLevel="1" x14ac:dyDescent="0.25">
      <c r="B67" s="162" t="s">
        <v>14</v>
      </c>
      <c r="C67" s="292"/>
      <c r="D67" s="292"/>
      <c r="E67" s="292"/>
      <c r="F67" s="325"/>
      <c r="G67" s="293">
        <v>1</v>
      </c>
      <c r="H67" s="153">
        <f t="shared" si="16"/>
        <v>0</v>
      </c>
      <c r="I67" s="125">
        <f t="shared" si="17"/>
        <v>0</v>
      </c>
      <c r="J67" s="154">
        <f t="shared" si="18"/>
        <v>0</v>
      </c>
      <c r="K67" s="48"/>
      <c r="L67" s="325"/>
      <c r="M67" s="126"/>
      <c r="N67" s="150">
        <f t="shared" si="19"/>
        <v>0</v>
      </c>
      <c r="O67" s="31"/>
      <c r="P67" s="152">
        <f t="shared" si="20"/>
        <v>0</v>
      </c>
      <c r="Q67" s="279" t="str">
        <f t="shared" si="15"/>
        <v/>
      </c>
    </row>
    <row r="68" spans="2:17" s="47" customFormat="1" ht="21" customHeight="1" collapsed="1" x14ac:dyDescent="0.25">
      <c r="B68" s="143">
        <v>4</v>
      </c>
      <c r="C68" s="367" t="s">
        <v>129</v>
      </c>
      <c r="D68" s="367"/>
      <c r="E68" s="143"/>
      <c r="F68" s="275"/>
      <c r="G68" s="236"/>
      <c r="H68" s="145"/>
      <c r="I68" s="144"/>
      <c r="J68" s="146">
        <f>SUM(J69:J78)</f>
        <v>0</v>
      </c>
      <c r="K68" s="48"/>
      <c r="L68" s="147">
        <f>SUM(L69:L78)</f>
        <v>0</v>
      </c>
      <c r="M68" s="148">
        <f>SUM(M69:M78)</f>
        <v>0</v>
      </c>
      <c r="N68" s="148">
        <f>SUM(N69:N78)</f>
        <v>0</v>
      </c>
      <c r="O68" s="31"/>
      <c r="P68" s="149">
        <f>J68-L68-M68-N68</f>
        <v>0</v>
      </c>
      <c r="Q68" s="279"/>
    </row>
    <row r="69" spans="2:17" s="47" customFormat="1" ht="10.5" customHeight="1" x14ac:dyDescent="0.25">
      <c r="B69" s="161">
        <v>4.0999999999999996</v>
      </c>
      <c r="C69" s="292"/>
      <c r="D69" s="292"/>
      <c r="E69" s="292"/>
      <c r="F69" s="325"/>
      <c r="G69" s="293">
        <v>1</v>
      </c>
      <c r="H69" s="150">
        <f>F69*G69</f>
        <v>0</v>
      </c>
      <c r="I69" s="124">
        <f>H69*0.21</f>
        <v>0</v>
      </c>
      <c r="J69" s="151">
        <f>H69+I69</f>
        <v>0</v>
      </c>
      <c r="K69" s="48"/>
      <c r="L69" s="325"/>
      <c r="M69" s="325"/>
      <c r="N69" s="150">
        <f>I69</f>
        <v>0</v>
      </c>
      <c r="O69" s="31"/>
      <c r="P69" s="152">
        <f>J69-L69-M69-N69</f>
        <v>0</v>
      </c>
      <c r="Q69" s="279" t="str">
        <f t="shared" ref="Q69:Q78" si="21">IF(L69&gt;H69,"! Attiecināmajās izmaksās nedrīkst iekļaut PVN","")</f>
        <v/>
      </c>
    </row>
    <row r="70" spans="2:17" s="47" customFormat="1" ht="10.5" customHeight="1" collapsed="1" x14ac:dyDescent="0.25">
      <c r="B70" s="161">
        <v>4.2</v>
      </c>
      <c r="C70" s="292"/>
      <c r="D70" s="292"/>
      <c r="E70" s="292"/>
      <c r="F70" s="325"/>
      <c r="G70" s="293">
        <v>1</v>
      </c>
      <c r="H70" s="150">
        <f t="shared" ref="H70:H78" si="22">F70*G70</f>
        <v>0</v>
      </c>
      <c r="I70" s="124">
        <f t="shared" ref="I70:I78" si="23">H70*0.21</f>
        <v>0</v>
      </c>
      <c r="J70" s="151">
        <f t="shared" ref="J70:J78" si="24">H70+I70</f>
        <v>0</v>
      </c>
      <c r="K70" s="48"/>
      <c r="L70" s="325"/>
      <c r="M70" s="325"/>
      <c r="N70" s="150">
        <f t="shared" ref="N70:N78" si="25">I70</f>
        <v>0</v>
      </c>
      <c r="O70" s="31"/>
      <c r="P70" s="152">
        <f t="shared" ref="P70:P78" si="26">J70-L70-M70-N70</f>
        <v>0</v>
      </c>
      <c r="Q70" s="279" t="str">
        <f t="shared" si="21"/>
        <v/>
      </c>
    </row>
    <row r="71" spans="2:17" s="47" customFormat="1" ht="10.5" hidden="1" customHeight="1" outlineLevel="1" x14ac:dyDescent="0.25">
      <c r="B71" s="161">
        <v>4.3</v>
      </c>
      <c r="C71" s="292"/>
      <c r="D71" s="292"/>
      <c r="E71" s="292"/>
      <c r="F71" s="325"/>
      <c r="G71" s="293">
        <v>1</v>
      </c>
      <c r="H71" s="150">
        <f t="shared" si="22"/>
        <v>0</v>
      </c>
      <c r="I71" s="124">
        <f t="shared" si="23"/>
        <v>0</v>
      </c>
      <c r="J71" s="151">
        <f t="shared" si="24"/>
        <v>0</v>
      </c>
      <c r="K71" s="48"/>
      <c r="L71" s="325"/>
      <c r="M71" s="325"/>
      <c r="N71" s="150">
        <f t="shared" si="25"/>
        <v>0</v>
      </c>
      <c r="O71" s="31"/>
      <c r="P71" s="152">
        <f t="shared" si="26"/>
        <v>0</v>
      </c>
      <c r="Q71" s="279" t="str">
        <f t="shared" si="21"/>
        <v/>
      </c>
    </row>
    <row r="72" spans="2:17" s="47" customFormat="1" ht="10.5" hidden="1" customHeight="1" outlineLevel="1" x14ac:dyDescent="0.25">
      <c r="B72" s="161">
        <v>4.4000000000000004</v>
      </c>
      <c r="C72" s="292"/>
      <c r="D72" s="292"/>
      <c r="E72" s="292"/>
      <c r="F72" s="325"/>
      <c r="G72" s="293">
        <v>1</v>
      </c>
      <c r="H72" s="150">
        <f t="shared" si="22"/>
        <v>0</v>
      </c>
      <c r="I72" s="124">
        <f t="shared" si="23"/>
        <v>0</v>
      </c>
      <c r="J72" s="151">
        <f t="shared" si="24"/>
        <v>0</v>
      </c>
      <c r="K72" s="48"/>
      <c r="L72" s="325"/>
      <c r="M72" s="325"/>
      <c r="N72" s="150">
        <f t="shared" si="25"/>
        <v>0</v>
      </c>
      <c r="O72" s="31"/>
      <c r="P72" s="152">
        <f t="shared" si="26"/>
        <v>0</v>
      </c>
      <c r="Q72" s="279" t="str">
        <f t="shared" si="21"/>
        <v/>
      </c>
    </row>
    <row r="73" spans="2:17" s="47" customFormat="1" ht="10.5" hidden="1" customHeight="1" outlineLevel="1" x14ac:dyDescent="0.25">
      <c r="B73" s="161">
        <v>4.5</v>
      </c>
      <c r="C73" s="292"/>
      <c r="D73" s="292"/>
      <c r="E73" s="292"/>
      <c r="F73" s="325"/>
      <c r="G73" s="293">
        <v>1</v>
      </c>
      <c r="H73" s="150">
        <f t="shared" si="22"/>
        <v>0</v>
      </c>
      <c r="I73" s="124">
        <f t="shared" si="23"/>
        <v>0</v>
      </c>
      <c r="J73" s="151">
        <f t="shared" si="24"/>
        <v>0</v>
      </c>
      <c r="K73" s="48"/>
      <c r="L73" s="325"/>
      <c r="M73" s="325"/>
      <c r="N73" s="150">
        <f t="shared" si="25"/>
        <v>0</v>
      </c>
      <c r="O73" s="31"/>
      <c r="P73" s="152">
        <f t="shared" si="26"/>
        <v>0</v>
      </c>
      <c r="Q73" s="279" t="str">
        <f t="shared" si="21"/>
        <v/>
      </c>
    </row>
    <row r="74" spans="2:17" s="47" customFormat="1" ht="10.5" hidden="1" customHeight="1" outlineLevel="1" x14ac:dyDescent="0.25">
      <c r="B74" s="161">
        <v>4.5999999999999996</v>
      </c>
      <c r="C74" s="292"/>
      <c r="D74" s="292"/>
      <c r="E74" s="292"/>
      <c r="F74" s="325"/>
      <c r="G74" s="293">
        <v>1</v>
      </c>
      <c r="H74" s="150">
        <f t="shared" si="22"/>
        <v>0</v>
      </c>
      <c r="I74" s="124">
        <f t="shared" si="23"/>
        <v>0</v>
      </c>
      <c r="J74" s="151">
        <f t="shared" si="24"/>
        <v>0</v>
      </c>
      <c r="K74" s="48"/>
      <c r="L74" s="325"/>
      <c r="M74" s="325"/>
      <c r="N74" s="150">
        <f t="shared" si="25"/>
        <v>0</v>
      </c>
      <c r="O74" s="31"/>
      <c r="P74" s="152">
        <f t="shared" si="26"/>
        <v>0</v>
      </c>
      <c r="Q74" s="279" t="str">
        <f t="shared" si="21"/>
        <v/>
      </c>
    </row>
    <row r="75" spans="2:17" s="47" customFormat="1" ht="10.5" hidden="1" customHeight="1" outlineLevel="1" x14ac:dyDescent="0.25">
      <c r="B75" s="161">
        <v>4.7</v>
      </c>
      <c r="C75" s="292"/>
      <c r="D75" s="292"/>
      <c r="E75" s="292"/>
      <c r="F75" s="325"/>
      <c r="G75" s="293">
        <v>1</v>
      </c>
      <c r="H75" s="150">
        <f t="shared" si="22"/>
        <v>0</v>
      </c>
      <c r="I75" s="124">
        <f t="shared" si="23"/>
        <v>0</v>
      </c>
      <c r="J75" s="151">
        <f t="shared" si="24"/>
        <v>0</v>
      </c>
      <c r="K75" s="48"/>
      <c r="L75" s="325"/>
      <c r="M75" s="325"/>
      <c r="N75" s="150">
        <f t="shared" si="25"/>
        <v>0</v>
      </c>
      <c r="O75" s="31"/>
      <c r="P75" s="152">
        <f t="shared" si="26"/>
        <v>0</v>
      </c>
      <c r="Q75" s="279" t="str">
        <f t="shared" si="21"/>
        <v/>
      </c>
    </row>
    <row r="76" spans="2:17" s="47" customFormat="1" ht="10.5" hidden="1" customHeight="1" outlineLevel="1" x14ac:dyDescent="0.25">
      <c r="B76" s="161">
        <v>4.8</v>
      </c>
      <c r="C76" s="292"/>
      <c r="D76" s="292"/>
      <c r="E76" s="292"/>
      <c r="F76" s="325"/>
      <c r="G76" s="293">
        <v>1</v>
      </c>
      <c r="H76" s="150">
        <f t="shared" si="22"/>
        <v>0</v>
      </c>
      <c r="I76" s="124">
        <f t="shared" si="23"/>
        <v>0</v>
      </c>
      <c r="J76" s="151">
        <f t="shared" si="24"/>
        <v>0</v>
      </c>
      <c r="K76" s="48"/>
      <c r="L76" s="325"/>
      <c r="M76" s="325"/>
      <c r="N76" s="150">
        <f t="shared" si="25"/>
        <v>0</v>
      </c>
      <c r="O76" s="31"/>
      <c r="P76" s="152">
        <f t="shared" si="26"/>
        <v>0</v>
      </c>
      <c r="Q76" s="279" t="str">
        <f t="shared" si="21"/>
        <v/>
      </c>
    </row>
    <row r="77" spans="2:17" s="47" customFormat="1" ht="10.5" hidden="1" customHeight="1" outlineLevel="1" x14ac:dyDescent="0.25">
      <c r="B77" s="161">
        <v>4.9000000000000004</v>
      </c>
      <c r="C77" s="292"/>
      <c r="D77" s="292"/>
      <c r="E77" s="292"/>
      <c r="F77" s="325"/>
      <c r="G77" s="293">
        <v>1</v>
      </c>
      <c r="H77" s="150">
        <f t="shared" si="22"/>
        <v>0</v>
      </c>
      <c r="I77" s="124">
        <f t="shared" si="23"/>
        <v>0</v>
      </c>
      <c r="J77" s="151">
        <f t="shared" si="24"/>
        <v>0</v>
      </c>
      <c r="K77" s="48"/>
      <c r="L77" s="325"/>
      <c r="M77" s="325"/>
      <c r="N77" s="150">
        <f t="shared" si="25"/>
        <v>0</v>
      </c>
      <c r="O77" s="31"/>
      <c r="P77" s="152">
        <f t="shared" si="26"/>
        <v>0</v>
      </c>
      <c r="Q77" s="279" t="str">
        <f t="shared" si="21"/>
        <v/>
      </c>
    </row>
    <row r="78" spans="2:17" s="47" customFormat="1" ht="10.5" hidden="1" customHeight="1" outlineLevel="1" x14ac:dyDescent="0.25">
      <c r="B78" s="353" t="s">
        <v>51</v>
      </c>
      <c r="C78" s="292"/>
      <c r="D78" s="292"/>
      <c r="E78" s="292"/>
      <c r="F78" s="325"/>
      <c r="G78" s="293">
        <v>1</v>
      </c>
      <c r="H78" s="153">
        <f t="shared" si="22"/>
        <v>0</v>
      </c>
      <c r="I78" s="125">
        <f t="shared" si="23"/>
        <v>0</v>
      </c>
      <c r="J78" s="154">
        <f t="shared" si="24"/>
        <v>0</v>
      </c>
      <c r="K78" s="48"/>
      <c r="L78" s="325"/>
      <c r="M78" s="325"/>
      <c r="N78" s="150">
        <f t="shared" si="25"/>
        <v>0</v>
      </c>
      <c r="O78" s="31"/>
      <c r="P78" s="152">
        <f t="shared" si="26"/>
        <v>0</v>
      </c>
      <c r="Q78" s="279" t="str">
        <f t="shared" si="21"/>
        <v/>
      </c>
    </row>
    <row r="79" spans="2:17" s="47" customFormat="1" ht="21" customHeight="1" collapsed="1" x14ac:dyDescent="0.25">
      <c r="B79" s="143">
        <v>5</v>
      </c>
      <c r="C79" s="367" t="s">
        <v>132</v>
      </c>
      <c r="D79" s="367"/>
      <c r="E79" s="143"/>
      <c r="F79" s="275"/>
      <c r="G79" s="236"/>
      <c r="H79" s="145"/>
      <c r="I79" s="144"/>
      <c r="J79" s="146">
        <f>SUM(J80:J88)</f>
        <v>0</v>
      </c>
      <c r="K79" s="48"/>
      <c r="L79" s="147">
        <f>SUM(L80:L88)</f>
        <v>0</v>
      </c>
      <c r="M79" s="148">
        <f>SUM(M80:M88)</f>
        <v>0</v>
      </c>
      <c r="N79" s="148">
        <f>SUM(N80:N88)</f>
        <v>0</v>
      </c>
      <c r="O79" s="31"/>
      <c r="P79" s="149">
        <f>J79-L79-M79-N79</f>
        <v>0</v>
      </c>
      <c r="Q79" s="279"/>
    </row>
    <row r="80" spans="2:17" s="47" customFormat="1" ht="10.5" customHeight="1" x14ac:dyDescent="0.25">
      <c r="B80" s="161">
        <v>5.0999999999999996</v>
      </c>
      <c r="C80" s="292"/>
      <c r="D80" s="292"/>
      <c r="E80" s="292"/>
      <c r="F80" s="325"/>
      <c r="G80" s="293">
        <v>1</v>
      </c>
      <c r="H80" s="150">
        <f>F80*G80</f>
        <v>0</v>
      </c>
      <c r="I80" s="124">
        <v>0</v>
      </c>
      <c r="J80" s="151">
        <f>H80+I80</f>
        <v>0</v>
      </c>
      <c r="K80" s="48"/>
      <c r="L80" s="325"/>
      <c r="M80" s="325"/>
      <c r="N80" s="150">
        <f>I80</f>
        <v>0</v>
      </c>
      <c r="O80" s="31"/>
      <c r="P80" s="152">
        <f>J80-L80-M80-N80</f>
        <v>0</v>
      </c>
      <c r="Q80" s="279" t="str">
        <f t="shared" ref="Q80:Q99" si="27">IF(L80&gt;H80,"! Attiecināmajās izmaksās nedrīkst iekļaut PVN","")</f>
        <v/>
      </c>
    </row>
    <row r="81" spans="2:17" s="47" customFormat="1" ht="10.5" customHeight="1" collapsed="1" x14ac:dyDescent="0.25">
      <c r="B81" s="161">
        <v>5.2</v>
      </c>
      <c r="C81" s="292"/>
      <c r="D81" s="292"/>
      <c r="E81" s="292"/>
      <c r="F81" s="325"/>
      <c r="G81" s="293">
        <v>1</v>
      </c>
      <c r="H81" s="150">
        <f t="shared" ref="H81:H99" si="28">F81*G81</f>
        <v>0</v>
      </c>
      <c r="I81" s="124">
        <v>0</v>
      </c>
      <c r="J81" s="151">
        <f t="shared" ref="J81:J99" si="29">H81+I81</f>
        <v>0</v>
      </c>
      <c r="K81" s="48"/>
      <c r="L81" s="325"/>
      <c r="M81" s="325"/>
      <c r="N81" s="150">
        <f t="shared" ref="N81:N99" si="30">I81</f>
        <v>0</v>
      </c>
      <c r="O81" s="31"/>
      <c r="P81" s="152">
        <f t="shared" ref="P81:P99" si="31">J81-L81-M81-N81</f>
        <v>0</v>
      </c>
      <c r="Q81" s="279" t="str">
        <f t="shared" si="27"/>
        <v/>
      </c>
    </row>
    <row r="82" spans="2:17" s="47" customFormat="1" ht="10.5" hidden="1" customHeight="1" outlineLevel="1" x14ac:dyDescent="0.25">
      <c r="B82" s="161">
        <v>5.3</v>
      </c>
      <c r="C82" s="292"/>
      <c r="D82" s="292"/>
      <c r="E82" s="292"/>
      <c r="F82" s="325"/>
      <c r="G82" s="293">
        <v>1</v>
      </c>
      <c r="H82" s="150">
        <f t="shared" si="28"/>
        <v>0</v>
      </c>
      <c r="I82" s="124">
        <v>0</v>
      </c>
      <c r="J82" s="151">
        <f t="shared" si="29"/>
        <v>0</v>
      </c>
      <c r="K82" s="48"/>
      <c r="L82" s="325"/>
      <c r="M82" s="325"/>
      <c r="N82" s="150">
        <f t="shared" si="30"/>
        <v>0</v>
      </c>
      <c r="O82" s="31"/>
      <c r="P82" s="152">
        <f t="shared" si="31"/>
        <v>0</v>
      </c>
      <c r="Q82" s="279" t="str">
        <f t="shared" si="27"/>
        <v/>
      </c>
    </row>
    <row r="83" spans="2:17" s="47" customFormat="1" ht="10.5" hidden="1" customHeight="1" outlineLevel="1" x14ac:dyDescent="0.25">
      <c r="B83" s="161">
        <v>5.4</v>
      </c>
      <c r="C83" s="292"/>
      <c r="D83" s="292"/>
      <c r="E83" s="292"/>
      <c r="F83" s="325"/>
      <c r="G83" s="293">
        <v>1</v>
      </c>
      <c r="H83" s="150">
        <f t="shared" si="28"/>
        <v>0</v>
      </c>
      <c r="I83" s="124">
        <v>0</v>
      </c>
      <c r="J83" s="151">
        <f t="shared" si="29"/>
        <v>0</v>
      </c>
      <c r="K83" s="48"/>
      <c r="L83" s="325"/>
      <c r="M83" s="325"/>
      <c r="N83" s="150">
        <f t="shared" si="30"/>
        <v>0</v>
      </c>
      <c r="O83" s="31"/>
      <c r="P83" s="152">
        <f t="shared" si="31"/>
        <v>0</v>
      </c>
      <c r="Q83" s="279" t="str">
        <f t="shared" si="27"/>
        <v/>
      </c>
    </row>
    <row r="84" spans="2:17" s="47" customFormat="1" ht="10.5" hidden="1" customHeight="1" outlineLevel="1" x14ac:dyDescent="0.25">
      <c r="B84" s="161">
        <v>5.5</v>
      </c>
      <c r="C84" s="292"/>
      <c r="D84" s="292"/>
      <c r="E84" s="292"/>
      <c r="F84" s="325"/>
      <c r="G84" s="293">
        <v>1</v>
      </c>
      <c r="H84" s="150">
        <f t="shared" si="28"/>
        <v>0</v>
      </c>
      <c r="I84" s="124">
        <v>0</v>
      </c>
      <c r="J84" s="151">
        <f t="shared" si="29"/>
        <v>0</v>
      </c>
      <c r="K84" s="48"/>
      <c r="L84" s="325"/>
      <c r="M84" s="325"/>
      <c r="N84" s="150">
        <f t="shared" si="30"/>
        <v>0</v>
      </c>
      <c r="O84" s="31"/>
      <c r="P84" s="152">
        <f t="shared" si="31"/>
        <v>0</v>
      </c>
      <c r="Q84" s="279" t="str">
        <f t="shared" si="27"/>
        <v/>
      </c>
    </row>
    <row r="85" spans="2:17" s="47" customFormat="1" ht="10.5" hidden="1" customHeight="1" outlineLevel="1" x14ac:dyDescent="0.25">
      <c r="B85" s="161">
        <v>5.6</v>
      </c>
      <c r="C85" s="292"/>
      <c r="D85" s="292"/>
      <c r="E85" s="292"/>
      <c r="F85" s="325"/>
      <c r="G85" s="293">
        <v>1</v>
      </c>
      <c r="H85" s="150">
        <f t="shared" si="28"/>
        <v>0</v>
      </c>
      <c r="I85" s="124">
        <v>0</v>
      </c>
      <c r="J85" s="151">
        <f t="shared" si="29"/>
        <v>0</v>
      </c>
      <c r="K85" s="48"/>
      <c r="L85" s="325"/>
      <c r="M85" s="325"/>
      <c r="N85" s="150">
        <f t="shared" si="30"/>
        <v>0</v>
      </c>
      <c r="O85" s="31"/>
      <c r="P85" s="152">
        <f t="shared" si="31"/>
        <v>0</v>
      </c>
      <c r="Q85" s="279" t="str">
        <f t="shared" si="27"/>
        <v/>
      </c>
    </row>
    <row r="86" spans="2:17" s="47" customFormat="1" ht="10.5" hidden="1" customHeight="1" outlineLevel="1" x14ac:dyDescent="0.25">
      <c r="B86" s="161">
        <v>5.7</v>
      </c>
      <c r="C86" s="292"/>
      <c r="D86" s="292"/>
      <c r="E86" s="292"/>
      <c r="F86" s="325"/>
      <c r="G86" s="293">
        <v>1</v>
      </c>
      <c r="H86" s="150">
        <f t="shared" si="28"/>
        <v>0</v>
      </c>
      <c r="I86" s="124">
        <v>0</v>
      </c>
      <c r="J86" s="151">
        <f t="shared" si="29"/>
        <v>0</v>
      </c>
      <c r="K86" s="48"/>
      <c r="L86" s="325"/>
      <c r="M86" s="325"/>
      <c r="N86" s="150">
        <f t="shared" si="30"/>
        <v>0</v>
      </c>
      <c r="O86" s="31"/>
      <c r="P86" s="152">
        <f t="shared" si="31"/>
        <v>0</v>
      </c>
      <c r="Q86" s="279" t="str">
        <f t="shared" si="27"/>
        <v/>
      </c>
    </row>
    <row r="87" spans="2:17" s="47" customFormat="1" ht="10.5" hidden="1" customHeight="1" outlineLevel="1" x14ac:dyDescent="0.25">
      <c r="B87" s="161">
        <v>5.8</v>
      </c>
      <c r="C87" s="292"/>
      <c r="D87" s="292"/>
      <c r="E87" s="292"/>
      <c r="F87" s="325"/>
      <c r="G87" s="293">
        <v>1</v>
      </c>
      <c r="H87" s="150">
        <f t="shared" si="28"/>
        <v>0</v>
      </c>
      <c r="I87" s="124">
        <v>0</v>
      </c>
      <c r="J87" s="151">
        <f t="shared" si="29"/>
        <v>0</v>
      </c>
      <c r="K87" s="48"/>
      <c r="L87" s="325"/>
      <c r="M87" s="325"/>
      <c r="N87" s="150">
        <f t="shared" si="30"/>
        <v>0</v>
      </c>
      <c r="O87" s="31"/>
      <c r="P87" s="152">
        <f t="shared" si="31"/>
        <v>0</v>
      </c>
      <c r="Q87" s="279" t="str">
        <f t="shared" si="27"/>
        <v/>
      </c>
    </row>
    <row r="88" spans="2:17" s="47" customFormat="1" ht="10.5" hidden="1" customHeight="1" outlineLevel="1" x14ac:dyDescent="0.25">
      <c r="B88" s="161">
        <v>5.9</v>
      </c>
      <c r="C88" s="292"/>
      <c r="D88" s="292"/>
      <c r="E88" s="292"/>
      <c r="F88" s="325"/>
      <c r="G88" s="293">
        <v>1</v>
      </c>
      <c r="H88" s="150">
        <f t="shared" si="28"/>
        <v>0</v>
      </c>
      <c r="I88" s="124">
        <v>0</v>
      </c>
      <c r="J88" s="151">
        <f t="shared" si="29"/>
        <v>0</v>
      </c>
      <c r="K88" s="48"/>
      <c r="L88" s="325"/>
      <c r="M88" s="325"/>
      <c r="N88" s="150">
        <f t="shared" si="30"/>
        <v>0</v>
      </c>
      <c r="O88" s="31"/>
      <c r="P88" s="152">
        <f t="shared" si="31"/>
        <v>0</v>
      </c>
      <c r="Q88" s="279" t="str">
        <f t="shared" si="27"/>
        <v/>
      </c>
    </row>
    <row r="89" spans="2:17" s="47" customFormat="1" ht="21" customHeight="1" collapsed="1" x14ac:dyDescent="0.25">
      <c r="B89" s="143">
        <v>6</v>
      </c>
      <c r="C89" s="367" t="s">
        <v>60</v>
      </c>
      <c r="D89" s="367"/>
      <c r="E89" s="143"/>
      <c r="F89" s="275"/>
      <c r="G89" s="236"/>
      <c r="H89" s="145"/>
      <c r="I89" s="144"/>
      <c r="J89" s="146">
        <f>SUM(J90:J99)</f>
        <v>0</v>
      </c>
      <c r="K89" s="48"/>
      <c r="L89" s="234"/>
      <c r="M89" s="148">
        <f>SUM(M90:M99)</f>
        <v>0</v>
      </c>
      <c r="N89" s="148">
        <f>SUM(N90:N99)</f>
        <v>0</v>
      </c>
      <c r="O89" s="31"/>
      <c r="P89" s="149">
        <f>J89-L89-M89-N89</f>
        <v>0</v>
      </c>
      <c r="Q89" s="279"/>
    </row>
    <row r="90" spans="2:17" s="47" customFormat="1" ht="10.5" customHeight="1" x14ac:dyDescent="0.25">
      <c r="B90" s="161">
        <v>6.1</v>
      </c>
      <c r="C90" s="292"/>
      <c r="D90" s="292"/>
      <c r="E90" s="292"/>
      <c r="F90" s="325"/>
      <c r="G90" s="293">
        <v>1</v>
      </c>
      <c r="H90" s="150">
        <f t="shared" ref="H90:H98" si="32">F90*G90</f>
        <v>0</v>
      </c>
      <c r="I90" s="124">
        <f>H90*0.21</f>
        <v>0</v>
      </c>
      <c r="J90" s="151">
        <f>H90+I90</f>
        <v>0</v>
      </c>
      <c r="K90" s="48"/>
      <c r="L90" s="234"/>
      <c r="M90" s="150">
        <f t="shared" ref="M90:M99" si="33">H90</f>
        <v>0</v>
      </c>
      <c r="N90" s="150">
        <f>I90</f>
        <v>0</v>
      </c>
      <c r="O90" s="31"/>
      <c r="P90" s="152">
        <f>J90-L90-M90-N90</f>
        <v>0</v>
      </c>
      <c r="Q90" s="279" t="str">
        <f t="shared" ref="Q90:Q98" si="34">IF(L90&gt;H90,"! Attiecināmajās izmaksās nedrīkst iekļaut PVN","")</f>
        <v/>
      </c>
    </row>
    <row r="91" spans="2:17" s="47" customFormat="1" ht="10.5" customHeight="1" collapsed="1" thickBot="1" x14ac:dyDescent="0.3">
      <c r="B91" s="161">
        <v>6.2</v>
      </c>
      <c r="C91" s="292"/>
      <c r="D91" s="292"/>
      <c r="E91" s="292"/>
      <c r="F91" s="325"/>
      <c r="G91" s="293">
        <v>1</v>
      </c>
      <c r="H91" s="150">
        <f t="shared" si="32"/>
        <v>0</v>
      </c>
      <c r="I91" s="124">
        <f t="shared" ref="I91:I98" si="35">H91*0.21</f>
        <v>0</v>
      </c>
      <c r="J91" s="151">
        <f t="shared" ref="J91:J98" si="36">H91+I91</f>
        <v>0</v>
      </c>
      <c r="K91" s="48"/>
      <c r="L91" s="234"/>
      <c r="M91" s="150">
        <f t="shared" si="33"/>
        <v>0</v>
      </c>
      <c r="N91" s="150">
        <f t="shared" ref="N91:N98" si="37">I91</f>
        <v>0</v>
      </c>
      <c r="O91" s="31"/>
      <c r="P91" s="152">
        <f t="shared" ref="P91:P98" si="38">J91-L91-M91-N91</f>
        <v>0</v>
      </c>
      <c r="Q91" s="279" t="str">
        <f t="shared" si="34"/>
        <v/>
      </c>
    </row>
    <row r="92" spans="2:17" s="47" customFormat="1" ht="10.5" hidden="1" customHeight="1" outlineLevel="1" x14ac:dyDescent="0.25">
      <c r="B92" s="161">
        <v>6.3</v>
      </c>
      <c r="C92" s="292"/>
      <c r="D92" s="292"/>
      <c r="E92" s="292"/>
      <c r="F92" s="325"/>
      <c r="G92" s="293">
        <v>1</v>
      </c>
      <c r="H92" s="150">
        <f t="shared" si="32"/>
        <v>0</v>
      </c>
      <c r="I92" s="124">
        <f t="shared" si="35"/>
        <v>0</v>
      </c>
      <c r="J92" s="151">
        <f t="shared" si="36"/>
        <v>0</v>
      </c>
      <c r="K92" s="48"/>
      <c r="L92" s="234"/>
      <c r="M92" s="150">
        <f t="shared" si="33"/>
        <v>0</v>
      </c>
      <c r="N92" s="150">
        <f t="shared" si="37"/>
        <v>0</v>
      </c>
      <c r="O92" s="31"/>
      <c r="P92" s="152">
        <f t="shared" si="38"/>
        <v>0</v>
      </c>
      <c r="Q92" s="279" t="str">
        <f t="shared" si="34"/>
        <v/>
      </c>
    </row>
    <row r="93" spans="2:17" s="47" customFormat="1" ht="10.5" hidden="1" customHeight="1" outlineLevel="1" x14ac:dyDescent="0.25">
      <c r="B93" s="161">
        <v>6.4</v>
      </c>
      <c r="C93" s="292"/>
      <c r="D93" s="292"/>
      <c r="E93" s="292"/>
      <c r="F93" s="325"/>
      <c r="G93" s="293">
        <v>1</v>
      </c>
      <c r="H93" s="150">
        <f t="shared" si="32"/>
        <v>0</v>
      </c>
      <c r="I93" s="124">
        <f t="shared" si="35"/>
        <v>0</v>
      </c>
      <c r="J93" s="151">
        <f t="shared" si="36"/>
        <v>0</v>
      </c>
      <c r="K93" s="48"/>
      <c r="L93" s="234"/>
      <c r="M93" s="150">
        <f t="shared" si="33"/>
        <v>0</v>
      </c>
      <c r="N93" s="150">
        <f t="shared" si="37"/>
        <v>0</v>
      </c>
      <c r="O93" s="31"/>
      <c r="P93" s="152">
        <f t="shared" si="38"/>
        <v>0</v>
      </c>
      <c r="Q93" s="279" t="str">
        <f t="shared" si="34"/>
        <v/>
      </c>
    </row>
    <row r="94" spans="2:17" s="47" customFormat="1" ht="10.5" hidden="1" customHeight="1" outlineLevel="1" x14ac:dyDescent="0.25">
      <c r="B94" s="161">
        <v>6.5</v>
      </c>
      <c r="C94" s="292"/>
      <c r="D94" s="292"/>
      <c r="E94" s="292"/>
      <c r="F94" s="325"/>
      <c r="G94" s="293">
        <v>1</v>
      </c>
      <c r="H94" s="150">
        <f t="shared" si="32"/>
        <v>0</v>
      </c>
      <c r="I94" s="124">
        <f t="shared" si="35"/>
        <v>0</v>
      </c>
      <c r="J94" s="151">
        <f t="shared" si="36"/>
        <v>0</v>
      </c>
      <c r="K94" s="48"/>
      <c r="L94" s="234"/>
      <c r="M94" s="150">
        <f t="shared" si="33"/>
        <v>0</v>
      </c>
      <c r="N94" s="150">
        <f t="shared" si="37"/>
        <v>0</v>
      </c>
      <c r="O94" s="31"/>
      <c r="P94" s="152">
        <f t="shared" si="38"/>
        <v>0</v>
      </c>
      <c r="Q94" s="279" t="str">
        <f t="shared" si="34"/>
        <v/>
      </c>
    </row>
    <row r="95" spans="2:17" s="47" customFormat="1" ht="10.5" hidden="1" customHeight="1" outlineLevel="1" x14ac:dyDescent="0.25">
      <c r="B95" s="161">
        <v>6.6</v>
      </c>
      <c r="C95" s="292"/>
      <c r="D95" s="292"/>
      <c r="E95" s="292"/>
      <c r="F95" s="325"/>
      <c r="G95" s="293">
        <v>1</v>
      </c>
      <c r="H95" s="150">
        <f t="shared" si="32"/>
        <v>0</v>
      </c>
      <c r="I95" s="124">
        <f t="shared" si="35"/>
        <v>0</v>
      </c>
      <c r="J95" s="151">
        <f t="shared" si="36"/>
        <v>0</v>
      </c>
      <c r="K95" s="48"/>
      <c r="L95" s="234"/>
      <c r="M95" s="150">
        <f t="shared" si="33"/>
        <v>0</v>
      </c>
      <c r="N95" s="150">
        <f t="shared" si="37"/>
        <v>0</v>
      </c>
      <c r="O95" s="31"/>
      <c r="P95" s="152">
        <f t="shared" si="38"/>
        <v>0</v>
      </c>
      <c r="Q95" s="279" t="str">
        <f t="shared" si="34"/>
        <v/>
      </c>
    </row>
    <row r="96" spans="2:17" s="47" customFormat="1" ht="10.5" hidden="1" customHeight="1" outlineLevel="1" x14ac:dyDescent="0.25">
      <c r="B96" s="161">
        <v>6.7</v>
      </c>
      <c r="C96" s="292"/>
      <c r="D96" s="292"/>
      <c r="E96" s="292"/>
      <c r="F96" s="325"/>
      <c r="G96" s="293">
        <v>1</v>
      </c>
      <c r="H96" s="150">
        <f t="shared" si="32"/>
        <v>0</v>
      </c>
      <c r="I96" s="124">
        <f t="shared" si="35"/>
        <v>0</v>
      </c>
      <c r="J96" s="151">
        <f t="shared" si="36"/>
        <v>0</v>
      </c>
      <c r="K96" s="48"/>
      <c r="L96" s="234"/>
      <c r="M96" s="150">
        <f t="shared" si="33"/>
        <v>0</v>
      </c>
      <c r="N96" s="150">
        <f t="shared" si="37"/>
        <v>0</v>
      </c>
      <c r="O96" s="31"/>
      <c r="P96" s="152">
        <f t="shared" si="38"/>
        <v>0</v>
      </c>
      <c r="Q96" s="279" t="str">
        <f t="shared" si="34"/>
        <v/>
      </c>
    </row>
    <row r="97" spans="2:17" s="47" customFormat="1" ht="10.5" hidden="1" customHeight="1" outlineLevel="1" x14ac:dyDescent="0.25">
      <c r="B97" s="161">
        <v>6.8</v>
      </c>
      <c r="C97" s="292"/>
      <c r="D97" s="292"/>
      <c r="E97" s="292"/>
      <c r="F97" s="325"/>
      <c r="G97" s="293">
        <v>1</v>
      </c>
      <c r="H97" s="150">
        <f t="shared" si="32"/>
        <v>0</v>
      </c>
      <c r="I97" s="124">
        <f t="shared" si="35"/>
        <v>0</v>
      </c>
      <c r="J97" s="151">
        <f t="shared" si="36"/>
        <v>0</v>
      </c>
      <c r="K97" s="48"/>
      <c r="L97" s="234"/>
      <c r="M97" s="150">
        <f t="shared" si="33"/>
        <v>0</v>
      </c>
      <c r="N97" s="150">
        <f t="shared" si="37"/>
        <v>0</v>
      </c>
      <c r="O97" s="31"/>
      <c r="P97" s="152">
        <f t="shared" si="38"/>
        <v>0</v>
      </c>
      <c r="Q97" s="279" t="str">
        <f t="shared" si="34"/>
        <v/>
      </c>
    </row>
    <row r="98" spans="2:17" s="47" customFormat="1" ht="10.5" hidden="1" customHeight="1" outlineLevel="1" x14ac:dyDescent="0.25">
      <c r="B98" s="161">
        <v>6.9</v>
      </c>
      <c r="C98" s="292"/>
      <c r="D98" s="292"/>
      <c r="E98" s="292"/>
      <c r="F98" s="325"/>
      <c r="G98" s="293">
        <v>1</v>
      </c>
      <c r="H98" s="150">
        <f t="shared" si="32"/>
        <v>0</v>
      </c>
      <c r="I98" s="124">
        <f t="shared" si="35"/>
        <v>0</v>
      </c>
      <c r="J98" s="151">
        <f t="shared" si="36"/>
        <v>0</v>
      </c>
      <c r="K98" s="48"/>
      <c r="L98" s="234"/>
      <c r="M98" s="150">
        <f t="shared" si="33"/>
        <v>0</v>
      </c>
      <c r="N98" s="150">
        <f t="shared" si="37"/>
        <v>0</v>
      </c>
      <c r="O98" s="31"/>
      <c r="P98" s="152">
        <f t="shared" si="38"/>
        <v>0</v>
      </c>
      <c r="Q98" s="279" t="str">
        <f t="shared" si="34"/>
        <v/>
      </c>
    </row>
    <row r="99" spans="2:17" s="47" customFormat="1" ht="10.5" hidden="1" customHeight="1" outlineLevel="1" thickBot="1" x14ac:dyDescent="0.3">
      <c r="B99" s="352">
        <v>6.1</v>
      </c>
      <c r="C99" s="292"/>
      <c r="D99" s="292"/>
      <c r="E99" s="292"/>
      <c r="F99" s="325"/>
      <c r="G99" s="293">
        <v>1</v>
      </c>
      <c r="H99" s="153">
        <f t="shared" si="28"/>
        <v>0</v>
      </c>
      <c r="I99" s="125">
        <f t="shared" ref="I99" si="39">H99*0.21</f>
        <v>0</v>
      </c>
      <c r="J99" s="154">
        <f t="shared" si="29"/>
        <v>0</v>
      </c>
      <c r="K99" s="48"/>
      <c r="L99" s="234"/>
      <c r="M99" s="150">
        <f t="shared" si="33"/>
        <v>0</v>
      </c>
      <c r="N99" s="150">
        <f t="shared" si="30"/>
        <v>0</v>
      </c>
      <c r="O99" s="31"/>
      <c r="P99" s="152">
        <f t="shared" si="31"/>
        <v>0</v>
      </c>
      <c r="Q99" s="279" t="str">
        <f t="shared" si="27"/>
        <v/>
      </c>
    </row>
    <row r="100" spans="2:17" s="65" customFormat="1" ht="21" customHeight="1" collapsed="1" thickTop="1" thickBot="1" x14ac:dyDescent="0.3">
      <c r="B100" s="373" t="s">
        <v>54</v>
      </c>
      <c r="C100" s="374"/>
      <c r="D100" s="374"/>
      <c r="E100" s="374"/>
      <c r="F100" s="374"/>
      <c r="G100" s="374"/>
      <c r="H100" s="498">
        <f>SUM(H10:H99)</f>
        <v>0</v>
      </c>
      <c r="I100" s="498">
        <f>SUM(I10:I78)+SUM(I90:I99)</f>
        <v>0</v>
      </c>
      <c r="J100" s="499">
        <f>J10+J36+J57+J68+J79+J89</f>
        <v>0</v>
      </c>
      <c r="K100" s="48"/>
      <c r="L100" s="499">
        <f>L10+L36+L57+L68+L79</f>
        <v>0</v>
      </c>
      <c r="M100" s="500">
        <f>M10+M36+M57+M68+M79+M89</f>
        <v>0</v>
      </c>
      <c r="N100" s="500">
        <f>N10+N36+N57+N68+N89</f>
        <v>0</v>
      </c>
      <c r="O100" s="31"/>
      <c r="P100" s="155">
        <f>J100-L100-M100-N100</f>
        <v>0</v>
      </c>
      <c r="Q100" s="280"/>
    </row>
    <row r="101" spans="2:17" s="65" customFormat="1" ht="10.5" customHeight="1" thickTop="1" x14ac:dyDescent="0.25">
      <c r="Q101" s="280"/>
    </row>
    <row r="102" spans="2:17" ht="14.25" customHeight="1" x14ac:dyDescent="0.25">
      <c r="B102" s="248"/>
      <c r="C102" s="248"/>
      <c r="D102" s="248"/>
      <c r="E102" s="248"/>
      <c r="F102" s="248"/>
      <c r="G102" s="248"/>
      <c r="H102" s="248"/>
      <c r="I102" s="248"/>
      <c r="J102" s="371" t="str">
        <f>IF(L100=0,"",IF(L57/L100&gt;40%,"! Būvniecības izmaksas Attiecināmajās izmaksās pārsniedz pieļaujamos 40%",""))</f>
        <v/>
      </c>
      <c r="K102" s="371"/>
      <c r="L102" s="371"/>
      <c r="M102" s="371"/>
      <c r="N102" s="371"/>
      <c r="O102" s="371"/>
      <c r="P102" s="371"/>
    </row>
    <row r="103" spans="2:17" ht="22.5" customHeight="1" x14ac:dyDescent="0.25">
      <c r="B103" s="67" t="s">
        <v>24</v>
      </c>
      <c r="J103" s="365" t="str">
        <f>IF(OR(P100&gt;0.01,P100&lt;-0.01),"! Nav veikts korekts izmaksu sadalījums starp Attiecināmām/ Neattiecināmām/ PVN izmaksām (L, M un N kolonnas)","")</f>
        <v/>
      </c>
      <c r="K103" s="365"/>
      <c r="L103" s="365"/>
      <c r="M103" s="365"/>
      <c r="N103" s="365"/>
      <c r="O103" s="365"/>
      <c r="P103" s="365"/>
    </row>
    <row r="104" spans="2:17" ht="37.5" customHeight="1" x14ac:dyDescent="0.25">
      <c r="B104" s="368"/>
      <c r="C104" s="369"/>
      <c r="D104" s="369"/>
      <c r="E104" s="369"/>
      <c r="F104" s="369"/>
      <c r="G104" s="369"/>
      <c r="H104" s="369"/>
      <c r="I104" s="369"/>
      <c r="J104" s="370"/>
      <c r="K104" s="277"/>
      <c r="L104" s="277"/>
      <c r="M104" s="277"/>
      <c r="N104" s="333"/>
      <c r="O104" s="277"/>
      <c r="P104" s="277"/>
    </row>
    <row r="105" spans="2:17" ht="10.5" customHeight="1" x14ac:dyDescent="0.25">
      <c r="J105" s="364"/>
      <c r="K105" s="364"/>
      <c r="L105" s="364"/>
      <c r="M105" s="364"/>
      <c r="N105" s="364"/>
      <c r="O105" s="364"/>
      <c r="P105" s="364"/>
    </row>
    <row r="106" spans="2:17" x14ac:dyDescent="0.25"/>
    <row r="107" spans="2:17" hidden="1" x14ac:dyDescent="0.25">
      <c r="J107" s="364" t="str">
        <f>IF(OR(P103&gt;0.01,P103&lt;-0.01),"Nav veikts korekts izmaksu sadalījums starp Attiecināmām un Neattiecināmām izmaksām (L un M kolonnas)","")</f>
        <v/>
      </c>
      <c r="K107" s="364"/>
      <c r="L107" s="364"/>
      <c r="M107" s="364"/>
      <c r="N107" s="364"/>
      <c r="O107" s="364"/>
      <c r="P107" s="364"/>
    </row>
    <row r="110" spans="2:17" ht="12" hidden="1" customHeight="1" x14ac:dyDescent="0.25"/>
    <row r="111" spans="2:17" ht="12" hidden="1" customHeight="1" x14ac:dyDescent="0.25"/>
    <row r="112" spans="2:17" ht="12" hidden="1" customHeight="1" x14ac:dyDescent="0.25"/>
    <row r="113" ht="12" hidden="1" customHeight="1" x14ac:dyDescent="0.25"/>
    <row r="114" ht="12" hidden="1" customHeight="1" x14ac:dyDescent="0.25"/>
    <row r="115" ht="12" hidden="1" customHeight="1" x14ac:dyDescent="0.25"/>
    <row r="116" ht="12" hidden="1" customHeight="1" x14ac:dyDescent="0.25"/>
    <row r="117" ht="12" hidden="1" customHeight="1" x14ac:dyDescent="0.25"/>
    <row r="118" ht="12" hidden="1" customHeight="1" x14ac:dyDescent="0.25"/>
    <row r="119" ht="12" hidden="1" customHeight="1" x14ac:dyDescent="0.25"/>
    <row r="124" ht="12" hidden="1" customHeight="1" x14ac:dyDescent="0.25"/>
  </sheetData>
  <sheetProtection formatCells="0" formatColumns="0" formatRows="0"/>
  <mergeCells count="25">
    <mergeCell ref="F1:P1"/>
    <mergeCell ref="B100:G100"/>
    <mergeCell ref="F8:F9"/>
    <mergeCell ref="G8:G9"/>
    <mergeCell ref="H8:H9"/>
    <mergeCell ref="B8:B9"/>
    <mergeCell ref="C8:C9"/>
    <mergeCell ref="D8:E8"/>
    <mergeCell ref="I8:I9"/>
    <mergeCell ref="J8:J9"/>
    <mergeCell ref="D4:F4"/>
    <mergeCell ref="I4:J4"/>
    <mergeCell ref="P8:P9"/>
    <mergeCell ref="C68:D68"/>
    <mergeCell ref="L8:N8"/>
    <mergeCell ref="J107:P107"/>
    <mergeCell ref="J105:P105"/>
    <mergeCell ref="J103:P103"/>
    <mergeCell ref="C10:D10"/>
    <mergeCell ref="C36:D36"/>
    <mergeCell ref="C57:D57"/>
    <mergeCell ref="B104:J104"/>
    <mergeCell ref="J102:P102"/>
    <mergeCell ref="C79:D79"/>
    <mergeCell ref="C89:D89"/>
  </mergeCells>
  <phoneticPr fontId="35"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5F7D-64EC-4E5B-BCA9-B6FDFEEF2812}">
  <sheetPr>
    <tabColor theme="9" tint="0.79998168889431442"/>
    <outlinePr summaryBelow="0" summaryRight="0"/>
  </sheetPr>
  <dimension ref="A1:AC106"/>
  <sheetViews>
    <sheetView showGridLines="0" zoomScaleNormal="100" workbookViewId="0">
      <pane ySplit="8" topLeftCell="A9" activePane="bottomLeft" state="frozen"/>
      <selection pane="bottomLeft" activeCell="M10" sqref="M10"/>
    </sheetView>
  </sheetViews>
  <sheetFormatPr defaultColWidth="0" defaultRowHeight="12.75" zeroHeight="1" outlineLevelRow="1" outlineLevelCol="1" x14ac:dyDescent="0.25"/>
  <cols>
    <col min="1" max="1" width="1.5703125" style="31" customWidth="1"/>
    <col min="2" max="2" width="4.5703125" style="31" customWidth="1"/>
    <col min="3" max="3" width="48.85546875" style="31" customWidth="1" collapsed="1"/>
    <col min="4" max="4" width="14.85546875" style="206" hidden="1" customWidth="1" outlineLevel="1"/>
    <col min="5" max="5" width="12" style="206" hidden="1" customWidth="1" outlineLevel="1"/>
    <col min="6" max="6" width="12.7109375" style="31" hidden="1" customWidth="1" outlineLevel="1"/>
    <col min="7" max="7" width="7" style="31" hidden="1" customWidth="1" outlineLevel="1"/>
    <col min="8" max="8" width="14.28515625" style="44" customWidth="1"/>
    <col min="9" max="9" width="14.28515625" style="66" customWidth="1"/>
    <col min="10" max="10" width="14.28515625" style="44" customWidth="1"/>
    <col min="11" max="11" width="4.5703125" style="44" customWidth="1"/>
    <col min="12" max="12" width="16.5703125" style="67" customWidth="1"/>
    <col min="13" max="14" width="14.140625" style="31" customWidth="1"/>
    <col min="15" max="15" width="14.140625" style="273" customWidth="1"/>
    <col min="16" max="16" width="14.140625" style="31" customWidth="1"/>
    <col min="17" max="17" width="2.42578125" style="31" customWidth="1"/>
    <col min="18" max="18" width="37.7109375" style="31" bestFit="1" customWidth="1"/>
    <col min="19" max="19" width="2.42578125" style="31" customWidth="1"/>
    <col min="20" max="23" width="8.7109375" style="31" customWidth="1"/>
    <col min="24" max="25" width="8.7109375" style="164" customWidth="1"/>
    <col min="26" max="26" width="31.140625" style="174" customWidth="1"/>
    <col min="27" max="27" width="2.28515625" style="164" hidden="1" customWidth="1"/>
    <col min="28" max="16384" width="4.140625" style="164" hidden="1"/>
  </cols>
  <sheetData>
    <row r="1" spans="1:29" ht="65.25" customHeight="1" x14ac:dyDescent="0.25">
      <c r="F1" s="32"/>
      <c r="G1" s="32"/>
      <c r="H1" s="408"/>
      <c r="I1" s="409"/>
      <c r="J1" s="409"/>
      <c r="K1" s="409"/>
      <c r="L1" s="409"/>
      <c r="M1" s="409"/>
      <c r="N1" s="409"/>
      <c r="O1" s="409"/>
      <c r="P1" s="409"/>
      <c r="Q1" s="393" t="s">
        <v>124</v>
      </c>
      <c r="R1" s="372"/>
      <c r="S1" s="372"/>
      <c r="T1" s="372"/>
      <c r="U1" s="372"/>
      <c r="V1" s="372"/>
      <c r="W1" s="372"/>
      <c r="X1" s="372"/>
      <c r="Y1" s="372"/>
      <c r="Z1" s="2"/>
      <c r="AA1" s="33"/>
      <c r="AB1" s="163"/>
      <c r="AC1" s="163"/>
    </row>
    <row r="2" spans="1:29" ht="15" customHeight="1" thickBot="1" x14ac:dyDescent="0.3">
      <c r="B2" s="86" t="s">
        <v>61</v>
      </c>
      <c r="C2" s="34"/>
      <c r="D2" s="207"/>
      <c r="E2" s="208"/>
      <c r="F2" s="138"/>
      <c r="G2" s="35"/>
      <c r="H2" s="36"/>
      <c r="I2" s="35"/>
      <c r="J2" s="139"/>
      <c r="K2" s="139"/>
      <c r="L2" s="35"/>
      <c r="M2" s="35"/>
      <c r="N2" s="35"/>
      <c r="O2" s="270"/>
      <c r="P2" s="35"/>
      <c r="Q2" s="35"/>
      <c r="R2" s="35"/>
      <c r="S2" s="35"/>
      <c r="T2" s="35"/>
      <c r="U2" s="35"/>
      <c r="V2" s="35"/>
      <c r="W2" s="35"/>
      <c r="X2" s="35"/>
      <c r="Y2" s="35"/>
      <c r="Z2" s="2"/>
      <c r="AA2" s="33"/>
      <c r="AB2" s="163"/>
      <c r="AC2" s="163"/>
    </row>
    <row r="3" spans="1:29" ht="3" customHeight="1" x14ac:dyDescent="0.25">
      <c r="B3" s="38"/>
      <c r="C3" s="39"/>
      <c r="D3" s="209"/>
      <c r="E3" s="210"/>
      <c r="F3" s="41"/>
      <c r="G3" s="42"/>
      <c r="H3" s="43"/>
      <c r="I3" s="42"/>
      <c r="J3" s="140"/>
      <c r="L3" s="42"/>
      <c r="M3" s="42"/>
      <c r="N3" s="42"/>
      <c r="O3" s="271"/>
      <c r="X3" s="31"/>
      <c r="Y3" s="31"/>
      <c r="Z3" s="158"/>
      <c r="AA3" s="31"/>
    </row>
    <row r="4" spans="1:29" s="165" customFormat="1" ht="24" customHeight="1" x14ac:dyDescent="0.25">
      <c r="A4" s="46"/>
      <c r="B4" s="394" t="s">
        <v>52</v>
      </c>
      <c r="C4" s="394"/>
      <c r="D4" s="394"/>
      <c r="E4" s="394"/>
      <c r="F4" s="394"/>
      <c r="G4" s="394"/>
      <c r="H4" s="394"/>
      <c r="I4" s="394"/>
      <c r="J4" s="394"/>
      <c r="K4" s="394"/>
      <c r="L4" s="394"/>
      <c r="M4" s="394"/>
      <c r="N4" s="394"/>
      <c r="O4" s="394"/>
      <c r="P4" s="394"/>
      <c r="Q4" s="394"/>
      <c r="R4" s="394"/>
      <c r="S4" s="394"/>
      <c r="T4" s="394"/>
      <c r="U4" s="394"/>
      <c r="V4" s="394"/>
      <c r="W4" s="394"/>
      <c r="X4" s="394"/>
      <c r="Y4" s="394"/>
      <c r="Z4" s="175"/>
      <c r="AA4" s="46"/>
    </row>
    <row r="5" spans="1:29" s="176" customFormat="1" ht="16.5" customHeight="1" x14ac:dyDescent="0.2">
      <c r="A5" s="175"/>
      <c r="B5" s="396" t="str">
        <f>IF(OR(Tāme!P100&gt;0.01,Tāme!P100&lt;-0.01),"! Pirms aizpildiet šo darba lapu, aizpildiet darba lapu- Tāme! (nepieciešams sadalīt kopējās izmaksas starp Attiecināmām/ Neattiecināmām/ PVN)","")</f>
        <v/>
      </c>
      <c r="C5" s="396"/>
      <c r="D5" s="396"/>
      <c r="E5" s="396"/>
      <c r="F5" s="396"/>
      <c r="G5" s="396"/>
      <c r="H5" s="396"/>
      <c r="I5" s="396"/>
      <c r="J5" s="396"/>
      <c r="K5" s="396"/>
      <c r="L5" s="396"/>
      <c r="M5" s="396"/>
      <c r="N5" s="396"/>
      <c r="O5" s="396"/>
      <c r="P5" s="396"/>
      <c r="Q5" s="251"/>
      <c r="R5" s="251"/>
      <c r="S5" s="251"/>
      <c r="T5" s="251"/>
      <c r="U5" s="251"/>
      <c r="V5" s="251"/>
      <c r="W5" s="175"/>
      <c r="X5" s="175"/>
      <c r="Y5" s="175"/>
      <c r="Z5" s="175"/>
      <c r="AA5" s="175"/>
    </row>
    <row r="6" spans="1:29" ht="6" customHeight="1" x14ac:dyDescent="0.25">
      <c r="B6" s="38"/>
      <c r="C6" s="39"/>
      <c r="D6" s="209"/>
      <c r="E6" s="210"/>
      <c r="F6" s="41"/>
      <c r="G6" s="42"/>
      <c r="H6" s="43"/>
      <c r="I6" s="42"/>
      <c r="J6" s="140"/>
      <c r="L6" s="42"/>
      <c r="M6" s="42"/>
      <c r="N6" s="42"/>
      <c r="O6" s="271"/>
      <c r="Q6" s="251"/>
      <c r="X6" s="31"/>
      <c r="Y6" s="31"/>
      <c r="Z6" s="158"/>
      <c r="AA6" s="31"/>
    </row>
    <row r="7" spans="1:29" s="166" customFormat="1" ht="13.5" customHeight="1" x14ac:dyDescent="0.2">
      <c r="A7" s="47"/>
      <c r="B7" s="401" t="s">
        <v>0</v>
      </c>
      <c r="C7" s="403" t="s">
        <v>39</v>
      </c>
      <c r="D7" s="403" t="s">
        <v>12</v>
      </c>
      <c r="E7" s="403"/>
      <c r="F7" s="403" t="s">
        <v>2</v>
      </c>
      <c r="G7" s="403" t="s">
        <v>3</v>
      </c>
      <c r="H7" s="403" t="s">
        <v>4</v>
      </c>
      <c r="I7" s="416" t="s">
        <v>5</v>
      </c>
      <c r="J7" s="397" t="s">
        <v>41</v>
      </c>
      <c r="K7" s="85"/>
      <c r="L7" s="397" t="s">
        <v>42</v>
      </c>
      <c r="M7" s="405" t="s">
        <v>15</v>
      </c>
      <c r="N7" s="406"/>
      <c r="O7" s="406"/>
      <c r="P7" s="407"/>
      <c r="Q7" s="251"/>
      <c r="R7" s="397" t="s">
        <v>122</v>
      </c>
      <c r="S7" s="31"/>
      <c r="T7" s="390" t="s">
        <v>62</v>
      </c>
      <c r="U7" s="391"/>
      <c r="V7" s="391"/>
      <c r="W7" s="391"/>
      <c r="X7" s="391"/>
      <c r="Y7" s="392"/>
      <c r="Z7" s="158"/>
      <c r="AA7" s="31"/>
    </row>
    <row r="8" spans="1:29" s="166" customFormat="1" ht="97.5" customHeight="1" x14ac:dyDescent="0.2">
      <c r="A8" s="47"/>
      <c r="B8" s="402"/>
      <c r="C8" s="404"/>
      <c r="D8" s="202" t="s">
        <v>6</v>
      </c>
      <c r="E8" s="202" t="s">
        <v>7</v>
      </c>
      <c r="F8" s="404"/>
      <c r="G8" s="404"/>
      <c r="H8" s="404"/>
      <c r="I8" s="417"/>
      <c r="J8" s="398"/>
      <c r="K8" s="85"/>
      <c r="L8" s="398"/>
      <c r="M8" s="168" t="s">
        <v>43</v>
      </c>
      <c r="N8" s="167" t="s">
        <v>92</v>
      </c>
      <c r="O8" s="268" t="s">
        <v>44</v>
      </c>
      <c r="P8" s="322" t="s">
        <v>73</v>
      </c>
      <c r="Q8" s="251"/>
      <c r="R8" s="398"/>
      <c r="S8" s="31"/>
      <c r="T8" s="349" t="s">
        <v>115</v>
      </c>
      <c r="U8" s="350" t="s">
        <v>114</v>
      </c>
      <c r="V8" s="350" t="s">
        <v>116</v>
      </c>
      <c r="W8" s="350" t="s">
        <v>117</v>
      </c>
      <c r="X8" s="350" t="s">
        <v>118</v>
      </c>
      <c r="Y8" s="351" t="s">
        <v>119</v>
      </c>
      <c r="Z8" s="158"/>
      <c r="AA8" s="31"/>
    </row>
    <row r="9" spans="1:29" s="166" customFormat="1" ht="21" customHeight="1" x14ac:dyDescent="0.2">
      <c r="A9" s="47"/>
      <c r="B9" s="49">
        <v>1</v>
      </c>
      <c r="C9" s="399" t="str">
        <f>Tāme!C10</f>
        <v>Iekārtas un aprīkojums</v>
      </c>
      <c r="D9" s="400"/>
      <c r="E9" s="211"/>
      <c r="F9" s="50"/>
      <c r="G9" s="237"/>
      <c r="H9" s="51"/>
      <c r="I9" s="52"/>
      <c r="J9" s="70">
        <f>SUM(J10:J34)</f>
        <v>0</v>
      </c>
      <c r="K9" s="44"/>
      <c r="L9" s="89">
        <f>SUM(L10:L34)</f>
        <v>0</v>
      </c>
      <c r="M9" s="89">
        <f>SUM(M10:M34)</f>
        <v>0</v>
      </c>
      <c r="N9" s="169">
        <f>SUM(N10:N34)</f>
        <v>0</v>
      </c>
      <c r="O9" s="169">
        <f>SUM(O10:O34)</f>
        <v>0</v>
      </c>
      <c r="P9" s="70">
        <f>SUM(P10:P34)</f>
        <v>0</v>
      </c>
      <c r="Q9" s="251"/>
      <c r="R9" s="286"/>
      <c r="S9" s="255"/>
      <c r="T9" s="289"/>
      <c r="U9" s="290"/>
      <c r="V9" s="290"/>
      <c r="W9" s="290"/>
      <c r="X9" s="290"/>
      <c r="Y9" s="291"/>
      <c r="Z9" s="309"/>
      <c r="AA9" s="31"/>
    </row>
    <row r="10" spans="1:29" s="166" customFormat="1" ht="11.25" customHeight="1" x14ac:dyDescent="0.2">
      <c r="A10" s="47"/>
      <c r="B10" s="53">
        <f>IF(Tāme!B11="","",Tāme!B11)</f>
        <v>1.1000000000000001</v>
      </c>
      <c r="C10" s="54" t="str">
        <f>IF(Tāme!C11="","",Tāme!C11)</f>
        <v/>
      </c>
      <c r="D10" s="212" t="str">
        <f>IF(Tāme!D11="","",Tāme!D11)</f>
        <v/>
      </c>
      <c r="E10" s="212" t="str">
        <f>IF(Tāme!E11="","",Tāme!E11)</f>
        <v/>
      </c>
      <c r="F10" s="55" t="str">
        <f>IF(Tāme!F11="","",Tāme!F11)</f>
        <v/>
      </c>
      <c r="G10" s="238">
        <f>IF(Tāme!G11="","",Tāme!G11)</f>
        <v>1</v>
      </c>
      <c r="H10" s="55">
        <f>IF(Tāme!H11="","",Tāme!H11)</f>
        <v>0</v>
      </c>
      <c r="I10" s="56">
        <f>IF(Tāme!I11="","",Tāme!I11)</f>
        <v>0</v>
      </c>
      <c r="J10" s="57">
        <f>IF(Tāme!J11="","",Tāme!J11)</f>
        <v>0</v>
      </c>
      <c r="K10" s="44"/>
      <c r="L10" s="75">
        <f>Tāme!L11</f>
        <v>0</v>
      </c>
      <c r="M10" s="294"/>
      <c r="N10" s="295"/>
      <c r="O10" s="295"/>
      <c r="P10" s="57">
        <f>IF(L10="","",L10-M10-N10-O10)</f>
        <v>0</v>
      </c>
      <c r="Q10" s="251"/>
      <c r="R10" s="296"/>
      <c r="S10" s="255"/>
      <c r="T10" s="296"/>
      <c r="U10" s="297"/>
      <c r="V10" s="298"/>
      <c r="W10" s="299"/>
      <c r="X10" s="297"/>
      <c r="Y10" s="300"/>
      <c r="Z10" s="279" t="str">
        <f>IF(P10&gt;0,IF(R10="","Nav norādīts reģions, kur atradīsies ieguldījums",(IF(AND(T10="",U10="",V10="",W10="",X10="",Y10=""),"Nav norādīts reģions/i, kurā plānots gūt labumu no ieguldījuma",""))),"")</f>
        <v/>
      </c>
      <c r="AA10" s="31"/>
    </row>
    <row r="11" spans="1:29" s="166" customFormat="1" ht="11.25" customHeight="1" collapsed="1" x14ac:dyDescent="0.2">
      <c r="A11" s="47"/>
      <c r="B11" s="53">
        <f>IF(Tāme!B12="","",Tāme!B12)</f>
        <v>1.2</v>
      </c>
      <c r="C11" s="54" t="str">
        <f>IF(Tāme!C12="","",Tāme!C12)</f>
        <v/>
      </c>
      <c r="D11" s="212" t="str">
        <f>IF(Tāme!D12="","",Tāme!D12)</f>
        <v/>
      </c>
      <c r="E11" s="212" t="str">
        <f>IF(Tāme!E12="","",Tāme!E12)</f>
        <v/>
      </c>
      <c r="F11" s="55" t="str">
        <f>IF(Tāme!F12="","",Tāme!F12)</f>
        <v/>
      </c>
      <c r="G11" s="238">
        <f>IF(Tāme!G12="","",Tāme!G12)</f>
        <v>1</v>
      </c>
      <c r="H11" s="55">
        <f>IF(Tāme!H12="","",Tāme!H12)</f>
        <v>0</v>
      </c>
      <c r="I11" s="56">
        <f>IF(Tāme!I12="","",Tāme!I12)</f>
        <v>0</v>
      </c>
      <c r="J11" s="57">
        <f>IF(Tāme!J12="","",Tāme!J12)</f>
        <v>0</v>
      </c>
      <c r="K11" s="48"/>
      <c r="L11" s="75">
        <f>Tāme!L12</f>
        <v>0</v>
      </c>
      <c r="M11" s="294"/>
      <c r="N11" s="295"/>
      <c r="O11" s="295"/>
      <c r="P11" s="57">
        <f>IF(L11="","",L11-M11-N11-O11)</f>
        <v>0</v>
      </c>
      <c r="Q11" s="251"/>
      <c r="R11" s="296"/>
      <c r="S11" s="255"/>
      <c r="T11" s="296"/>
      <c r="U11" s="297"/>
      <c r="V11" s="298"/>
      <c r="W11" s="299"/>
      <c r="X11" s="297"/>
      <c r="Y11" s="300"/>
      <c r="Z11" s="279" t="str">
        <f t="shared" ref="Z11:Z66" si="0">IF(P11&gt;0,IF(R11="","Nav norādīts reģions, kur atradīsies ieguldījums",(IF(AND(T11="",U11="",V11="",W11="",X11="",Y11=""),"Nav norādīts reģions/i, kurā plānots gūt labumu no ieguldījuma",""))),"")</f>
        <v/>
      </c>
      <c r="AA11" s="31"/>
    </row>
    <row r="12" spans="1:29" s="166" customFormat="1" ht="11.25" hidden="1" customHeight="1" outlineLevel="1" x14ac:dyDescent="0.2">
      <c r="A12" s="47"/>
      <c r="B12" s="53">
        <f>IF(Tāme!B13="","",Tāme!B13)</f>
        <v>1.3</v>
      </c>
      <c r="C12" s="54" t="str">
        <f>IF(Tāme!C13="","",Tāme!C13)</f>
        <v/>
      </c>
      <c r="D12" s="212" t="str">
        <f>IF(Tāme!D13="","",Tāme!D13)</f>
        <v/>
      </c>
      <c r="E12" s="212" t="str">
        <f>IF(Tāme!E13="","",Tāme!E13)</f>
        <v/>
      </c>
      <c r="F12" s="55" t="str">
        <f>IF(Tāme!F13="","",Tāme!F13)</f>
        <v/>
      </c>
      <c r="G12" s="238">
        <f>IF(Tāme!G13="","",Tāme!G13)</f>
        <v>1</v>
      </c>
      <c r="H12" s="55">
        <f>IF(Tāme!H13="","",Tāme!H13)</f>
        <v>0</v>
      </c>
      <c r="I12" s="56">
        <f>IF(Tāme!I13="","",Tāme!I13)</f>
        <v>0</v>
      </c>
      <c r="J12" s="57">
        <f>IF(Tāme!J13="","",Tāme!J13)</f>
        <v>0</v>
      </c>
      <c r="K12" s="48"/>
      <c r="L12" s="75">
        <f>Tāme!L13</f>
        <v>0</v>
      </c>
      <c r="M12" s="294"/>
      <c r="N12" s="295"/>
      <c r="O12" s="295"/>
      <c r="P12" s="57">
        <f t="shared" ref="P12:P34" si="1">IF(L12="","",L12-M12-N12-O12)</f>
        <v>0</v>
      </c>
      <c r="Q12" s="251"/>
      <c r="R12" s="296"/>
      <c r="S12" s="255"/>
      <c r="T12" s="296"/>
      <c r="U12" s="297"/>
      <c r="V12" s="298"/>
      <c r="W12" s="299"/>
      <c r="X12" s="297"/>
      <c r="Y12" s="300"/>
      <c r="Z12" s="279" t="str">
        <f t="shared" si="0"/>
        <v/>
      </c>
      <c r="AA12" s="31"/>
    </row>
    <row r="13" spans="1:29" s="166" customFormat="1" ht="11.25" hidden="1" customHeight="1" outlineLevel="1" x14ac:dyDescent="0.2">
      <c r="A13" s="47"/>
      <c r="B13" s="53">
        <f>IF(Tāme!B14="","",Tāme!B14)</f>
        <v>1.4</v>
      </c>
      <c r="C13" s="54" t="str">
        <f>IF(Tāme!C14="","",Tāme!C14)</f>
        <v/>
      </c>
      <c r="D13" s="212" t="str">
        <f>IF(Tāme!D14="","",Tāme!D14)</f>
        <v/>
      </c>
      <c r="E13" s="212" t="str">
        <f>IF(Tāme!E14="","",Tāme!E14)</f>
        <v/>
      </c>
      <c r="F13" s="55" t="str">
        <f>IF(Tāme!F14="","",Tāme!F14)</f>
        <v/>
      </c>
      <c r="G13" s="238">
        <f>IF(Tāme!G14="","",Tāme!G14)</f>
        <v>1</v>
      </c>
      <c r="H13" s="55">
        <f>IF(Tāme!H14="","",Tāme!H14)</f>
        <v>0</v>
      </c>
      <c r="I13" s="56">
        <f>IF(Tāme!I14="","",Tāme!I14)</f>
        <v>0</v>
      </c>
      <c r="J13" s="57">
        <f>IF(Tāme!J14="","",Tāme!J14)</f>
        <v>0</v>
      </c>
      <c r="K13" s="48"/>
      <c r="L13" s="75">
        <f>Tāme!L14</f>
        <v>0</v>
      </c>
      <c r="M13" s="294"/>
      <c r="N13" s="295"/>
      <c r="O13" s="295"/>
      <c r="P13" s="57">
        <f t="shared" si="1"/>
        <v>0</v>
      </c>
      <c r="Q13" s="251"/>
      <c r="R13" s="296"/>
      <c r="S13" s="255"/>
      <c r="T13" s="296"/>
      <c r="U13" s="297"/>
      <c r="V13" s="298"/>
      <c r="W13" s="299"/>
      <c r="X13" s="297"/>
      <c r="Y13" s="300"/>
      <c r="Z13" s="279" t="str">
        <f t="shared" si="0"/>
        <v/>
      </c>
      <c r="AA13" s="31"/>
    </row>
    <row r="14" spans="1:29" s="166" customFormat="1" ht="11.25" hidden="1" customHeight="1" outlineLevel="1" x14ac:dyDescent="0.2">
      <c r="A14" s="47"/>
      <c r="B14" s="53">
        <f>IF(Tāme!B15="","",Tāme!B15)</f>
        <v>1.5</v>
      </c>
      <c r="C14" s="54" t="str">
        <f>IF(Tāme!C15="","",Tāme!C15)</f>
        <v/>
      </c>
      <c r="D14" s="212" t="str">
        <f>IF(Tāme!D15="","",Tāme!D15)</f>
        <v/>
      </c>
      <c r="E14" s="212" t="str">
        <f>IF(Tāme!E15="","",Tāme!E15)</f>
        <v/>
      </c>
      <c r="F14" s="55" t="str">
        <f>IF(Tāme!F15="","",Tāme!F15)</f>
        <v/>
      </c>
      <c r="G14" s="238">
        <f>IF(Tāme!G15="","",Tāme!G15)</f>
        <v>1</v>
      </c>
      <c r="H14" s="55">
        <f>IF(Tāme!H15="","",Tāme!H15)</f>
        <v>0</v>
      </c>
      <c r="I14" s="56">
        <f>IF(Tāme!I15="","",Tāme!I15)</f>
        <v>0</v>
      </c>
      <c r="J14" s="57">
        <f>IF(Tāme!J15="","",Tāme!J15)</f>
        <v>0</v>
      </c>
      <c r="K14" s="48"/>
      <c r="L14" s="75">
        <f>Tāme!L15</f>
        <v>0</v>
      </c>
      <c r="M14" s="294"/>
      <c r="N14" s="295"/>
      <c r="O14" s="295"/>
      <c r="P14" s="57">
        <f t="shared" si="1"/>
        <v>0</v>
      </c>
      <c r="Q14" s="251"/>
      <c r="R14" s="296"/>
      <c r="S14" s="255"/>
      <c r="T14" s="296"/>
      <c r="U14" s="297"/>
      <c r="V14" s="298"/>
      <c r="W14" s="299"/>
      <c r="X14" s="297"/>
      <c r="Y14" s="300"/>
      <c r="Z14" s="279" t="str">
        <f t="shared" si="0"/>
        <v/>
      </c>
      <c r="AA14" s="31"/>
    </row>
    <row r="15" spans="1:29" s="166" customFormat="1" ht="11.25" hidden="1" customHeight="1" outlineLevel="1" x14ac:dyDescent="0.2">
      <c r="A15" s="47"/>
      <c r="B15" s="53">
        <f>IF(Tāme!B16="","",Tāme!B16)</f>
        <v>1.6</v>
      </c>
      <c r="C15" s="54" t="str">
        <f>IF(Tāme!C16="","",Tāme!C16)</f>
        <v/>
      </c>
      <c r="D15" s="212" t="str">
        <f>IF(Tāme!D16="","",Tāme!D16)</f>
        <v/>
      </c>
      <c r="E15" s="212" t="str">
        <f>IF(Tāme!E16="","",Tāme!E16)</f>
        <v/>
      </c>
      <c r="F15" s="55" t="str">
        <f>IF(Tāme!F16="","",Tāme!F16)</f>
        <v/>
      </c>
      <c r="G15" s="238">
        <f>IF(Tāme!G16="","",Tāme!G16)</f>
        <v>1</v>
      </c>
      <c r="H15" s="55">
        <f>IF(Tāme!H16="","",Tāme!H16)</f>
        <v>0</v>
      </c>
      <c r="I15" s="56">
        <f>IF(Tāme!I16="","",Tāme!I16)</f>
        <v>0</v>
      </c>
      <c r="J15" s="57">
        <f>IF(Tāme!J16="","",Tāme!J16)</f>
        <v>0</v>
      </c>
      <c r="K15" s="48"/>
      <c r="L15" s="75">
        <f>Tāme!L16</f>
        <v>0</v>
      </c>
      <c r="M15" s="294"/>
      <c r="N15" s="295"/>
      <c r="O15" s="295"/>
      <c r="P15" s="57">
        <f t="shared" si="1"/>
        <v>0</v>
      </c>
      <c r="Q15" s="251"/>
      <c r="R15" s="296"/>
      <c r="S15" s="255"/>
      <c r="T15" s="296"/>
      <c r="U15" s="297"/>
      <c r="V15" s="298"/>
      <c r="W15" s="299"/>
      <c r="X15" s="297"/>
      <c r="Y15" s="300"/>
      <c r="Z15" s="279" t="str">
        <f t="shared" si="0"/>
        <v/>
      </c>
      <c r="AA15" s="31"/>
    </row>
    <row r="16" spans="1:29" s="166" customFormat="1" ht="11.25" hidden="1" customHeight="1" outlineLevel="1" x14ac:dyDescent="0.2">
      <c r="A16" s="47"/>
      <c r="B16" s="53">
        <f>IF(Tāme!B17="","",Tāme!B17)</f>
        <v>1.7</v>
      </c>
      <c r="C16" s="54" t="str">
        <f>IF(Tāme!C17="","",Tāme!C17)</f>
        <v/>
      </c>
      <c r="D16" s="212" t="str">
        <f>IF(Tāme!D17="","",Tāme!D17)</f>
        <v/>
      </c>
      <c r="E16" s="212" t="str">
        <f>IF(Tāme!E17="","",Tāme!E17)</f>
        <v/>
      </c>
      <c r="F16" s="55" t="str">
        <f>IF(Tāme!F17="","",Tāme!F17)</f>
        <v/>
      </c>
      <c r="G16" s="238">
        <f>IF(Tāme!G17="","",Tāme!G17)</f>
        <v>1</v>
      </c>
      <c r="H16" s="55">
        <f>IF(Tāme!H17="","",Tāme!H17)</f>
        <v>0</v>
      </c>
      <c r="I16" s="56">
        <f>IF(Tāme!I17="","",Tāme!I17)</f>
        <v>0</v>
      </c>
      <c r="J16" s="57">
        <f>IF(Tāme!J17="","",Tāme!J17)</f>
        <v>0</v>
      </c>
      <c r="K16" s="48"/>
      <c r="L16" s="75">
        <f>Tāme!L17</f>
        <v>0</v>
      </c>
      <c r="M16" s="294"/>
      <c r="N16" s="295"/>
      <c r="O16" s="295"/>
      <c r="P16" s="57">
        <f t="shared" si="1"/>
        <v>0</v>
      </c>
      <c r="Q16" s="251"/>
      <c r="R16" s="296"/>
      <c r="S16" s="255"/>
      <c r="T16" s="296"/>
      <c r="U16" s="297"/>
      <c r="V16" s="298"/>
      <c r="W16" s="299"/>
      <c r="X16" s="297"/>
      <c r="Y16" s="300"/>
      <c r="Z16" s="279" t="str">
        <f t="shared" si="0"/>
        <v/>
      </c>
      <c r="AA16" s="31"/>
    </row>
    <row r="17" spans="1:27" s="166" customFormat="1" ht="11.25" hidden="1" customHeight="1" outlineLevel="1" x14ac:dyDescent="0.2">
      <c r="A17" s="47"/>
      <c r="B17" s="53">
        <f>IF(Tāme!B18="","",Tāme!B18)</f>
        <v>1.8</v>
      </c>
      <c r="C17" s="54" t="str">
        <f>IF(Tāme!C18="","",Tāme!C18)</f>
        <v/>
      </c>
      <c r="D17" s="212" t="str">
        <f>IF(Tāme!D18="","",Tāme!D18)</f>
        <v/>
      </c>
      <c r="E17" s="212" t="str">
        <f>IF(Tāme!E18="","",Tāme!E18)</f>
        <v/>
      </c>
      <c r="F17" s="55" t="str">
        <f>IF(Tāme!F18="","",Tāme!F18)</f>
        <v/>
      </c>
      <c r="G17" s="238">
        <f>IF(Tāme!G18="","",Tāme!G18)</f>
        <v>1</v>
      </c>
      <c r="H17" s="55">
        <f>IF(Tāme!H18="","",Tāme!H18)</f>
        <v>0</v>
      </c>
      <c r="I17" s="56">
        <f>IF(Tāme!I18="","",Tāme!I18)</f>
        <v>0</v>
      </c>
      <c r="J17" s="57">
        <f>IF(Tāme!J18="","",Tāme!J18)</f>
        <v>0</v>
      </c>
      <c r="K17" s="48"/>
      <c r="L17" s="75">
        <f>Tāme!L18</f>
        <v>0</v>
      </c>
      <c r="M17" s="294"/>
      <c r="N17" s="295"/>
      <c r="O17" s="295"/>
      <c r="P17" s="57">
        <f t="shared" si="1"/>
        <v>0</v>
      </c>
      <c r="Q17" s="251"/>
      <c r="R17" s="296"/>
      <c r="S17" s="255"/>
      <c r="T17" s="296"/>
      <c r="U17" s="297"/>
      <c r="V17" s="298"/>
      <c r="W17" s="299"/>
      <c r="X17" s="297"/>
      <c r="Y17" s="300"/>
      <c r="Z17" s="279" t="str">
        <f t="shared" si="0"/>
        <v/>
      </c>
      <c r="AA17" s="31"/>
    </row>
    <row r="18" spans="1:27" s="166" customFormat="1" ht="11.25" hidden="1" customHeight="1" outlineLevel="1" x14ac:dyDescent="0.2">
      <c r="A18" s="47"/>
      <c r="B18" s="53">
        <f>IF(Tāme!B19="","",Tāme!B19)</f>
        <v>1.9</v>
      </c>
      <c r="C18" s="54" t="str">
        <f>IF(Tāme!C19="","",Tāme!C19)</f>
        <v/>
      </c>
      <c r="D18" s="212" t="str">
        <f>IF(Tāme!D19="","",Tāme!D19)</f>
        <v/>
      </c>
      <c r="E18" s="212" t="str">
        <f>IF(Tāme!E19="","",Tāme!E19)</f>
        <v/>
      </c>
      <c r="F18" s="55" t="str">
        <f>IF(Tāme!F19="","",Tāme!F19)</f>
        <v/>
      </c>
      <c r="G18" s="238">
        <f>IF(Tāme!G19="","",Tāme!G19)</f>
        <v>1</v>
      </c>
      <c r="H18" s="55">
        <f>IF(Tāme!H19="","",Tāme!H19)</f>
        <v>0</v>
      </c>
      <c r="I18" s="56">
        <f>IF(Tāme!I19="","",Tāme!I19)</f>
        <v>0</v>
      </c>
      <c r="J18" s="57">
        <f>IF(Tāme!J19="","",Tāme!J19)</f>
        <v>0</v>
      </c>
      <c r="K18" s="48"/>
      <c r="L18" s="75">
        <f>Tāme!L19</f>
        <v>0</v>
      </c>
      <c r="M18" s="294"/>
      <c r="N18" s="295"/>
      <c r="O18" s="295"/>
      <c r="P18" s="57">
        <f t="shared" si="1"/>
        <v>0</v>
      </c>
      <c r="Q18" s="251"/>
      <c r="R18" s="296"/>
      <c r="S18" s="255"/>
      <c r="T18" s="296"/>
      <c r="U18" s="297"/>
      <c r="V18" s="298"/>
      <c r="W18" s="299"/>
      <c r="X18" s="297"/>
      <c r="Y18" s="300"/>
      <c r="Z18" s="279" t="str">
        <f t="shared" si="0"/>
        <v/>
      </c>
      <c r="AA18" s="31"/>
    </row>
    <row r="19" spans="1:27" s="166" customFormat="1" ht="11.25" hidden="1" customHeight="1" outlineLevel="1" x14ac:dyDescent="0.2">
      <c r="A19" s="47"/>
      <c r="B19" s="53" t="str">
        <f>IF(Tāme!B20="","",Tāme!B20)</f>
        <v>1.10.</v>
      </c>
      <c r="C19" s="54" t="str">
        <f>IF(Tāme!C20="","",Tāme!C20)</f>
        <v/>
      </c>
      <c r="D19" s="212" t="str">
        <f>IF(Tāme!D20="","",Tāme!D20)</f>
        <v/>
      </c>
      <c r="E19" s="212" t="str">
        <f>IF(Tāme!E20="","",Tāme!E20)</f>
        <v/>
      </c>
      <c r="F19" s="55" t="str">
        <f>IF(Tāme!F20="","",Tāme!F20)</f>
        <v/>
      </c>
      <c r="G19" s="238">
        <f>IF(Tāme!G20="","",Tāme!G20)</f>
        <v>1</v>
      </c>
      <c r="H19" s="55">
        <f>IF(Tāme!H20="","",Tāme!H20)</f>
        <v>0</v>
      </c>
      <c r="I19" s="56">
        <f>IF(Tāme!I20="","",Tāme!I20)</f>
        <v>0</v>
      </c>
      <c r="J19" s="57">
        <f>IF(Tāme!J20="","",Tāme!J20)</f>
        <v>0</v>
      </c>
      <c r="K19" s="48"/>
      <c r="L19" s="75">
        <f>Tāme!L20</f>
        <v>0</v>
      </c>
      <c r="M19" s="294"/>
      <c r="N19" s="295"/>
      <c r="O19" s="295"/>
      <c r="P19" s="57">
        <f t="shared" si="1"/>
        <v>0</v>
      </c>
      <c r="Q19" s="251"/>
      <c r="R19" s="296"/>
      <c r="S19" s="255"/>
      <c r="T19" s="296"/>
      <c r="U19" s="297"/>
      <c r="V19" s="298"/>
      <c r="W19" s="299"/>
      <c r="X19" s="297"/>
      <c r="Y19" s="300"/>
      <c r="Z19" s="279" t="str">
        <f t="shared" si="0"/>
        <v/>
      </c>
      <c r="AA19" s="31"/>
    </row>
    <row r="20" spans="1:27" s="166" customFormat="1" ht="11.25" hidden="1" customHeight="1" outlineLevel="1" x14ac:dyDescent="0.2">
      <c r="A20" s="47"/>
      <c r="B20" s="53">
        <f>IF(Tāme!B21="","",Tāme!B21)</f>
        <v>1.1100000000000001</v>
      </c>
      <c r="C20" s="54" t="str">
        <f>IF(Tāme!C21="","",Tāme!C21)</f>
        <v/>
      </c>
      <c r="D20" s="212" t="str">
        <f>IF(Tāme!D21="","",Tāme!D21)</f>
        <v/>
      </c>
      <c r="E20" s="212" t="str">
        <f>IF(Tāme!E21="","",Tāme!E21)</f>
        <v/>
      </c>
      <c r="F20" s="55" t="str">
        <f>IF(Tāme!F21="","",Tāme!F21)</f>
        <v/>
      </c>
      <c r="G20" s="238">
        <f>IF(Tāme!G21="","",Tāme!G21)</f>
        <v>1</v>
      </c>
      <c r="H20" s="55">
        <f>IF(Tāme!H21="","",Tāme!H21)</f>
        <v>0</v>
      </c>
      <c r="I20" s="56">
        <f>IF(Tāme!I21="","",Tāme!I21)</f>
        <v>0</v>
      </c>
      <c r="J20" s="57">
        <f>IF(Tāme!J21="","",Tāme!J21)</f>
        <v>0</v>
      </c>
      <c r="K20" s="48"/>
      <c r="L20" s="75">
        <f>Tāme!L21</f>
        <v>0</v>
      </c>
      <c r="M20" s="294"/>
      <c r="N20" s="295"/>
      <c r="O20" s="295"/>
      <c r="P20" s="57">
        <f t="shared" si="1"/>
        <v>0</v>
      </c>
      <c r="Q20" s="321"/>
      <c r="R20" s="296"/>
      <c r="S20" s="255"/>
      <c r="T20" s="296"/>
      <c r="U20" s="297"/>
      <c r="V20" s="298"/>
      <c r="W20" s="299"/>
      <c r="X20" s="297"/>
      <c r="Y20" s="300"/>
      <c r="Z20" s="279" t="str">
        <f t="shared" si="0"/>
        <v/>
      </c>
      <c r="AA20" s="31"/>
    </row>
    <row r="21" spans="1:27" s="166" customFormat="1" ht="11.25" hidden="1" customHeight="1" outlineLevel="1" x14ac:dyDescent="0.2">
      <c r="A21" s="47"/>
      <c r="B21" s="53">
        <f>IF(Tāme!B22="","",Tāme!B22)</f>
        <v>1.1200000000000001</v>
      </c>
      <c r="C21" s="54" t="str">
        <f>IF(Tāme!C22="","",Tāme!C22)</f>
        <v/>
      </c>
      <c r="D21" s="212" t="str">
        <f>IF(Tāme!D22="","",Tāme!D22)</f>
        <v/>
      </c>
      <c r="E21" s="212" t="str">
        <f>IF(Tāme!E22="","",Tāme!E22)</f>
        <v/>
      </c>
      <c r="F21" s="55" t="str">
        <f>IF(Tāme!F22="","",Tāme!F22)</f>
        <v/>
      </c>
      <c r="G21" s="238">
        <f>IF(Tāme!G22="","",Tāme!G22)</f>
        <v>1</v>
      </c>
      <c r="H21" s="55">
        <f>IF(Tāme!H22="","",Tāme!H22)</f>
        <v>0</v>
      </c>
      <c r="I21" s="56">
        <f>IF(Tāme!I22="","",Tāme!I22)</f>
        <v>0</v>
      </c>
      <c r="J21" s="57">
        <f>IF(Tāme!J22="","",Tāme!J22)</f>
        <v>0</v>
      </c>
      <c r="K21" s="48"/>
      <c r="L21" s="75">
        <f>Tāme!L22</f>
        <v>0</v>
      </c>
      <c r="M21" s="294"/>
      <c r="N21" s="295"/>
      <c r="O21" s="295"/>
      <c r="P21" s="57">
        <f t="shared" si="1"/>
        <v>0</v>
      </c>
      <c r="Q21" s="321"/>
      <c r="R21" s="296"/>
      <c r="S21" s="255"/>
      <c r="T21" s="296"/>
      <c r="U21" s="297"/>
      <c r="V21" s="298"/>
      <c r="W21" s="299"/>
      <c r="X21" s="297"/>
      <c r="Y21" s="300"/>
      <c r="Z21" s="279" t="str">
        <f t="shared" si="0"/>
        <v/>
      </c>
      <c r="AA21" s="31"/>
    </row>
    <row r="22" spans="1:27" s="166" customFormat="1" ht="11.25" hidden="1" customHeight="1" outlineLevel="1" x14ac:dyDescent="0.2">
      <c r="A22" s="47"/>
      <c r="B22" s="53">
        <f>IF(Tāme!B23="","",Tāme!B23)</f>
        <v>1.1299999999999999</v>
      </c>
      <c r="C22" s="54" t="str">
        <f>IF(Tāme!C23="","",Tāme!C23)</f>
        <v/>
      </c>
      <c r="D22" s="212" t="str">
        <f>IF(Tāme!D23="","",Tāme!D23)</f>
        <v/>
      </c>
      <c r="E22" s="212" t="str">
        <f>IF(Tāme!E23="","",Tāme!E23)</f>
        <v/>
      </c>
      <c r="F22" s="55" t="str">
        <f>IF(Tāme!F23="","",Tāme!F23)</f>
        <v/>
      </c>
      <c r="G22" s="238">
        <f>IF(Tāme!G23="","",Tāme!G23)</f>
        <v>1</v>
      </c>
      <c r="H22" s="55">
        <f>IF(Tāme!H23="","",Tāme!H23)</f>
        <v>0</v>
      </c>
      <c r="I22" s="56">
        <f>IF(Tāme!I23="","",Tāme!I23)</f>
        <v>0</v>
      </c>
      <c r="J22" s="57">
        <f>IF(Tāme!J23="","",Tāme!J23)</f>
        <v>0</v>
      </c>
      <c r="K22" s="48"/>
      <c r="L22" s="75">
        <f>Tāme!L23</f>
        <v>0</v>
      </c>
      <c r="M22" s="294"/>
      <c r="N22" s="295"/>
      <c r="O22" s="295"/>
      <c r="P22" s="57">
        <f t="shared" si="1"/>
        <v>0</v>
      </c>
      <c r="Q22" s="321"/>
      <c r="R22" s="296"/>
      <c r="S22" s="255"/>
      <c r="T22" s="296"/>
      <c r="U22" s="297"/>
      <c r="V22" s="298"/>
      <c r="W22" s="299"/>
      <c r="X22" s="297"/>
      <c r="Y22" s="300"/>
      <c r="Z22" s="279" t="str">
        <f t="shared" si="0"/>
        <v/>
      </c>
      <c r="AA22" s="31"/>
    </row>
    <row r="23" spans="1:27" s="166" customFormat="1" ht="11.25" hidden="1" customHeight="1" outlineLevel="1" x14ac:dyDescent="0.2">
      <c r="A23" s="47"/>
      <c r="B23" s="53">
        <f>IF(Tāme!B24="","",Tāme!B24)</f>
        <v>1.1399999999999999</v>
      </c>
      <c r="C23" s="54" t="str">
        <f>IF(Tāme!C24="","",Tāme!C24)</f>
        <v/>
      </c>
      <c r="D23" s="212" t="str">
        <f>IF(Tāme!D24="","",Tāme!D24)</f>
        <v/>
      </c>
      <c r="E23" s="212" t="str">
        <f>IF(Tāme!E24="","",Tāme!E24)</f>
        <v/>
      </c>
      <c r="F23" s="55" t="str">
        <f>IF(Tāme!F24="","",Tāme!F24)</f>
        <v/>
      </c>
      <c r="G23" s="238">
        <f>IF(Tāme!G24="","",Tāme!G24)</f>
        <v>1</v>
      </c>
      <c r="H23" s="55">
        <f>IF(Tāme!H24="","",Tāme!H24)</f>
        <v>0</v>
      </c>
      <c r="I23" s="56">
        <f>IF(Tāme!I24="","",Tāme!I24)</f>
        <v>0</v>
      </c>
      <c r="J23" s="57">
        <f>IF(Tāme!J24="","",Tāme!J24)</f>
        <v>0</v>
      </c>
      <c r="K23" s="48"/>
      <c r="L23" s="75">
        <f>Tāme!L24</f>
        <v>0</v>
      </c>
      <c r="M23" s="294"/>
      <c r="N23" s="295"/>
      <c r="O23" s="295"/>
      <c r="P23" s="57">
        <f t="shared" si="1"/>
        <v>0</v>
      </c>
      <c r="Q23" s="321"/>
      <c r="R23" s="296"/>
      <c r="S23" s="255"/>
      <c r="T23" s="296"/>
      <c r="U23" s="297"/>
      <c r="V23" s="298"/>
      <c r="W23" s="299"/>
      <c r="X23" s="297"/>
      <c r="Y23" s="300"/>
      <c r="Z23" s="279" t="str">
        <f t="shared" si="0"/>
        <v/>
      </c>
      <c r="AA23" s="31"/>
    </row>
    <row r="24" spans="1:27" s="166" customFormat="1" ht="11.25" hidden="1" customHeight="1" outlineLevel="1" x14ac:dyDescent="0.2">
      <c r="A24" s="47"/>
      <c r="B24" s="53">
        <f>IF(Tāme!B25="","",Tāme!B25)</f>
        <v>1.1499999999999999</v>
      </c>
      <c r="C24" s="54" t="str">
        <f>IF(Tāme!C25="","",Tāme!C25)</f>
        <v/>
      </c>
      <c r="D24" s="212" t="str">
        <f>IF(Tāme!D25="","",Tāme!D25)</f>
        <v/>
      </c>
      <c r="E24" s="212" t="str">
        <f>IF(Tāme!E25="","",Tāme!E25)</f>
        <v/>
      </c>
      <c r="F24" s="55" t="str">
        <f>IF(Tāme!F25="","",Tāme!F25)</f>
        <v/>
      </c>
      <c r="G24" s="238">
        <f>IF(Tāme!G25="","",Tāme!G25)</f>
        <v>1</v>
      </c>
      <c r="H24" s="55">
        <f>IF(Tāme!H25="","",Tāme!H25)</f>
        <v>0</v>
      </c>
      <c r="I24" s="56">
        <f>IF(Tāme!I25="","",Tāme!I25)</f>
        <v>0</v>
      </c>
      <c r="J24" s="57">
        <f>IF(Tāme!J25="","",Tāme!J25)</f>
        <v>0</v>
      </c>
      <c r="K24" s="48"/>
      <c r="L24" s="75">
        <f>Tāme!L25</f>
        <v>0</v>
      </c>
      <c r="M24" s="294"/>
      <c r="N24" s="295"/>
      <c r="O24" s="295"/>
      <c r="P24" s="57">
        <f t="shared" si="1"/>
        <v>0</v>
      </c>
      <c r="Q24" s="321"/>
      <c r="R24" s="296"/>
      <c r="S24" s="255"/>
      <c r="T24" s="296"/>
      <c r="U24" s="297"/>
      <c r="V24" s="298"/>
      <c r="W24" s="299"/>
      <c r="X24" s="297"/>
      <c r="Y24" s="300"/>
      <c r="Z24" s="279" t="str">
        <f t="shared" si="0"/>
        <v/>
      </c>
      <c r="AA24" s="31"/>
    </row>
    <row r="25" spans="1:27" s="166" customFormat="1" ht="11.25" hidden="1" customHeight="1" outlineLevel="1" x14ac:dyDescent="0.2">
      <c r="A25" s="47"/>
      <c r="B25" s="53">
        <f>IF(Tāme!B26="","",Tāme!B26)</f>
        <v>1.1599999999999999</v>
      </c>
      <c r="C25" s="54" t="str">
        <f>IF(Tāme!C26="","",Tāme!C26)</f>
        <v/>
      </c>
      <c r="D25" s="212" t="str">
        <f>IF(Tāme!D26="","",Tāme!D26)</f>
        <v/>
      </c>
      <c r="E25" s="212" t="str">
        <f>IF(Tāme!E26="","",Tāme!E26)</f>
        <v/>
      </c>
      <c r="F25" s="55" t="str">
        <f>IF(Tāme!F26="","",Tāme!F26)</f>
        <v/>
      </c>
      <c r="G25" s="238">
        <f>IF(Tāme!G26="","",Tāme!G26)</f>
        <v>1</v>
      </c>
      <c r="H25" s="55">
        <f>IF(Tāme!H26="","",Tāme!H26)</f>
        <v>0</v>
      </c>
      <c r="I25" s="56">
        <f>IF(Tāme!I26="","",Tāme!I26)</f>
        <v>0</v>
      </c>
      <c r="J25" s="57">
        <f>IF(Tāme!J26="","",Tāme!J26)</f>
        <v>0</v>
      </c>
      <c r="K25" s="48"/>
      <c r="L25" s="75">
        <f>Tāme!L26</f>
        <v>0</v>
      </c>
      <c r="M25" s="294"/>
      <c r="N25" s="295"/>
      <c r="O25" s="295"/>
      <c r="P25" s="57">
        <f t="shared" si="1"/>
        <v>0</v>
      </c>
      <c r="Q25" s="321"/>
      <c r="R25" s="296"/>
      <c r="S25" s="255"/>
      <c r="T25" s="296"/>
      <c r="U25" s="297"/>
      <c r="V25" s="298"/>
      <c r="W25" s="299"/>
      <c r="X25" s="297"/>
      <c r="Y25" s="300"/>
      <c r="Z25" s="279" t="str">
        <f t="shared" si="0"/>
        <v/>
      </c>
      <c r="AA25" s="31"/>
    </row>
    <row r="26" spans="1:27" s="166" customFormat="1" ht="11.25" hidden="1" customHeight="1" outlineLevel="1" x14ac:dyDescent="0.2">
      <c r="A26" s="47"/>
      <c r="B26" s="53">
        <f>IF(Tāme!B27="","",Tāme!B27)</f>
        <v>1.17</v>
      </c>
      <c r="C26" s="54" t="str">
        <f>IF(Tāme!C27="","",Tāme!C27)</f>
        <v/>
      </c>
      <c r="D26" s="212" t="str">
        <f>IF(Tāme!D27="","",Tāme!D27)</f>
        <v/>
      </c>
      <c r="E26" s="212" t="str">
        <f>IF(Tāme!E27="","",Tāme!E27)</f>
        <v/>
      </c>
      <c r="F26" s="55" t="str">
        <f>IF(Tāme!F27="","",Tāme!F27)</f>
        <v/>
      </c>
      <c r="G26" s="238">
        <f>IF(Tāme!G27="","",Tāme!G27)</f>
        <v>1</v>
      </c>
      <c r="H26" s="55">
        <f>IF(Tāme!H27="","",Tāme!H27)</f>
        <v>0</v>
      </c>
      <c r="I26" s="56">
        <f>IF(Tāme!I27="","",Tāme!I27)</f>
        <v>0</v>
      </c>
      <c r="J26" s="57">
        <f>IF(Tāme!J27="","",Tāme!J27)</f>
        <v>0</v>
      </c>
      <c r="K26" s="48"/>
      <c r="L26" s="75">
        <f>Tāme!L27</f>
        <v>0</v>
      </c>
      <c r="M26" s="294"/>
      <c r="N26" s="295"/>
      <c r="O26" s="295"/>
      <c r="P26" s="57">
        <f t="shared" si="1"/>
        <v>0</v>
      </c>
      <c r="Q26" s="321"/>
      <c r="R26" s="296"/>
      <c r="S26" s="255"/>
      <c r="T26" s="296"/>
      <c r="U26" s="297"/>
      <c r="V26" s="298"/>
      <c r="W26" s="299"/>
      <c r="X26" s="297"/>
      <c r="Y26" s="300"/>
      <c r="Z26" s="279" t="str">
        <f t="shared" si="0"/>
        <v/>
      </c>
      <c r="AA26" s="31"/>
    </row>
    <row r="27" spans="1:27" s="166" customFormat="1" ht="11.25" hidden="1" customHeight="1" outlineLevel="1" x14ac:dyDescent="0.2">
      <c r="A27" s="47"/>
      <c r="B27" s="53">
        <f>IF(Tāme!B28="","",Tāme!B28)</f>
        <v>1.18</v>
      </c>
      <c r="C27" s="54" t="str">
        <f>IF(Tāme!C28="","",Tāme!C28)</f>
        <v/>
      </c>
      <c r="D27" s="212" t="str">
        <f>IF(Tāme!D28="","",Tāme!D28)</f>
        <v/>
      </c>
      <c r="E27" s="212" t="str">
        <f>IF(Tāme!E28="","",Tāme!E28)</f>
        <v/>
      </c>
      <c r="F27" s="55" t="str">
        <f>IF(Tāme!F28="","",Tāme!F28)</f>
        <v/>
      </c>
      <c r="G27" s="238">
        <f>IF(Tāme!G28="","",Tāme!G28)</f>
        <v>1</v>
      </c>
      <c r="H27" s="55">
        <f>IF(Tāme!H28="","",Tāme!H28)</f>
        <v>0</v>
      </c>
      <c r="I27" s="56">
        <f>IF(Tāme!I28="","",Tāme!I28)</f>
        <v>0</v>
      </c>
      <c r="J27" s="57">
        <f>IF(Tāme!J28="","",Tāme!J28)</f>
        <v>0</v>
      </c>
      <c r="K27" s="48"/>
      <c r="L27" s="75">
        <f>Tāme!L28</f>
        <v>0</v>
      </c>
      <c r="M27" s="294"/>
      <c r="N27" s="295"/>
      <c r="O27" s="295"/>
      <c r="P27" s="57">
        <f t="shared" si="1"/>
        <v>0</v>
      </c>
      <c r="Q27" s="321"/>
      <c r="R27" s="296"/>
      <c r="S27" s="255"/>
      <c r="T27" s="296"/>
      <c r="U27" s="297"/>
      <c r="V27" s="298"/>
      <c r="W27" s="299"/>
      <c r="X27" s="297"/>
      <c r="Y27" s="300"/>
      <c r="Z27" s="279" t="str">
        <f t="shared" si="0"/>
        <v/>
      </c>
      <c r="AA27" s="31"/>
    </row>
    <row r="28" spans="1:27" s="166" customFormat="1" ht="11.25" hidden="1" customHeight="1" outlineLevel="1" x14ac:dyDescent="0.2">
      <c r="A28" s="47"/>
      <c r="B28" s="53">
        <f>IF(Tāme!B29="","",Tāme!B29)</f>
        <v>1.19</v>
      </c>
      <c r="C28" s="54" t="str">
        <f>IF(Tāme!C29="","",Tāme!C29)</f>
        <v/>
      </c>
      <c r="D28" s="212" t="str">
        <f>IF(Tāme!D29="","",Tāme!D29)</f>
        <v/>
      </c>
      <c r="E28" s="212" t="str">
        <f>IF(Tāme!E29="","",Tāme!E29)</f>
        <v/>
      </c>
      <c r="F28" s="55" t="str">
        <f>IF(Tāme!F29="","",Tāme!F29)</f>
        <v/>
      </c>
      <c r="G28" s="238">
        <f>IF(Tāme!G29="","",Tāme!G29)</f>
        <v>1</v>
      </c>
      <c r="H28" s="55">
        <f>IF(Tāme!H29="","",Tāme!H29)</f>
        <v>0</v>
      </c>
      <c r="I28" s="56">
        <f>IF(Tāme!I29="","",Tāme!I29)</f>
        <v>0</v>
      </c>
      <c r="J28" s="57">
        <f>IF(Tāme!J29="","",Tāme!J29)</f>
        <v>0</v>
      </c>
      <c r="K28" s="48"/>
      <c r="L28" s="75">
        <f>Tāme!L29</f>
        <v>0</v>
      </c>
      <c r="M28" s="294"/>
      <c r="N28" s="295"/>
      <c r="O28" s="295"/>
      <c r="P28" s="57">
        <f t="shared" si="1"/>
        <v>0</v>
      </c>
      <c r="Q28" s="321"/>
      <c r="R28" s="296"/>
      <c r="S28" s="255"/>
      <c r="T28" s="296"/>
      <c r="U28" s="297"/>
      <c r="V28" s="298"/>
      <c r="W28" s="299"/>
      <c r="X28" s="297"/>
      <c r="Y28" s="300"/>
      <c r="Z28" s="279" t="str">
        <f t="shared" si="0"/>
        <v/>
      </c>
      <c r="AA28" s="31"/>
    </row>
    <row r="29" spans="1:27" s="166" customFormat="1" ht="11.25" hidden="1" customHeight="1" outlineLevel="1" x14ac:dyDescent="0.2">
      <c r="A29" s="47"/>
      <c r="B29" s="53">
        <f>IF(Tāme!B30="","",Tāme!B30)</f>
        <v>1.2</v>
      </c>
      <c r="C29" s="54" t="str">
        <f>IF(Tāme!C30="","",Tāme!C30)</f>
        <v/>
      </c>
      <c r="D29" s="212" t="str">
        <f>IF(Tāme!D30="","",Tāme!D30)</f>
        <v/>
      </c>
      <c r="E29" s="212" t="str">
        <f>IF(Tāme!E30="","",Tāme!E30)</f>
        <v/>
      </c>
      <c r="F29" s="55" t="str">
        <f>IF(Tāme!F30="","",Tāme!F30)</f>
        <v/>
      </c>
      <c r="G29" s="238">
        <f>IF(Tāme!G30="","",Tāme!G30)</f>
        <v>1</v>
      </c>
      <c r="H29" s="55">
        <f>IF(Tāme!H30="","",Tāme!H30)</f>
        <v>0</v>
      </c>
      <c r="I29" s="56">
        <f>IF(Tāme!I30="","",Tāme!I30)</f>
        <v>0</v>
      </c>
      <c r="J29" s="57">
        <f>IF(Tāme!J30="","",Tāme!J30)</f>
        <v>0</v>
      </c>
      <c r="K29" s="48"/>
      <c r="L29" s="75">
        <f>Tāme!L30</f>
        <v>0</v>
      </c>
      <c r="M29" s="294"/>
      <c r="N29" s="295"/>
      <c r="O29" s="295"/>
      <c r="P29" s="57">
        <f t="shared" si="1"/>
        <v>0</v>
      </c>
      <c r="Q29" s="321"/>
      <c r="R29" s="296"/>
      <c r="S29" s="255"/>
      <c r="T29" s="296"/>
      <c r="U29" s="297"/>
      <c r="V29" s="298"/>
      <c r="W29" s="299"/>
      <c r="X29" s="297"/>
      <c r="Y29" s="300"/>
      <c r="Z29" s="279" t="str">
        <f t="shared" si="0"/>
        <v/>
      </c>
      <c r="AA29" s="31"/>
    </row>
    <row r="30" spans="1:27" s="166" customFormat="1" ht="11.25" hidden="1" customHeight="1" outlineLevel="1" x14ac:dyDescent="0.2">
      <c r="A30" s="47"/>
      <c r="B30" s="53">
        <f>IF(Tāme!B31="","",Tāme!B31)</f>
        <v>1.21</v>
      </c>
      <c r="C30" s="54" t="str">
        <f>IF(Tāme!C31="","",Tāme!C31)</f>
        <v/>
      </c>
      <c r="D30" s="212" t="str">
        <f>IF(Tāme!D31="","",Tāme!D31)</f>
        <v/>
      </c>
      <c r="E30" s="212" t="str">
        <f>IF(Tāme!E31="","",Tāme!E31)</f>
        <v/>
      </c>
      <c r="F30" s="55" t="str">
        <f>IF(Tāme!F31="","",Tāme!F31)</f>
        <v/>
      </c>
      <c r="G30" s="238">
        <f>IF(Tāme!G31="","",Tāme!G31)</f>
        <v>1</v>
      </c>
      <c r="H30" s="55">
        <f>IF(Tāme!H31="","",Tāme!H31)</f>
        <v>0</v>
      </c>
      <c r="I30" s="56">
        <f>IF(Tāme!I31="","",Tāme!I31)</f>
        <v>0</v>
      </c>
      <c r="J30" s="57">
        <f>IF(Tāme!J31="","",Tāme!J31)</f>
        <v>0</v>
      </c>
      <c r="K30" s="48"/>
      <c r="L30" s="75">
        <f>Tāme!L31</f>
        <v>0</v>
      </c>
      <c r="M30" s="294"/>
      <c r="N30" s="295"/>
      <c r="O30" s="295"/>
      <c r="P30" s="57">
        <f t="shared" si="1"/>
        <v>0</v>
      </c>
      <c r="Q30" s="321"/>
      <c r="R30" s="296"/>
      <c r="S30" s="255"/>
      <c r="T30" s="296"/>
      <c r="U30" s="297"/>
      <c r="V30" s="298"/>
      <c r="W30" s="299"/>
      <c r="X30" s="297"/>
      <c r="Y30" s="300"/>
      <c r="Z30" s="279" t="str">
        <f t="shared" si="0"/>
        <v/>
      </c>
      <c r="AA30" s="31"/>
    </row>
    <row r="31" spans="1:27" s="166" customFormat="1" ht="11.25" hidden="1" customHeight="1" outlineLevel="1" x14ac:dyDescent="0.2">
      <c r="A31" s="47"/>
      <c r="B31" s="53">
        <f>IF(Tāme!B32="","",Tāme!B32)</f>
        <v>1.22</v>
      </c>
      <c r="C31" s="54" t="str">
        <f>IF(Tāme!C32="","",Tāme!C32)</f>
        <v/>
      </c>
      <c r="D31" s="212" t="str">
        <f>IF(Tāme!D32="","",Tāme!D32)</f>
        <v/>
      </c>
      <c r="E31" s="212" t="str">
        <f>IF(Tāme!E32="","",Tāme!E32)</f>
        <v/>
      </c>
      <c r="F31" s="55" t="str">
        <f>IF(Tāme!F32="","",Tāme!F32)</f>
        <v/>
      </c>
      <c r="G31" s="238">
        <f>IF(Tāme!G32="","",Tāme!G32)</f>
        <v>1</v>
      </c>
      <c r="H31" s="55">
        <f>IF(Tāme!H32="","",Tāme!H32)</f>
        <v>0</v>
      </c>
      <c r="I31" s="56">
        <f>IF(Tāme!I32="","",Tāme!I32)</f>
        <v>0</v>
      </c>
      <c r="J31" s="57">
        <f>IF(Tāme!J32="","",Tāme!J32)</f>
        <v>0</v>
      </c>
      <c r="K31" s="48"/>
      <c r="L31" s="75">
        <f>Tāme!L32</f>
        <v>0</v>
      </c>
      <c r="M31" s="294"/>
      <c r="N31" s="295"/>
      <c r="O31" s="295"/>
      <c r="P31" s="57">
        <f t="shared" si="1"/>
        <v>0</v>
      </c>
      <c r="Q31" s="321"/>
      <c r="R31" s="296"/>
      <c r="S31" s="255"/>
      <c r="T31" s="296"/>
      <c r="U31" s="297"/>
      <c r="V31" s="298"/>
      <c r="W31" s="299"/>
      <c r="X31" s="297"/>
      <c r="Y31" s="300"/>
      <c r="Z31" s="279" t="str">
        <f t="shared" si="0"/>
        <v/>
      </c>
      <c r="AA31" s="31"/>
    </row>
    <row r="32" spans="1:27" s="166" customFormat="1" ht="11.25" hidden="1" customHeight="1" outlineLevel="1" x14ac:dyDescent="0.2">
      <c r="A32" s="47"/>
      <c r="B32" s="53">
        <f>IF(Tāme!B33="","",Tāme!B33)</f>
        <v>1.23</v>
      </c>
      <c r="C32" s="54" t="str">
        <f>IF(Tāme!C33="","",Tāme!C33)</f>
        <v/>
      </c>
      <c r="D32" s="212" t="str">
        <f>IF(Tāme!D33="","",Tāme!D33)</f>
        <v/>
      </c>
      <c r="E32" s="212" t="str">
        <f>IF(Tāme!E33="","",Tāme!E33)</f>
        <v/>
      </c>
      <c r="F32" s="55" t="str">
        <f>IF(Tāme!F33="","",Tāme!F33)</f>
        <v/>
      </c>
      <c r="G32" s="238">
        <f>IF(Tāme!G33="","",Tāme!G33)</f>
        <v>1</v>
      </c>
      <c r="H32" s="55">
        <f>IF(Tāme!H33="","",Tāme!H33)</f>
        <v>0</v>
      </c>
      <c r="I32" s="56">
        <f>IF(Tāme!I33="","",Tāme!I33)</f>
        <v>0</v>
      </c>
      <c r="J32" s="57">
        <f>IF(Tāme!J33="","",Tāme!J33)</f>
        <v>0</v>
      </c>
      <c r="K32" s="48"/>
      <c r="L32" s="75">
        <f>Tāme!L33</f>
        <v>0</v>
      </c>
      <c r="M32" s="294"/>
      <c r="N32" s="295"/>
      <c r="O32" s="295"/>
      <c r="P32" s="57">
        <f t="shared" si="1"/>
        <v>0</v>
      </c>
      <c r="Q32" s="321"/>
      <c r="R32" s="296"/>
      <c r="S32" s="255"/>
      <c r="T32" s="296"/>
      <c r="U32" s="297"/>
      <c r="V32" s="298"/>
      <c r="W32" s="299"/>
      <c r="X32" s="297"/>
      <c r="Y32" s="300"/>
      <c r="Z32" s="279" t="str">
        <f t="shared" si="0"/>
        <v/>
      </c>
      <c r="AA32" s="31"/>
    </row>
    <row r="33" spans="1:27" s="166" customFormat="1" ht="11.25" hidden="1" customHeight="1" outlineLevel="1" x14ac:dyDescent="0.2">
      <c r="A33" s="47"/>
      <c r="B33" s="53">
        <f>IF(Tāme!B34="","",Tāme!B34)</f>
        <v>1.24</v>
      </c>
      <c r="C33" s="54" t="str">
        <f>IF(Tāme!C34="","",Tāme!C34)</f>
        <v/>
      </c>
      <c r="D33" s="212" t="str">
        <f>IF(Tāme!D34="","",Tāme!D34)</f>
        <v/>
      </c>
      <c r="E33" s="212" t="str">
        <f>IF(Tāme!E34="","",Tāme!E34)</f>
        <v/>
      </c>
      <c r="F33" s="55" t="str">
        <f>IF(Tāme!F34="","",Tāme!F34)</f>
        <v/>
      </c>
      <c r="G33" s="238">
        <f>IF(Tāme!G34="","",Tāme!G34)</f>
        <v>1</v>
      </c>
      <c r="H33" s="55">
        <f>IF(Tāme!H34="","",Tāme!H34)</f>
        <v>0</v>
      </c>
      <c r="I33" s="56">
        <f>IF(Tāme!I34="","",Tāme!I34)</f>
        <v>0</v>
      </c>
      <c r="J33" s="57">
        <f>IF(Tāme!J34="","",Tāme!J34)</f>
        <v>0</v>
      </c>
      <c r="K33" s="48"/>
      <c r="L33" s="75">
        <f>Tāme!L34</f>
        <v>0</v>
      </c>
      <c r="M33" s="294"/>
      <c r="N33" s="295"/>
      <c r="O33" s="295"/>
      <c r="P33" s="57">
        <f t="shared" si="1"/>
        <v>0</v>
      </c>
      <c r="Q33" s="321"/>
      <c r="R33" s="296"/>
      <c r="S33" s="255"/>
      <c r="T33" s="296"/>
      <c r="U33" s="297"/>
      <c r="V33" s="298"/>
      <c r="W33" s="299"/>
      <c r="X33" s="297"/>
      <c r="Y33" s="300"/>
      <c r="Z33" s="279" t="str">
        <f t="shared" si="0"/>
        <v/>
      </c>
      <c r="AA33" s="31"/>
    </row>
    <row r="34" spans="1:27" s="166" customFormat="1" ht="11.25" hidden="1" customHeight="1" outlineLevel="1" x14ac:dyDescent="0.2">
      <c r="A34" s="47"/>
      <c r="B34" s="53">
        <f>IF(Tāme!B35="","",Tāme!B35)</f>
        <v>1.25</v>
      </c>
      <c r="C34" s="54" t="str">
        <f>IF(Tāme!C35="","",Tāme!C35)</f>
        <v/>
      </c>
      <c r="D34" s="212" t="str">
        <f>IF(Tāme!D35="","",Tāme!D35)</f>
        <v/>
      </c>
      <c r="E34" s="212" t="str">
        <f>IF(Tāme!E35="","",Tāme!E35)</f>
        <v/>
      </c>
      <c r="F34" s="55" t="str">
        <f>IF(Tāme!F35="","",Tāme!F35)</f>
        <v/>
      </c>
      <c r="G34" s="238">
        <f>IF(Tāme!G35="","",Tāme!G35)</f>
        <v>1</v>
      </c>
      <c r="H34" s="55">
        <f>IF(Tāme!H35="","",Tāme!H35)</f>
        <v>0</v>
      </c>
      <c r="I34" s="56">
        <f>IF(Tāme!I35="","",Tāme!I35)</f>
        <v>0</v>
      </c>
      <c r="J34" s="57">
        <f>IF(Tāme!J35="","",Tāme!J35)</f>
        <v>0</v>
      </c>
      <c r="K34" s="48"/>
      <c r="L34" s="75">
        <f>Tāme!L35</f>
        <v>0</v>
      </c>
      <c r="M34" s="294"/>
      <c r="N34" s="295"/>
      <c r="O34" s="295"/>
      <c r="P34" s="57">
        <f t="shared" si="1"/>
        <v>0</v>
      </c>
      <c r="Q34" s="321"/>
      <c r="R34" s="296"/>
      <c r="S34" s="255"/>
      <c r="T34" s="296"/>
      <c r="U34" s="297"/>
      <c r="V34" s="298"/>
      <c r="W34" s="299"/>
      <c r="X34" s="297"/>
      <c r="Y34" s="300"/>
      <c r="Z34" s="279" t="str">
        <f t="shared" si="0"/>
        <v/>
      </c>
      <c r="AA34" s="31"/>
    </row>
    <row r="35" spans="1:27" s="166" customFormat="1" ht="21" customHeight="1" x14ac:dyDescent="0.2">
      <c r="A35" s="47"/>
      <c r="B35" s="49">
        <v>2</v>
      </c>
      <c r="C35" s="399" t="str">
        <f>Tāme!C36</f>
        <v>Nemateriālie aktīvi</v>
      </c>
      <c r="D35" s="400"/>
      <c r="E35" s="211"/>
      <c r="F35" s="50"/>
      <c r="G35" s="237"/>
      <c r="H35" s="51"/>
      <c r="I35" s="170"/>
      <c r="J35" s="70">
        <f>SUM(J36:J55)</f>
        <v>0</v>
      </c>
      <c r="K35" s="48"/>
      <c r="L35" s="89">
        <f>SUM(L36:L55)</f>
        <v>0</v>
      </c>
      <c r="M35" s="89">
        <f>SUM(M36:M55)</f>
        <v>0</v>
      </c>
      <c r="N35" s="169">
        <f>SUM(N36:N55)</f>
        <v>0</v>
      </c>
      <c r="O35" s="169">
        <f>SUM(O36:O55)</f>
        <v>0</v>
      </c>
      <c r="P35" s="70">
        <f>SUM(P36:P55)</f>
        <v>0</v>
      </c>
      <c r="Q35" s="251"/>
      <c r="R35" s="286"/>
      <c r="S35" s="255"/>
      <c r="T35" s="289"/>
      <c r="U35" s="290"/>
      <c r="V35" s="290"/>
      <c r="W35" s="290"/>
      <c r="X35" s="290"/>
      <c r="Y35" s="291"/>
      <c r="Z35" s="279"/>
      <c r="AA35" s="31"/>
    </row>
    <row r="36" spans="1:27" s="166" customFormat="1" ht="11.25" customHeight="1" x14ac:dyDescent="0.2">
      <c r="A36" s="47"/>
      <c r="B36" s="53">
        <f>IF(Tāme!B37="","",Tāme!B37)</f>
        <v>2.1</v>
      </c>
      <c r="C36" s="54" t="str">
        <f>IF(Tāme!C37="","",Tāme!C37)</f>
        <v/>
      </c>
      <c r="D36" s="212" t="str">
        <f>IF(Tāme!D37="","",Tāme!D37)</f>
        <v/>
      </c>
      <c r="E36" s="212" t="str">
        <f>IF(Tāme!E37="","",Tāme!E37)</f>
        <v/>
      </c>
      <c r="F36" s="55" t="str">
        <f>IF(Tāme!F37="","",Tāme!F37)</f>
        <v/>
      </c>
      <c r="G36" s="238">
        <f>IF(Tāme!G37="","",Tāme!G37)</f>
        <v>1</v>
      </c>
      <c r="H36" s="55">
        <f>IF(Tāme!H37="","",Tāme!H37)</f>
        <v>0</v>
      </c>
      <c r="I36" s="56">
        <f>IF(Tāme!I37="","",Tāme!I37)</f>
        <v>0</v>
      </c>
      <c r="J36" s="57">
        <f>IF(Tāme!J37="","",Tāme!J37)</f>
        <v>0</v>
      </c>
      <c r="K36" s="48"/>
      <c r="L36" s="75">
        <f>Tāme!L37</f>
        <v>0</v>
      </c>
      <c r="M36" s="294"/>
      <c r="N36" s="295"/>
      <c r="O36" s="295"/>
      <c r="P36" s="57">
        <f t="shared" ref="P36:P55" si="2">IF(L36="","",L36-M36-N36-O36)</f>
        <v>0</v>
      </c>
      <c r="Q36" s="251"/>
      <c r="R36" s="296"/>
      <c r="S36" s="255"/>
      <c r="T36" s="302"/>
      <c r="U36" s="302"/>
      <c r="V36" s="302"/>
      <c r="W36" s="302"/>
      <c r="X36" s="302"/>
      <c r="Y36" s="302"/>
      <c r="Z36" s="279" t="str">
        <f t="shared" si="0"/>
        <v/>
      </c>
      <c r="AA36" s="31"/>
    </row>
    <row r="37" spans="1:27" s="166" customFormat="1" ht="11.25" customHeight="1" collapsed="1" x14ac:dyDescent="0.2">
      <c r="A37" s="47"/>
      <c r="B37" s="53">
        <f>IF(Tāme!B38="","",Tāme!B38)</f>
        <v>2.2000000000000002</v>
      </c>
      <c r="C37" s="54" t="str">
        <f>IF(Tāme!C38="","",Tāme!C38)</f>
        <v/>
      </c>
      <c r="D37" s="212" t="str">
        <f>IF(Tāme!D38="","",Tāme!D38)</f>
        <v/>
      </c>
      <c r="E37" s="212" t="str">
        <f>IF(Tāme!E38="","",Tāme!E38)</f>
        <v/>
      </c>
      <c r="F37" s="55" t="str">
        <f>IF(Tāme!F38="","",Tāme!F38)</f>
        <v/>
      </c>
      <c r="G37" s="238">
        <f>IF(Tāme!G38="","",Tāme!G38)</f>
        <v>1</v>
      </c>
      <c r="H37" s="55">
        <f>IF(Tāme!H38="","",Tāme!H38)</f>
        <v>0</v>
      </c>
      <c r="I37" s="56">
        <f>IF(Tāme!I38="","",Tāme!I38)</f>
        <v>0</v>
      </c>
      <c r="J37" s="57">
        <f>IF(Tāme!J38="","",Tāme!J38)</f>
        <v>0</v>
      </c>
      <c r="K37" s="48"/>
      <c r="L37" s="75">
        <f>Tāme!L38</f>
        <v>0</v>
      </c>
      <c r="M37" s="294"/>
      <c r="N37" s="295"/>
      <c r="O37" s="295"/>
      <c r="P37" s="57">
        <f t="shared" si="2"/>
        <v>0</v>
      </c>
      <c r="Q37" s="251"/>
      <c r="R37" s="296"/>
      <c r="S37" s="255"/>
      <c r="T37" s="302"/>
      <c r="U37" s="302"/>
      <c r="V37" s="302"/>
      <c r="W37" s="302"/>
      <c r="X37" s="302"/>
      <c r="Y37" s="302"/>
      <c r="Z37" s="279" t="str">
        <f t="shared" si="0"/>
        <v/>
      </c>
      <c r="AA37" s="31"/>
    </row>
    <row r="38" spans="1:27" s="166" customFormat="1" ht="11.25" hidden="1" customHeight="1" outlineLevel="1" x14ac:dyDescent="0.2">
      <c r="A38" s="47"/>
      <c r="B38" s="53">
        <f>IF(Tāme!B39="","",Tāme!B39)</f>
        <v>2.2999999999999998</v>
      </c>
      <c r="C38" s="54" t="str">
        <f>IF(Tāme!C39="","",Tāme!C39)</f>
        <v/>
      </c>
      <c r="D38" s="212" t="str">
        <f>IF(Tāme!D39="","",Tāme!D39)</f>
        <v/>
      </c>
      <c r="E38" s="212" t="str">
        <f>IF(Tāme!E39="","",Tāme!E39)</f>
        <v/>
      </c>
      <c r="F38" s="55" t="str">
        <f>IF(Tāme!F39="","",Tāme!F39)</f>
        <v/>
      </c>
      <c r="G38" s="238">
        <f>IF(Tāme!G39="","",Tāme!G39)</f>
        <v>1</v>
      </c>
      <c r="H38" s="55">
        <f>IF(Tāme!H39="","",Tāme!H39)</f>
        <v>0</v>
      </c>
      <c r="I38" s="56">
        <f>IF(Tāme!I39="","",Tāme!I39)</f>
        <v>0</v>
      </c>
      <c r="J38" s="57">
        <f>IF(Tāme!J39="","",Tāme!J39)</f>
        <v>0</v>
      </c>
      <c r="K38" s="48"/>
      <c r="L38" s="75">
        <f>Tāme!L39</f>
        <v>0</v>
      </c>
      <c r="M38" s="294"/>
      <c r="N38" s="295"/>
      <c r="O38" s="295"/>
      <c r="P38" s="57">
        <f t="shared" si="2"/>
        <v>0</v>
      </c>
      <c r="Q38" s="251"/>
      <c r="R38" s="296"/>
      <c r="S38" s="255"/>
      <c r="T38" s="302"/>
      <c r="U38" s="302"/>
      <c r="V38" s="302"/>
      <c r="W38" s="302"/>
      <c r="X38" s="302"/>
      <c r="Y38" s="302"/>
      <c r="Z38" s="279" t="str">
        <f t="shared" si="0"/>
        <v/>
      </c>
      <c r="AA38" s="31"/>
    </row>
    <row r="39" spans="1:27" s="166" customFormat="1" ht="11.25" hidden="1" customHeight="1" outlineLevel="1" x14ac:dyDescent="0.2">
      <c r="A39" s="47"/>
      <c r="B39" s="53">
        <f>IF(Tāme!B40="","",Tāme!B40)</f>
        <v>2.4</v>
      </c>
      <c r="C39" s="54" t="str">
        <f>IF(Tāme!C40="","",Tāme!C40)</f>
        <v/>
      </c>
      <c r="D39" s="212" t="str">
        <f>IF(Tāme!D40="","",Tāme!D40)</f>
        <v/>
      </c>
      <c r="E39" s="212" t="str">
        <f>IF(Tāme!E40="","",Tāme!E40)</f>
        <v/>
      </c>
      <c r="F39" s="55" t="str">
        <f>IF(Tāme!F40="","",Tāme!F40)</f>
        <v/>
      </c>
      <c r="G39" s="238">
        <f>IF(Tāme!G40="","",Tāme!G40)</f>
        <v>1</v>
      </c>
      <c r="H39" s="55">
        <f>IF(Tāme!H40="","",Tāme!H40)</f>
        <v>0</v>
      </c>
      <c r="I39" s="56">
        <f>IF(Tāme!I40="","",Tāme!I40)</f>
        <v>0</v>
      </c>
      <c r="J39" s="57">
        <f>IF(Tāme!J40="","",Tāme!J40)</f>
        <v>0</v>
      </c>
      <c r="K39" s="48"/>
      <c r="L39" s="75">
        <f>Tāme!L40</f>
        <v>0</v>
      </c>
      <c r="M39" s="294"/>
      <c r="N39" s="295"/>
      <c r="O39" s="295"/>
      <c r="P39" s="57">
        <f t="shared" si="2"/>
        <v>0</v>
      </c>
      <c r="Q39" s="251"/>
      <c r="R39" s="296"/>
      <c r="S39" s="255"/>
      <c r="T39" s="302"/>
      <c r="U39" s="302"/>
      <c r="V39" s="302"/>
      <c r="W39" s="302"/>
      <c r="X39" s="302"/>
      <c r="Y39" s="302"/>
      <c r="Z39" s="279" t="str">
        <f t="shared" si="0"/>
        <v/>
      </c>
      <c r="AA39" s="31"/>
    </row>
    <row r="40" spans="1:27" s="166" customFormat="1" ht="11.25" hidden="1" customHeight="1" outlineLevel="1" x14ac:dyDescent="0.2">
      <c r="A40" s="47"/>
      <c r="B40" s="53">
        <f>IF(Tāme!B41="","",Tāme!B41)</f>
        <v>2.5</v>
      </c>
      <c r="C40" s="54" t="str">
        <f>IF(Tāme!C41="","",Tāme!C41)</f>
        <v/>
      </c>
      <c r="D40" s="212" t="str">
        <f>IF(Tāme!D41="","",Tāme!D41)</f>
        <v/>
      </c>
      <c r="E40" s="212" t="str">
        <f>IF(Tāme!E41="","",Tāme!E41)</f>
        <v/>
      </c>
      <c r="F40" s="55" t="str">
        <f>IF(Tāme!F41="","",Tāme!F41)</f>
        <v/>
      </c>
      <c r="G40" s="238">
        <f>IF(Tāme!G41="","",Tāme!G41)</f>
        <v>1</v>
      </c>
      <c r="H40" s="55">
        <f>IF(Tāme!H41="","",Tāme!H41)</f>
        <v>0</v>
      </c>
      <c r="I40" s="56">
        <f>IF(Tāme!I41="","",Tāme!I41)</f>
        <v>0</v>
      </c>
      <c r="J40" s="57">
        <f>IF(Tāme!J41="","",Tāme!J41)</f>
        <v>0</v>
      </c>
      <c r="K40" s="48"/>
      <c r="L40" s="75">
        <f>Tāme!L41</f>
        <v>0</v>
      </c>
      <c r="M40" s="294"/>
      <c r="N40" s="295"/>
      <c r="O40" s="295"/>
      <c r="P40" s="57">
        <f t="shared" si="2"/>
        <v>0</v>
      </c>
      <c r="Q40" s="251"/>
      <c r="R40" s="296"/>
      <c r="S40" s="255"/>
      <c r="T40" s="302"/>
      <c r="U40" s="302"/>
      <c r="V40" s="302"/>
      <c r="W40" s="302"/>
      <c r="X40" s="302"/>
      <c r="Y40" s="302"/>
      <c r="Z40" s="279" t="str">
        <f t="shared" si="0"/>
        <v/>
      </c>
      <c r="AA40" s="31"/>
    </row>
    <row r="41" spans="1:27" s="166" customFormat="1" ht="11.25" hidden="1" customHeight="1" outlineLevel="1" x14ac:dyDescent="0.2">
      <c r="A41" s="47"/>
      <c r="B41" s="53">
        <f>IF(Tāme!B42="","",Tāme!B42)</f>
        <v>2.6</v>
      </c>
      <c r="C41" s="54" t="str">
        <f>IF(Tāme!C42="","",Tāme!C42)</f>
        <v/>
      </c>
      <c r="D41" s="212" t="str">
        <f>IF(Tāme!D42="","",Tāme!D42)</f>
        <v/>
      </c>
      <c r="E41" s="212" t="str">
        <f>IF(Tāme!E42="","",Tāme!E42)</f>
        <v/>
      </c>
      <c r="F41" s="55" t="str">
        <f>IF(Tāme!F42="","",Tāme!F42)</f>
        <v/>
      </c>
      <c r="G41" s="238">
        <f>IF(Tāme!G42="","",Tāme!G42)</f>
        <v>1</v>
      </c>
      <c r="H41" s="55">
        <f>IF(Tāme!H42="","",Tāme!H42)</f>
        <v>0</v>
      </c>
      <c r="I41" s="56">
        <f>IF(Tāme!I42="","",Tāme!I42)</f>
        <v>0</v>
      </c>
      <c r="J41" s="57">
        <f>IF(Tāme!J42="","",Tāme!J42)</f>
        <v>0</v>
      </c>
      <c r="K41" s="48"/>
      <c r="L41" s="75">
        <f>Tāme!L42</f>
        <v>0</v>
      </c>
      <c r="M41" s="294"/>
      <c r="N41" s="295"/>
      <c r="O41" s="295"/>
      <c r="P41" s="57">
        <f t="shared" si="2"/>
        <v>0</v>
      </c>
      <c r="Q41" s="251"/>
      <c r="R41" s="296"/>
      <c r="S41" s="255"/>
      <c r="T41" s="302"/>
      <c r="U41" s="302"/>
      <c r="V41" s="302"/>
      <c r="W41" s="302"/>
      <c r="X41" s="302"/>
      <c r="Y41" s="302"/>
      <c r="Z41" s="279" t="str">
        <f t="shared" si="0"/>
        <v/>
      </c>
      <c r="AA41" s="31"/>
    </row>
    <row r="42" spans="1:27" s="166" customFormat="1" ht="11.25" hidden="1" customHeight="1" outlineLevel="1" x14ac:dyDescent="0.2">
      <c r="A42" s="47"/>
      <c r="B42" s="53">
        <f>IF(Tāme!B43="","",Tāme!B43)</f>
        <v>2.7</v>
      </c>
      <c r="C42" s="54" t="str">
        <f>IF(Tāme!C43="","",Tāme!C43)</f>
        <v/>
      </c>
      <c r="D42" s="212" t="str">
        <f>IF(Tāme!D43="","",Tāme!D43)</f>
        <v/>
      </c>
      <c r="E42" s="212" t="str">
        <f>IF(Tāme!E43="","",Tāme!E43)</f>
        <v/>
      </c>
      <c r="F42" s="55" t="str">
        <f>IF(Tāme!F43="","",Tāme!F43)</f>
        <v/>
      </c>
      <c r="G42" s="238">
        <f>IF(Tāme!G43="","",Tāme!G43)</f>
        <v>1</v>
      </c>
      <c r="H42" s="55">
        <f>IF(Tāme!H43="","",Tāme!H43)</f>
        <v>0</v>
      </c>
      <c r="I42" s="56">
        <f>IF(Tāme!I43="","",Tāme!I43)</f>
        <v>0</v>
      </c>
      <c r="J42" s="57">
        <f>IF(Tāme!J43="","",Tāme!J43)</f>
        <v>0</v>
      </c>
      <c r="K42" s="48"/>
      <c r="L42" s="75">
        <f>Tāme!L43</f>
        <v>0</v>
      </c>
      <c r="M42" s="294"/>
      <c r="N42" s="295"/>
      <c r="O42" s="295"/>
      <c r="P42" s="57">
        <f>IF(L42="","",L42-M42-N42-O42)</f>
        <v>0</v>
      </c>
      <c r="Q42" s="251"/>
      <c r="R42" s="296"/>
      <c r="S42" s="255"/>
      <c r="T42" s="302"/>
      <c r="U42" s="302"/>
      <c r="V42" s="302"/>
      <c r="W42" s="302"/>
      <c r="X42" s="302"/>
      <c r="Y42" s="302"/>
      <c r="Z42" s="279" t="str">
        <f t="shared" si="0"/>
        <v/>
      </c>
      <c r="AA42" s="31"/>
    </row>
    <row r="43" spans="1:27" s="166" customFormat="1" ht="11.25" hidden="1" customHeight="1" outlineLevel="1" x14ac:dyDescent="0.2">
      <c r="A43" s="47"/>
      <c r="B43" s="53">
        <f>IF(Tāme!B44="","",Tāme!B44)</f>
        <v>2.8</v>
      </c>
      <c r="C43" s="54" t="str">
        <f>IF(Tāme!C44="","",Tāme!C44)</f>
        <v/>
      </c>
      <c r="D43" s="212" t="str">
        <f>IF(Tāme!D44="","",Tāme!D44)</f>
        <v/>
      </c>
      <c r="E43" s="212" t="str">
        <f>IF(Tāme!E44="","",Tāme!E44)</f>
        <v/>
      </c>
      <c r="F43" s="55" t="str">
        <f>IF(Tāme!F44="","",Tāme!F44)</f>
        <v/>
      </c>
      <c r="G43" s="238">
        <f>IF(Tāme!G44="","",Tāme!G44)</f>
        <v>1</v>
      </c>
      <c r="H43" s="55">
        <f>IF(Tāme!H44="","",Tāme!H44)</f>
        <v>0</v>
      </c>
      <c r="I43" s="56">
        <f>IF(Tāme!I44="","",Tāme!I44)</f>
        <v>0</v>
      </c>
      <c r="J43" s="57">
        <f>IF(Tāme!J44="","",Tāme!J44)</f>
        <v>0</v>
      </c>
      <c r="K43" s="48"/>
      <c r="L43" s="75">
        <f>Tāme!L44</f>
        <v>0</v>
      </c>
      <c r="M43" s="294"/>
      <c r="N43" s="295"/>
      <c r="O43" s="295"/>
      <c r="P43" s="57">
        <f t="shared" si="2"/>
        <v>0</v>
      </c>
      <c r="Q43" s="251"/>
      <c r="R43" s="296"/>
      <c r="S43" s="255"/>
      <c r="T43" s="302"/>
      <c r="U43" s="302"/>
      <c r="V43" s="302"/>
      <c r="W43" s="302"/>
      <c r="X43" s="302"/>
      <c r="Y43" s="302"/>
      <c r="Z43" s="279" t="str">
        <f t="shared" si="0"/>
        <v/>
      </c>
      <c r="AA43" s="31"/>
    </row>
    <row r="44" spans="1:27" s="166" customFormat="1" ht="11.25" hidden="1" customHeight="1" outlineLevel="1" x14ac:dyDescent="0.2">
      <c r="A44" s="47"/>
      <c r="B44" s="53">
        <f>IF(Tāme!B45="","",Tāme!B45)</f>
        <v>2.9</v>
      </c>
      <c r="C44" s="54" t="str">
        <f>IF(Tāme!C45="","",Tāme!C45)</f>
        <v/>
      </c>
      <c r="D44" s="212" t="str">
        <f>IF(Tāme!D45="","",Tāme!D45)</f>
        <v/>
      </c>
      <c r="E44" s="212" t="str">
        <f>IF(Tāme!E45="","",Tāme!E45)</f>
        <v/>
      </c>
      <c r="F44" s="55" t="str">
        <f>IF(Tāme!F45="","",Tāme!F45)</f>
        <v/>
      </c>
      <c r="G44" s="238">
        <f>IF(Tāme!G45="","",Tāme!G45)</f>
        <v>1</v>
      </c>
      <c r="H44" s="55">
        <f>IF(Tāme!H45="","",Tāme!H45)</f>
        <v>0</v>
      </c>
      <c r="I44" s="56">
        <f>IF(Tāme!I45="","",Tāme!I45)</f>
        <v>0</v>
      </c>
      <c r="J44" s="57">
        <f>IF(Tāme!J45="","",Tāme!J45)</f>
        <v>0</v>
      </c>
      <c r="K44" s="48"/>
      <c r="L44" s="75">
        <f>Tāme!L45</f>
        <v>0</v>
      </c>
      <c r="M44" s="294"/>
      <c r="N44" s="295"/>
      <c r="O44" s="295"/>
      <c r="P44" s="57">
        <f t="shared" si="2"/>
        <v>0</v>
      </c>
      <c r="Q44" s="251"/>
      <c r="R44" s="296"/>
      <c r="S44" s="255"/>
      <c r="T44" s="302"/>
      <c r="U44" s="302"/>
      <c r="V44" s="302"/>
      <c r="W44" s="302"/>
      <c r="X44" s="302"/>
      <c r="Y44" s="302"/>
      <c r="Z44" s="279" t="str">
        <f t="shared" si="0"/>
        <v/>
      </c>
      <c r="AA44" s="31"/>
    </row>
    <row r="45" spans="1:27" s="166" customFormat="1" ht="11.25" hidden="1" customHeight="1" outlineLevel="1" x14ac:dyDescent="0.2">
      <c r="A45" s="47"/>
      <c r="B45" s="58" t="str">
        <f>IF(Tāme!B46="","",Tāme!B46)</f>
        <v>2.10.</v>
      </c>
      <c r="C45" s="54" t="str">
        <f>IF(Tāme!C46="","",Tāme!C46)</f>
        <v/>
      </c>
      <c r="D45" s="212" t="str">
        <f>IF(Tāme!D46="","",Tāme!D46)</f>
        <v/>
      </c>
      <c r="E45" s="212" t="str">
        <f>IF(Tāme!E46="","",Tāme!E46)</f>
        <v/>
      </c>
      <c r="F45" s="55" t="str">
        <f>IF(Tāme!F46="","",Tāme!F46)</f>
        <v/>
      </c>
      <c r="G45" s="238">
        <f>IF(Tāme!G46="","",Tāme!G46)</f>
        <v>1</v>
      </c>
      <c r="H45" s="55">
        <f>IF(Tāme!H46="","",Tāme!H46)</f>
        <v>0</v>
      </c>
      <c r="I45" s="56">
        <f>IF(Tāme!I46="","",Tāme!I46)</f>
        <v>0</v>
      </c>
      <c r="J45" s="57">
        <f>IF(Tāme!J46="","",Tāme!J46)</f>
        <v>0</v>
      </c>
      <c r="K45" s="48"/>
      <c r="L45" s="75">
        <f>Tāme!L46</f>
        <v>0</v>
      </c>
      <c r="M45" s="294"/>
      <c r="N45" s="295"/>
      <c r="O45" s="295"/>
      <c r="P45" s="57">
        <f t="shared" si="2"/>
        <v>0</v>
      </c>
      <c r="Q45" s="251"/>
      <c r="R45" s="296"/>
      <c r="S45" s="255"/>
      <c r="T45" s="302"/>
      <c r="U45" s="302"/>
      <c r="V45" s="302"/>
      <c r="W45" s="302"/>
      <c r="X45" s="302"/>
      <c r="Y45" s="302"/>
      <c r="Z45" s="279" t="str">
        <f t="shared" si="0"/>
        <v/>
      </c>
      <c r="AA45" s="31"/>
    </row>
    <row r="46" spans="1:27" s="166" customFormat="1" ht="11.25" hidden="1" customHeight="1" outlineLevel="1" x14ac:dyDescent="0.2">
      <c r="A46" s="47"/>
      <c r="B46" s="58">
        <f>IF(Tāme!B47="","",Tāme!B47)</f>
        <v>2.11</v>
      </c>
      <c r="C46" s="54" t="str">
        <f>IF(Tāme!C47="","",Tāme!C47)</f>
        <v/>
      </c>
      <c r="D46" s="212" t="str">
        <f>IF(Tāme!D47="","",Tāme!D47)</f>
        <v/>
      </c>
      <c r="E46" s="212" t="str">
        <f>IF(Tāme!E47="","",Tāme!E47)</f>
        <v/>
      </c>
      <c r="F46" s="55" t="str">
        <f>IF(Tāme!F47="","",Tāme!F47)</f>
        <v/>
      </c>
      <c r="G46" s="238">
        <f>IF(Tāme!G47="","",Tāme!G47)</f>
        <v>1</v>
      </c>
      <c r="H46" s="55">
        <f>IF(Tāme!H47="","",Tāme!H47)</f>
        <v>0</v>
      </c>
      <c r="I46" s="56">
        <f>IF(Tāme!I47="","",Tāme!I47)</f>
        <v>0</v>
      </c>
      <c r="J46" s="57">
        <f>IF(Tāme!J47="","",Tāme!J47)</f>
        <v>0</v>
      </c>
      <c r="K46" s="48"/>
      <c r="L46" s="75">
        <f>Tāme!L47</f>
        <v>0</v>
      </c>
      <c r="M46" s="294"/>
      <c r="N46" s="295"/>
      <c r="O46" s="295"/>
      <c r="P46" s="57">
        <f t="shared" si="2"/>
        <v>0</v>
      </c>
      <c r="Q46" s="334"/>
      <c r="R46" s="296"/>
      <c r="S46" s="255"/>
      <c r="T46" s="302"/>
      <c r="U46" s="302"/>
      <c r="V46" s="302"/>
      <c r="W46" s="302"/>
      <c r="X46" s="302"/>
      <c r="Y46" s="302"/>
      <c r="Z46" s="279" t="str">
        <f t="shared" si="0"/>
        <v/>
      </c>
      <c r="AA46" s="31"/>
    </row>
    <row r="47" spans="1:27" s="166" customFormat="1" ht="11.25" hidden="1" customHeight="1" outlineLevel="1" x14ac:dyDescent="0.2">
      <c r="A47" s="47"/>
      <c r="B47" s="58">
        <f>IF(Tāme!B48="","",Tāme!B48)</f>
        <v>2.12</v>
      </c>
      <c r="C47" s="54" t="str">
        <f>IF(Tāme!C48="","",Tāme!C48)</f>
        <v/>
      </c>
      <c r="D47" s="212" t="str">
        <f>IF(Tāme!D48="","",Tāme!D48)</f>
        <v/>
      </c>
      <c r="E47" s="212" t="str">
        <f>IF(Tāme!E48="","",Tāme!E48)</f>
        <v/>
      </c>
      <c r="F47" s="55" t="str">
        <f>IF(Tāme!F48="","",Tāme!F48)</f>
        <v/>
      </c>
      <c r="G47" s="238">
        <f>IF(Tāme!G48="","",Tāme!G48)</f>
        <v>1</v>
      </c>
      <c r="H47" s="55">
        <f>IF(Tāme!H48="","",Tāme!H48)</f>
        <v>0</v>
      </c>
      <c r="I47" s="56">
        <f>IF(Tāme!I48="","",Tāme!I48)</f>
        <v>0</v>
      </c>
      <c r="J47" s="57">
        <f>IF(Tāme!J48="","",Tāme!J48)</f>
        <v>0</v>
      </c>
      <c r="K47" s="48"/>
      <c r="L47" s="75">
        <f>Tāme!L48</f>
        <v>0</v>
      </c>
      <c r="M47" s="294"/>
      <c r="N47" s="295"/>
      <c r="O47" s="295"/>
      <c r="P47" s="57">
        <f t="shared" si="2"/>
        <v>0</v>
      </c>
      <c r="Q47" s="334"/>
      <c r="R47" s="296"/>
      <c r="S47" s="255"/>
      <c r="T47" s="302"/>
      <c r="U47" s="302"/>
      <c r="V47" s="302"/>
      <c r="W47" s="302"/>
      <c r="X47" s="302"/>
      <c r="Y47" s="302"/>
      <c r="Z47" s="279" t="str">
        <f t="shared" si="0"/>
        <v/>
      </c>
      <c r="AA47" s="31"/>
    </row>
    <row r="48" spans="1:27" s="166" customFormat="1" ht="11.25" hidden="1" customHeight="1" outlineLevel="1" x14ac:dyDescent="0.2">
      <c r="A48" s="47"/>
      <c r="B48" s="58">
        <f>IF(Tāme!B49="","",Tāme!B49)</f>
        <v>2.13</v>
      </c>
      <c r="C48" s="54" t="str">
        <f>IF(Tāme!C49="","",Tāme!C49)</f>
        <v/>
      </c>
      <c r="D48" s="212" t="str">
        <f>IF(Tāme!D49="","",Tāme!D49)</f>
        <v/>
      </c>
      <c r="E48" s="212" t="str">
        <f>IF(Tāme!E49="","",Tāme!E49)</f>
        <v/>
      </c>
      <c r="F48" s="55" t="str">
        <f>IF(Tāme!F49="","",Tāme!F49)</f>
        <v/>
      </c>
      <c r="G48" s="238">
        <f>IF(Tāme!G49="","",Tāme!G49)</f>
        <v>1</v>
      </c>
      <c r="H48" s="55">
        <f>IF(Tāme!H49="","",Tāme!H49)</f>
        <v>0</v>
      </c>
      <c r="I48" s="56">
        <f>IF(Tāme!I49="","",Tāme!I49)</f>
        <v>0</v>
      </c>
      <c r="J48" s="57">
        <f>IF(Tāme!J49="","",Tāme!J49)</f>
        <v>0</v>
      </c>
      <c r="K48" s="48"/>
      <c r="L48" s="75">
        <f>Tāme!L49</f>
        <v>0</v>
      </c>
      <c r="M48" s="294"/>
      <c r="N48" s="295"/>
      <c r="O48" s="295"/>
      <c r="P48" s="57">
        <f t="shared" si="2"/>
        <v>0</v>
      </c>
      <c r="Q48" s="334"/>
      <c r="R48" s="296"/>
      <c r="S48" s="255"/>
      <c r="T48" s="302"/>
      <c r="U48" s="302"/>
      <c r="V48" s="302"/>
      <c r="W48" s="302"/>
      <c r="X48" s="302"/>
      <c r="Y48" s="302"/>
      <c r="Z48" s="279" t="str">
        <f t="shared" si="0"/>
        <v/>
      </c>
      <c r="AA48" s="31"/>
    </row>
    <row r="49" spans="1:27" s="166" customFormat="1" ht="11.25" hidden="1" customHeight="1" outlineLevel="1" x14ac:dyDescent="0.2">
      <c r="A49" s="47"/>
      <c r="B49" s="58">
        <f>IF(Tāme!B50="","",Tāme!B50)</f>
        <v>2.14</v>
      </c>
      <c r="C49" s="54" t="str">
        <f>IF(Tāme!C50="","",Tāme!C50)</f>
        <v/>
      </c>
      <c r="D49" s="212" t="str">
        <f>IF(Tāme!D50="","",Tāme!D50)</f>
        <v/>
      </c>
      <c r="E49" s="212" t="str">
        <f>IF(Tāme!E50="","",Tāme!E50)</f>
        <v/>
      </c>
      <c r="F49" s="55" t="str">
        <f>IF(Tāme!F50="","",Tāme!F50)</f>
        <v/>
      </c>
      <c r="G49" s="238">
        <f>IF(Tāme!G50="","",Tāme!G50)</f>
        <v>1</v>
      </c>
      <c r="H49" s="55">
        <f>IF(Tāme!H50="","",Tāme!H50)</f>
        <v>0</v>
      </c>
      <c r="I49" s="56">
        <f>IF(Tāme!I50="","",Tāme!I50)</f>
        <v>0</v>
      </c>
      <c r="J49" s="57">
        <f>IF(Tāme!J50="","",Tāme!J50)</f>
        <v>0</v>
      </c>
      <c r="K49" s="48"/>
      <c r="L49" s="75">
        <f>Tāme!L50</f>
        <v>0</v>
      </c>
      <c r="M49" s="294"/>
      <c r="N49" s="295"/>
      <c r="O49" s="295"/>
      <c r="P49" s="57">
        <f t="shared" si="2"/>
        <v>0</v>
      </c>
      <c r="Q49" s="334"/>
      <c r="R49" s="296"/>
      <c r="S49" s="255"/>
      <c r="T49" s="302"/>
      <c r="U49" s="302"/>
      <c r="V49" s="302"/>
      <c r="W49" s="302"/>
      <c r="X49" s="302"/>
      <c r="Y49" s="302"/>
      <c r="Z49" s="279" t="str">
        <f t="shared" si="0"/>
        <v/>
      </c>
      <c r="AA49" s="31"/>
    </row>
    <row r="50" spans="1:27" s="166" customFormat="1" ht="11.25" hidden="1" customHeight="1" outlineLevel="1" x14ac:dyDescent="0.2">
      <c r="A50" s="47"/>
      <c r="B50" s="58">
        <f>IF(Tāme!B51="","",Tāme!B51)</f>
        <v>2.15</v>
      </c>
      <c r="C50" s="54" t="str">
        <f>IF(Tāme!C51="","",Tāme!C51)</f>
        <v/>
      </c>
      <c r="D50" s="212" t="str">
        <f>IF(Tāme!D51="","",Tāme!D51)</f>
        <v/>
      </c>
      <c r="E50" s="212" t="str">
        <f>IF(Tāme!E51="","",Tāme!E51)</f>
        <v/>
      </c>
      <c r="F50" s="55" t="str">
        <f>IF(Tāme!F51="","",Tāme!F51)</f>
        <v/>
      </c>
      <c r="G50" s="238">
        <f>IF(Tāme!G51="","",Tāme!G51)</f>
        <v>1</v>
      </c>
      <c r="H50" s="55">
        <f>IF(Tāme!H51="","",Tāme!H51)</f>
        <v>0</v>
      </c>
      <c r="I50" s="56">
        <f>IF(Tāme!I51="","",Tāme!I51)</f>
        <v>0</v>
      </c>
      <c r="J50" s="57">
        <f>IF(Tāme!J51="","",Tāme!J51)</f>
        <v>0</v>
      </c>
      <c r="K50" s="48"/>
      <c r="L50" s="75">
        <f>Tāme!L51</f>
        <v>0</v>
      </c>
      <c r="M50" s="294"/>
      <c r="N50" s="295"/>
      <c r="O50" s="295"/>
      <c r="P50" s="57">
        <f t="shared" si="2"/>
        <v>0</v>
      </c>
      <c r="Q50" s="334"/>
      <c r="R50" s="296"/>
      <c r="S50" s="255"/>
      <c r="T50" s="302"/>
      <c r="U50" s="302"/>
      <c r="V50" s="302"/>
      <c r="W50" s="302"/>
      <c r="X50" s="302"/>
      <c r="Y50" s="302"/>
      <c r="Z50" s="279" t="str">
        <f t="shared" si="0"/>
        <v/>
      </c>
      <c r="AA50" s="31"/>
    </row>
    <row r="51" spans="1:27" s="166" customFormat="1" ht="11.25" hidden="1" customHeight="1" outlineLevel="1" x14ac:dyDescent="0.2">
      <c r="A51" s="47"/>
      <c r="B51" s="58">
        <f>IF(Tāme!B52="","",Tāme!B52)</f>
        <v>2.16</v>
      </c>
      <c r="C51" s="54" t="str">
        <f>IF(Tāme!C52="","",Tāme!C52)</f>
        <v/>
      </c>
      <c r="D51" s="212" t="str">
        <f>IF(Tāme!D52="","",Tāme!D52)</f>
        <v/>
      </c>
      <c r="E51" s="212" t="str">
        <f>IF(Tāme!E52="","",Tāme!E52)</f>
        <v/>
      </c>
      <c r="F51" s="55" t="str">
        <f>IF(Tāme!F52="","",Tāme!F52)</f>
        <v/>
      </c>
      <c r="G51" s="238">
        <f>IF(Tāme!G52="","",Tāme!G52)</f>
        <v>1</v>
      </c>
      <c r="H51" s="55">
        <f>IF(Tāme!H52="","",Tāme!H52)</f>
        <v>0</v>
      </c>
      <c r="I51" s="56">
        <f>IF(Tāme!I52="","",Tāme!I52)</f>
        <v>0</v>
      </c>
      <c r="J51" s="57">
        <f>IF(Tāme!J52="","",Tāme!J52)</f>
        <v>0</v>
      </c>
      <c r="K51" s="48"/>
      <c r="L51" s="75">
        <f>Tāme!L52</f>
        <v>0</v>
      </c>
      <c r="M51" s="294"/>
      <c r="N51" s="295"/>
      <c r="O51" s="295"/>
      <c r="P51" s="57">
        <f t="shared" si="2"/>
        <v>0</v>
      </c>
      <c r="Q51" s="334"/>
      <c r="R51" s="296"/>
      <c r="S51" s="255"/>
      <c r="T51" s="302"/>
      <c r="U51" s="302"/>
      <c r="V51" s="302"/>
      <c r="W51" s="302"/>
      <c r="X51" s="302"/>
      <c r="Y51" s="302"/>
      <c r="Z51" s="279" t="str">
        <f t="shared" si="0"/>
        <v/>
      </c>
      <c r="AA51" s="31"/>
    </row>
    <row r="52" spans="1:27" s="166" customFormat="1" ht="11.25" hidden="1" customHeight="1" outlineLevel="1" x14ac:dyDescent="0.2">
      <c r="A52" s="47"/>
      <c r="B52" s="58">
        <f>IF(Tāme!B53="","",Tāme!B53)</f>
        <v>2.17</v>
      </c>
      <c r="C52" s="54" t="str">
        <f>IF(Tāme!C53="","",Tāme!C53)</f>
        <v/>
      </c>
      <c r="D52" s="212" t="str">
        <f>IF(Tāme!D53="","",Tāme!D53)</f>
        <v/>
      </c>
      <c r="E52" s="212" t="str">
        <f>IF(Tāme!E53="","",Tāme!E53)</f>
        <v/>
      </c>
      <c r="F52" s="55" t="str">
        <f>IF(Tāme!F53="","",Tāme!F53)</f>
        <v/>
      </c>
      <c r="G52" s="238">
        <f>IF(Tāme!G53="","",Tāme!G53)</f>
        <v>1</v>
      </c>
      <c r="H52" s="55">
        <f>IF(Tāme!H53="","",Tāme!H53)</f>
        <v>0</v>
      </c>
      <c r="I52" s="56">
        <f>IF(Tāme!I53="","",Tāme!I53)</f>
        <v>0</v>
      </c>
      <c r="J52" s="57">
        <f>IF(Tāme!J53="","",Tāme!J53)</f>
        <v>0</v>
      </c>
      <c r="K52" s="48"/>
      <c r="L52" s="75">
        <f>Tāme!L53</f>
        <v>0</v>
      </c>
      <c r="M52" s="294"/>
      <c r="N52" s="295"/>
      <c r="O52" s="295"/>
      <c r="P52" s="57">
        <f t="shared" si="2"/>
        <v>0</v>
      </c>
      <c r="Q52" s="334"/>
      <c r="R52" s="296"/>
      <c r="S52" s="255"/>
      <c r="T52" s="302"/>
      <c r="U52" s="302"/>
      <c r="V52" s="302"/>
      <c r="W52" s="302"/>
      <c r="X52" s="302"/>
      <c r="Y52" s="302"/>
      <c r="Z52" s="279" t="str">
        <f t="shared" si="0"/>
        <v/>
      </c>
      <c r="AA52" s="31"/>
    </row>
    <row r="53" spans="1:27" s="166" customFormat="1" ht="11.25" hidden="1" customHeight="1" outlineLevel="1" x14ac:dyDescent="0.2">
      <c r="A53" s="47"/>
      <c r="B53" s="58">
        <f>IF(Tāme!B54="","",Tāme!B54)</f>
        <v>2.1800000000000002</v>
      </c>
      <c r="C53" s="54" t="str">
        <f>IF(Tāme!C54="","",Tāme!C54)</f>
        <v/>
      </c>
      <c r="D53" s="212" t="str">
        <f>IF(Tāme!D54="","",Tāme!D54)</f>
        <v/>
      </c>
      <c r="E53" s="212" t="str">
        <f>IF(Tāme!E54="","",Tāme!E54)</f>
        <v/>
      </c>
      <c r="F53" s="55" t="str">
        <f>IF(Tāme!F54="","",Tāme!F54)</f>
        <v/>
      </c>
      <c r="G53" s="238">
        <f>IF(Tāme!G54="","",Tāme!G54)</f>
        <v>1</v>
      </c>
      <c r="H53" s="55">
        <f>IF(Tāme!H54="","",Tāme!H54)</f>
        <v>0</v>
      </c>
      <c r="I53" s="56">
        <f>IF(Tāme!I54="","",Tāme!I54)</f>
        <v>0</v>
      </c>
      <c r="J53" s="57">
        <f>IF(Tāme!J54="","",Tāme!J54)</f>
        <v>0</v>
      </c>
      <c r="K53" s="48"/>
      <c r="L53" s="75">
        <f>Tāme!L54</f>
        <v>0</v>
      </c>
      <c r="M53" s="294"/>
      <c r="N53" s="295"/>
      <c r="O53" s="295"/>
      <c r="P53" s="57">
        <f t="shared" si="2"/>
        <v>0</v>
      </c>
      <c r="Q53" s="334"/>
      <c r="R53" s="296"/>
      <c r="S53" s="255"/>
      <c r="T53" s="302"/>
      <c r="U53" s="302"/>
      <c r="V53" s="302"/>
      <c r="W53" s="302"/>
      <c r="X53" s="302"/>
      <c r="Y53" s="302"/>
      <c r="Z53" s="279" t="str">
        <f>IF(P53&gt;0,IF(R53="","Nav norādīts reģions, kur atradīsies ieguldījums",(IF(AND(T53="",U53="",V53="",W53="",X53="",Y53=""),"Nav norādīts reģions/i, kurā plānots gūt labumu no ieguldījuma",""))),"")</f>
        <v/>
      </c>
      <c r="AA53" s="31"/>
    </row>
    <row r="54" spans="1:27" s="166" customFormat="1" ht="11.25" hidden="1" customHeight="1" outlineLevel="1" x14ac:dyDescent="0.2">
      <c r="A54" s="47"/>
      <c r="B54" s="58">
        <f>IF(Tāme!B55="","",Tāme!B55)</f>
        <v>2.19</v>
      </c>
      <c r="C54" s="54" t="str">
        <f>IF(Tāme!C55="","",Tāme!C55)</f>
        <v/>
      </c>
      <c r="D54" s="212" t="str">
        <f>IF(Tāme!D55="","",Tāme!D55)</f>
        <v/>
      </c>
      <c r="E54" s="212" t="str">
        <f>IF(Tāme!E55="","",Tāme!E55)</f>
        <v/>
      </c>
      <c r="F54" s="55" t="str">
        <f>IF(Tāme!F55="","",Tāme!F55)</f>
        <v/>
      </c>
      <c r="G54" s="238">
        <f>IF(Tāme!G55="","",Tāme!G55)</f>
        <v>1</v>
      </c>
      <c r="H54" s="55">
        <f>IF(Tāme!H55="","",Tāme!H55)</f>
        <v>0</v>
      </c>
      <c r="I54" s="56">
        <f>IF(Tāme!I55="","",Tāme!I55)</f>
        <v>0</v>
      </c>
      <c r="J54" s="57">
        <f>IF(Tāme!J55="","",Tāme!J55)</f>
        <v>0</v>
      </c>
      <c r="K54" s="48"/>
      <c r="L54" s="75">
        <f>Tāme!L55</f>
        <v>0</v>
      </c>
      <c r="M54" s="294"/>
      <c r="N54" s="295"/>
      <c r="O54" s="295"/>
      <c r="P54" s="57">
        <f t="shared" si="2"/>
        <v>0</v>
      </c>
      <c r="Q54" s="334"/>
      <c r="R54" s="296"/>
      <c r="S54" s="255"/>
      <c r="T54" s="302"/>
      <c r="U54" s="302"/>
      <c r="V54" s="302"/>
      <c r="W54" s="302"/>
      <c r="X54" s="302"/>
      <c r="Y54" s="302"/>
      <c r="Z54" s="279" t="str">
        <f t="shared" si="0"/>
        <v/>
      </c>
      <c r="AA54" s="31"/>
    </row>
    <row r="55" spans="1:27" s="166" customFormat="1" ht="11.25" hidden="1" customHeight="1" outlineLevel="1" x14ac:dyDescent="0.2">
      <c r="A55" s="47"/>
      <c r="B55" s="58" t="str">
        <f>IF(Tāme!B56="","",Tāme!B56)</f>
        <v>2.20.</v>
      </c>
      <c r="C55" s="54" t="str">
        <f>IF(Tāme!C56="","",Tāme!C56)</f>
        <v/>
      </c>
      <c r="D55" s="212" t="str">
        <f>IF(Tāme!D56="","",Tāme!D56)</f>
        <v/>
      </c>
      <c r="E55" s="212" t="str">
        <f>IF(Tāme!E56="","",Tāme!E56)</f>
        <v/>
      </c>
      <c r="F55" s="55" t="str">
        <f>IF(Tāme!F56="","",Tāme!F56)</f>
        <v/>
      </c>
      <c r="G55" s="238">
        <f>IF(Tāme!G56="","",Tāme!G56)</f>
        <v>1</v>
      </c>
      <c r="H55" s="55">
        <f>IF(Tāme!H56="","",Tāme!H56)</f>
        <v>0</v>
      </c>
      <c r="I55" s="56">
        <f>IF(Tāme!I56="","",Tāme!I56)</f>
        <v>0</v>
      </c>
      <c r="J55" s="57">
        <f>IF(Tāme!J56="","",Tāme!J56)</f>
        <v>0</v>
      </c>
      <c r="K55" s="48"/>
      <c r="L55" s="75">
        <f>Tāme!L56</f>
        <v>0</v>
      </c>
      <c r="M55" s="294"/>
      <c r="N55" s="295"/>
      <c r="O55" s="295"/>
      <c r="P55" s="57">
        <f t="shared" si="2"/>
        <v>0</v>
      </c>
      <c r="Q55" s="334"/>
      <c r="R55" s="296"/>
      <c r="S55" s="255"/>
      <c r="T55" s="302"/>
      <c r="U55" s="302"/>
      <c r="V55" s="302"/>
      <c r="W55" s="302"/>
      <c r="X55" s="302"/>
      <c r="Y55" s="302"/>
      <c r="Z55" s="279" t="str">
        <f t="shared" si="0"/>
        <v/>
      </c>
      <c r="AA55" s="31"/>
    </row>
    <row r="56" spans="1:27" s="166" customFormat="1" ht="21" customHeight="1" x14ac:dyDescent="0.2">
      <c r="A56" s="47"/>
      <c r="B56" s="49">
        <v>3</v>
      </c>
      <c r="C56" s="399" t="str">
        <f>Tāme!C57</f>
        <v>Būvniecības izmaksas</v>
      </c>
      <c r="D56" s="400"/>
      <c r="E56" s="211"/>
      <c r="F56" s="50"/>
      <c r="G56" s="237"/>
      <c r="H56" s="51"/>
      <c r="I56" s="170"/>
      <c r="J56" s="70">
        <f>SUM(J57:J66)</f>
        <v>0</v>
      </c>
      <c r="K56" s="48"/>
      <c r="L56" s="89">
        <f>SUM(L57:L66)</f>
        <v>0</v>
      </c>
      <c r="M56" s="89">
        <f>SUM(M57:M66)</f>
        <v>0</v>
      </c>
      <c r="N56" s="169">
        <f>SUM(N57:N66)</f>
        <v>0</v>
      </c>
      <c r="O56" s="169">
        <f>SUM(O57:O66)</f>
        <v>0</v>
      </c>
      <c r="P56" s="70">
        <f>SUM(P57:P66)</f>
        <v>0</v>
      </c>
      <c r="Q56" s="251"/>
      <c r="R56" s="286"/>
      <c r="S56" s="255"/>
      <c r="T56" s="289"/>
      <c r="U56" s="290"/>
      <c r="V56" s="290"/>
      <c r="W56" s="290"/>
      <c r="X56" s="290"/>
      <c r="Y56" s="291"/>
      <c r="Z56" s="311" t="str">
        <f>Tāme!J102</f>
        <v/>
      </c>
      <c r="AA56" s="31"/>
    </row>
    <row r="57" spans="1:27" s="166" customFormat="1" ht="11.25" customHeight="1" x14ac:dyDescent="0.2">
      <c r="A57" s="47"/>
      <c r="B57" s="53">
        <f>IF(Tāme!B58="","",Tāme!B58)</f>
        <v>3.1</v>
      </c>
      <c r="C57" s="54" t="str">
        <f>IF(Tāme!C58="","",Tāme!C58)</f>
        <v/>
      </c>
      <c r="D57" s="212" t="str">
        <f>IF(Tāme!D58="","",Tāme!D58)</f>
        <v/>
      </c>
      <c r="E57" s="212" t="str">
        <f>IF(Tāme!E58="","",Tāme!E58)</f>
        <v/>
      </c>
      <c r="F57" s="55" t="str">
        <f>IF(Tāme!F58="","",Tāme!F58)</f>
        <v/>
      </c>
      <c r="G57" s="238">
        <f>IF(Tāme!G58="","",Tāme!G58)</f>
        <v>1</v>
      </c>
      <c r="H57" s="55">
        <f>IF(Tāme!H58="","",Tāme!H58)</f>
        <v>0</v>
      </c>
      <c r="I57" s="56">
        <f>IF(Tāme!I58="","",Tāme!I58)</f>
        <v>0</v>
      </c>
      <c r="J57" s="57">
        <f>IF(Tāme!J58="","",Tāme!J58)</f>
        <v>0</v>
      </c>
      <c r="K57" s="48"/>
      <c r="L57" s="75">
        <f>Tāme!L58</f>
        <v>0</v>
      </c>
      <c r="M57" s="294"/>
      <c r="N57" s="295"/>
      <c r="O57" s="295"/>
      <c r="P57" s="57">
        <f>IF(L57="","",L57-M57-N57-O57)</f>
        <v>0</v>
      </c>
      <c r="Q57" s="251"/>
      <c r="R57" s="296"/>
      <c r="S57" s="255"/>
      <c r="T57" s="301"/>
      <c r="U57" s="302"/>
      <c r="V57" s="302"/>
      <c r="W57" s="302"/>
      <c r="X57" s="302"/>
      <c r="Y57" s="303"/>
      <c r="Z57" s="279" t="str">
        <f t="shared" si="0"/>
        <v/>
      </c>
      <c r="AA57" s="31"/>
    </row>
    <row r="58" spans="1:27" s="166" customFormat="1" ht="11.25" customHeight="1" collapsed="1" x14ac:dyDescent="0.2">
      <c r="A58" s="47"/>
      <c r="B58" s="53">
        <f>IF(Tāme!B59="","",Tāme!B59)</f>
        <v>3.2</v>
      </c>
      <c r="C58" s="54" t="str">
        <f>IF(Tāme!C59="","",Tāme!C59)</f>
        <v/>
      </c>
      <c r="D58" s="212" t="str">
        <f>IF(Tāme!D59="","",Tāme!D59)</f>
        <v/>
      </c>
      <c r="E58" s="212" t="str">
        <f>IF(Tāme!E59="","",Tāme!E59)</f>
        <v/>
      </c>
      <c r="F58" s="55" t="str">
        <f>IF(Tāme!F59="","",Tāme!F59)</f>
        <v/>
      </c>
      <c r="G58" s="238">
        <f>IF(Tāme!G59="","",Tāme!G59)</f>
        <v>1</v>
      </c>
      <c r="H58" s="55">
        <f>IF(Tāme!H59="","",Tāme!H59)</f>
        <v>0</v>
      </c>
      <c r="I58" s="56">
        <f>IF(Tāme!I59="","",Tāme!I59)</f>
        <v>0</v>
      </c>
      <c r="J58" s="57">
        <f>IF(Tāme!J59="","",Tāme!J59)</f>
        <v>0</v>
      </c>
      <c r="K58" s="48"/>
      <c r="L58" s="75">
        <f>Tāme!L59</f>
        <v>0</v>
      </c>
      <c r="M58" s="294"/>
      <c r="N58" s="295"/>
      <c r="O58" s="295"/>
      <c r="P58" s="57">
        <f>IF(L58="","",L58-M58-N58-O58)</f>
        <v>0</v>
      </c>
      <c r="Q58" s="251"/>
      <c r="R58" s="296"/>
      <c r="S58" s="255"/>
      <c r="T58" s="301"/>
      <c r="U58" s="302"/>
      <c r="V58" s="302"/>
      <c r="W58" s="302"/>
      <c r="X58" s="302"/>
      <c r="Y58" s="303"/>
      <c r="Z58" s="279" t="str">
        <f t="shared" si="0"/>
        <v/>
      </c>
      <c r="AA58" s="31"/>
    </row>
    <row r="59" spans="1:27" s="166" customFormat="1" ht="11.25" hidden="1" customHeight="1" outlineLevel="1" x14ac:dyDescent="0.2">
      <c r="A59" s="47"/>
      <c r="B59" s="53">
        <f>IF(Tāme!B60="","",Tāme!B60)</f>
        <v>3.3</v>
      </c>
      <c r="C59" s="54" t="str">
        <f>IF(Tāme!C60="","",Tāme!C60)</f>
        <v/>
      </c>
      <c r="D59" s="212" t="str">
        <f>IF(Tāme!D60="","",Tāme!D60)</f>
        <v/>
      </c>
      <c r="E59" s="212" t="str">
        <f>IF(Tāme!E60="","",Tāme!E60)</f>
        <v/>
      </c>
      <c r="F59" s="55" t="str">
        <f>IF(Tāme!F60="","",Tāme!F60)</f>
        <v/>
      </c>
      <c r="G59" s="238">
        <f>IF(Tāme!G60="","",Tāme!G60)</f>
        <v>1</v>
      </c>
      <c r="H59" s="55">
        <f>IF(Tāme!H60="","",Tāme!H60)</f>
        <v>0</v>
      </c>
      <c r="I59" s="56">
        <f>IF(Tāme!I60="","",Tāme!I60)</f>
        <v>0</v>
      </c>
      <c r="J59" s="57">
        <f>IF(Tāme!J60="","",Tāme!J60)</f>
        <v>0</v>
      </c>
      <c r="K59" s="48"/>
      <c r="L59" s="75">
        <f>Tāme!L60</f>
        <v>0</v>
      </c>
      <c r="M59" s="294"/>
      <c r="N59" s="295"/>
      <c r="O59" s="295"/>
      <c r="P59" s="57">
        <f t="shared" ref="P59:P66" si="3">IF(L59="","",L59-M59-N59-O59)</f>
        <v>0</v>
      </c>
      <c r="Q59" s="251"/>
      <c r="R59" s="296"/>
      <c r="S59" s="255"/>
      <c r="T59" s="301"/>
      <c r="U59" s="302"/>
      <c r="V59" s="302"/>
      <c r="W59" s="302"/>
      <c r="X59" s="302"/>
      <c r="Y59" s="303"/>
      <c r="Z59" s="279" t="str">
        <f t="shared" si="0"/>
        <v/>
      </c>
      <c r="AA59" s="31"/>
    </row>
    <row r="60" spans="1:27" s="166" customFormat="1" ht="11.25" hidden="1" customHeight="1" outlineLevel="1" x14ac:dyDescent="0.2">
      <c r="A60" s="47"/>
      <c r="B60" s="53">
        <f>IF(Tāme!B61="","",Tāme!B61)</f>
        <v>3.4</v>
      </c>
      <c r="C60" s="54" t="str">
        <f>IF(Tāme!C61="","",Tāme!C61)</f>
        <v/>
      </c>
      <c r="D60" s="212" t="str">
        <f>IF(Tāme!D61="","",Tāme!D61)</f>
        <v/>
      </c>
      <c r="E60" s="212" t="str">
        <f>IF(Tāme!E61="","",Tāme!E61)</f>
        <v/>
      </c>
      <c r="F60" s="55" t="str">
        <f>IF(Tāme!F61="","",Tāme!F61)</f>
        <v/>
      </c>
      <c r="G60" s="238">
        <f>IF(Tāme!G61="","",Tāme!G61)</f>
        <v>1</v>
      </c>
      <c r="H60" s="55">
        <f>IF(Tāme!H61="","",Tāme!H61)</f>
        <v>0</v>
      </c>
      <c r="I60" s="56">
        <f>IF(Tāme!I61="","",Tāme!I61)</f>
        <v>0</v>
      </c>
      <c r="J60" s="57">
        <f>IF(Tāme!J61="","",Tāme!J61)</f>
        <v>0</v>
      </c>
      <c r="K60" s="48"/>
      <c r="L60" s="75">
        <f>Tāme!L61</f>
        <v>0</v>
      </c>
      <c r="M60" s="294"/>
      <c r="N60" s="295"/>
      <c r="O60" s="295"/>
      <c r="P60" s="57">
        <f t="shared" si="3"/>
        <v>0</v>
      </c>
      <c r="Q60" s="251"/>
      <c r="R60" s="296"/>
      <c r="S60" s="255"/>
      <c r="T60" s="301"/>
      <c r="U60" s="302"/>
      <c r="V60" s="302"/>
      <c r="W60" s="302"/>
      <c r="X60" s="302"/>
      <c r="Y60" s="303"/>
      <c r="Z60" s="279" t="str">
        <f t="shared" si="0"/>
        <v/>
      </c>
      <c r="AA60" s="31"/>
    </row>
    <row r="61" spans="1:27" s="166" customFormat="1" ht="11.25" hidden="1" customHeight="1" outlineLevel="1" x14ac:dyDescent="0.2">
      <c r="A61" s="47"/>
      <c r="B61" s="53">
        <f>IF(Tāme!B62="","",Tāme!B62)</f>
        <v>3.5</v>
      </c>
      <c r="C61" s="54" t="str">
        <f>IF(Tāme!C62="","",Tāme!C62)</f>
        <v/>
      </c>
      <c r="D61" s="212" t="str">
        <f>IF(Tāme!D62="","",Tāme!D62)</f>
        <v/>
      </c>
      <c r="E61" s="212" t="str">
        <f>IF(Tāme!E62="","",Tāme!E62)</f>
        <v/>
      </c>
      <c r="F61" s="55" t="str">
        <f>IF(Tāme!F62="","",Tāme!F62)</f>
        <v/>
      </c>
      <c r="G61" s="238">
        <f>IF(Tāme!G62="","",Tāme!G62)</f>
        <v>1</v>
      </c>
      <c r="H61" s="55">
        <f>IF(Tāme!H62="","",Tāme!H62)</f>
        <v>0</v>
      </c>
      <c r="I61" s="56">
        <f>IF(Tāme!I62="","",Tāme!I62)</f>
        <v>0</v>
      </c>
      <c r="J61" s="57">
        <f>IF(Tāme!J62="","",Tāme!J62)</f>
        <v>0</v>
      </c>
      <c r="K61" s="48"/>
      <c r="L61" s="75">
        <f>Tāme!L62</f>
        <v>0</v>
      </c>
      <c r="M61" s="294"/>
      <c r="N61" s="295"/>
      <c r="O61" s="295"/>
      <c r="P61" s="57">
        <f t="shared" si="3"/>
        <v>0</v>
      </c>
      <c r="Q61" s="251"/>
      <c r="R61" s="296"/>
      <c r="S61" s="255"/>
      <c r="T61" s="301"/>
      <c r="U61" s="302"/>
      <c r="V61" s="302"/>
      <c r="W61" s="302"/>
      <c r="X61" s="302"/>
      <c r="Y61" s="303"/>
      <c r="Z61" s="279" t="str">
        <f t="shared" si="0"/>
        <v/>
      </c>
      <c r="AA61" s="31"/>
    </row>
    <row r="62" spans="1:27" s="166" customFormat="1" ht="11.25" hidden="1" customHeight="1" outlineLevel="1" x14ac:dyDescent="0.2">
      <c r="A62" s="47"/>
      <c r="B62" s="53">
        <f>IF(Tāme!B63="","",Tāme!B63)</f>
        <v>3.6</v>
      </c>
      <c r="C62" s="54" t="str">
        <f>IF(Tāme!C63="","",Tāme!C63)</f>
        <v/>
      </c>
      <c r="D62" s="212" t="str">
        <f>IF(Tāme!D63="","",Tāme!D63)</f>
        <v/>
      </c>
      <c r="E62" s="212" t="str">
        <f>IF(Tāme!E63="","",Tāme!E63)</f>
        <v/>
      </c>
      <c r="F62" s="55" t="str">
        <f>IF(Tāme!F63="","",Tāme!F63)</f>
        <v/>
      </c>
      <c r="G62" s="238">
        <f>IF(Tāme!G63="","",Tāme!G63)</f>
        <v>1</v>
      </c>
      <c r="H62" s="55">
        <f>IF(Tāme!H63="","",Tāme!H63)</f>
        <v>0</v>
      </c>
      <c r="I62" s="56">
        <f>IF(Tāme!I63="","",Tāme!I63)</f>
        <v>0</v>
      </c>
      <c r="J62" s="57">
        <f>IF(Tāme!J63="","",Tāme!J63)</f>
        <v>0</v>
      </c>
      <c r="K62" s="48"/>
      <c r="L62" s="75">
        <f>Tāme!L63</f>
        <v>0</v>
      </c>
      <c r="M62" s="294"/>
      <c r="N62" s="295"/>
      <c r="O62" s="295"/>
      <c r="P62" s="57">
        <f t="shared" si="3"/>
        <v>0</v>
      </c>
      <c r="Q62" s="251"/>
      <c r="R62" s="296"/>
      <c r="S62" s="255"/>
      <c r="T62" s="301"/>
      <c r="U62" s="302"/>
      <c r="V62" s="302"/>
      <c r="W62" s="302"/>
      <c r="X62" s="302"/>
      <c r="Y62" s="303"/>
      <c r="Z62" s="279" t="str">
        <f t="shared" si="0"/>
        <v/>
      </c>
      <c r="AA62" s="31"/>
    </row>
    <row r="63" spans="1:27" s="166" customFormat="1" ht="11.25" hidden="1" customHeight="1" outlineLevel="1" x14ac:dyDescent="0.2">
      <c r="A63" s="47"/>
      <c r="B63" s="53">
        <f>IF(Tāme!B64="","",Tāme!B64)</f>
        <v>3.7</v>
      </c>
      <c r="C63" s="54" t="str">
        <f>IF(Tāme!C64="","",Tāme!C64)</f>
        <v/>
      </c>
      <c r="D63" s="212" t="str">
        <f>IF(Tāme!D64="","",Tāme!D64)</f>
        <v/>
      </c>
      <c r="E63" s="212" t="str">
        <f>IF(Tāme!E64="","",Tāme!E64)</f>
        <v/>
      </c>
      <c r="F63" s="55" t="str">
        <f>IF(Tāme!F64="","",Tāme!F64)</f>
        <v/>
      </c>
      <c r="G63" s="238">
        <f>IF(Tāme!G64="","",Tāme!G64)</f>
        <v>1</v>
      </c>
      <c r="H63" s="55">
        <f>IF(Tāme!H64="","",Tāme!H64)</f>
        <v>0</v>
      </c>
      <c r="I63" s="56">
        <f>IF(Tāme!I64="","",Tāme!I64)</f>
        <v>0</v>
      </c>
      <c r="J63" s="57">
        <f>IF(Tāme!J64="","",Tāme!J64)</f>
        <v>0</v>
      </c>
      <c r="K63" s="48"/>
      <c r="L63" s="75">
        <f>Tāme!L64</f>
        <v>0</v>
      </c>
      <c r="M63" s="294"/>
      <c r="N63" s="295"/>
      <c r="O63" s="295"/>
      <c r="P63" s="57">
        <f t="shared" si="3"/>
        <v>0</v>
      </c>
      <c r="Q63" s="251"/>
      <c r="R63" s="296"/>
      <c r="S63" s="255"/>
      <c r="T63" s="301"/>
      <c r="U63" s="302"/>
      <c r="V63" s="302"/>
      <c r="W63" s="302"/>
      <c r="X63" s="302"/>
      <c r="Y63" s="303"/>
      <c r="Z63" s="279" t="str">
        <f t="shared" si="0"/>
        <v/>
      </c>
      <c r="AA63" s="31"/>
    </row>
    <row r="64" spans="1:27" s="166" customFormat="1" ht="11.25" hidden="1" customHeight="1" outlineLevel="1" x14ac:dyDescent="0.2">
      <c r="A64" s="47"/>
      <c r="B64" s="53">
        <f>IF(Tāme!B65="","",Tāme!B65)</f>
        <v>3.8</v>
      </c>
      <c r="C64" s="54" t="str">
        <f>IF(Tāme!C65="","",Tāme!C65)</f>
        <v/>
      </c>
      <c r="D64" s="212" t="str">
        <f>IF(Tāme!D65="","",Tāme!D65)</f>
        <v/>
      </c>
      <c r="E64" s="212" t="str">
        <f>IF(Tāme!E65="","",Tāme!E65)</f>
        <v/>
      </c>
      <c r="F64" s="55" t="str">
        <f>IF(Tāme!F65="","",Tāme!F65)</f>
        <v/>
      </c>
      <c r="G64" s="238">
        <f>IF(Tāme!G65="","",Tāme!G65)</f>
        <v>1</v>
      </c>
      <c r="H64" s="55">
        <f>IF(Tāme!H65="","",Tāme!H65)</f>
        <v>0</v>
      </c>
      <c r="I64" s="56">
        <f>IF(Tāme!I65="","",Tāme!I65)</f>
        <v>0</v>
      </c>
      <c r="J64" s="57">
        <f>IF(Tāme!J65="","",Tāme!J65)</f>
        <v>0</v>
      </c>
      <c r="K64" s="48"/>
      <c r="L64" s="75">
        <f>Tāme!L65</f>
        <v>0</v>
      </c>
      <c r="M64" s="294"/>
      <c r="N64" s="295"/>
      <c r="O64" s="295"/>
      <c r="P64" s="57">
        <f t="shared" si="3"/>
        <v>0</v>
      </c>
      <c r="Q64" s="251"/>
      <c r="R64" s="296"/>
      <c r="S64" s="255"/>
      <c r="T64" s="301"/>
      <c r="U64" s="302"/>
      <c r="V64" s="302"/>
      <c r="W64" s="302"/>
      <c r="X64" s="302"/>
      <c r="Y64" s="303"/>
      <c r="Z64" s="279" t="str">
        <f t="shared" si="0"/>
        <v/>
      </c>
      <c r="AA64" s="31"/>
    </row>
    <row r="65" spans="1:27" s="166" customFormat="1" ht="11.25" hidden="1" customHeight="1" outlineLevel="1" x14ac:dyDescent="0.2">
      <c r="A65" s="47"/>
      <c r="B65" s="53">
        <f>IF(Tāme!B66="","",Tāme!B66)</f>
        <v>3.9</v>
      </c>
      <c r="C65" s="54" t="str">
        <f>IF(Tāme!C66="","",Tāme!C66)</f>
        <v/>
      </c>
      <c r="D65" s="212" t="str">
        <f>IF(Tāme!D66="","",Tāme!D66)</f>
        <v/>
      </c>
      <c r="E65" s="212" t="str">
        <f>IF(Tāme!E66="","",Tāme!E66)</f>
        <v/>
      </c>
      <c r="F65" s="55" t="str">
        <f>IF(Tāme!F66="","",Tāme!F66)</f>
        <v/>
      </c>
      <c r="G65" s="238">
        <f>IF(Tāme!G66="","",Tāme!G66)</f>
        <v>1</v>
      </c>
      <c r="H65" s="55">
        <f>IF(Tāme!H66="","",Tāme!H66)</f>
        <v>0</v>
      </c>
      <c r="I65" s="56">
        <f>IF(Tāme!I66="","",Tāme!I66)</f>
        <v>0</v>
      </c>
      <c r="J65" s="57">
        <f>IF(Tāme!J66="","",Tāme!J66)</f>
        <v>0</v>
      </c>
      <c r="K65" s="48"/>
      <c r="L65" s="75">
        <f>Tāme!L66</f>
        <v>0</v>
      </c>
      <c r="M65" s="294"/>
      <c r="N65" s="295"/>
      <c r="O65" s="295"/>
      <c r="P65" s="57">
        <f t="shared" si="3"/>
        <v>0</v>
      </c>
      <c r="Q65" s="251"/>
      <c r="R65" s="296"/>
      <c r="S65" s="255"/>
      <c r="T65" s="301"/>
      <c r="U65" s="302"/>
      <c r="V65" s="302"/>
      <c r="W65" s="302"/>
      <c r="X65" s="302"/>
      <c r="Y65" s="303"/>
      <c r="Z65" s="279" t="str">
        <f t="shared" si="0"/>
        <v/>
      </c>
      <c r="AA65" s="31"/>
    </row>
    <row r="66" spans="1:27" s="166" customFormat="1" ht="11.25" hidden="1" customHeight="1" outlineLevel="1" x14ac:dyDescent="0.2">
      <c r="A66" s="47"/>
      <c r="B66" s="58" t="str">
        <f>IF(Tāme!B67="","",Tāme!B67)</f>
        <v>3.10.</v>
      </c>
      <c r="C66" s="59" t="str">
        <f>IF(Tāme!C67="","",Tāme!C67)</f>
        <v/>
      </c>
      <c r="D66" s="213" t="str">
        <f>IF(Tāme!D67="","",Tāme!D67)</f>
        <v/>
      </c>
      <c r="E66" s="213" t="str">
        <f>IF(Tāme!E67="","",Tāme!E67)</f>
        <v/>
      </c>
      <c r="F66" s="60" t="str">
        <f>IF(Tāme!F67="","",Tāme!F67)</f>
        <v/>
      </c>
      <c r="G66" s="239">
        <f>IF(Tāme!G67="","",Tāme!G67)</f>
        <v>1</v>
      </c>
      <c r="H66" s="60">
        <f>IF(Tāme!H67="","",Tāme!H67)</f>
        <v>0</v>
      </c>
      <c r="I66" s="61">
        <f>IF(Tāme!I67="","",Tāme!I67)</f>
        <v>0</v>
      </c>
      <c r="J66" s="62">
        <f>IF(Tāme!J67="","",Tāme!J67)</f>
        <v>0</v>
      </c>
      <c r="K66" s="48"/>
      <c r="L66" s="75">
        <f>Tāme!L67</f>
        <v>0</v>
      </c>
      <c r="M66" s="294"/>
      <c r="N66" s="295"/>
      <c r="O66" s="295"/>
      <c r="P66" s="57">
        <f t="shared" si="3"/>
        <v>0</v>
      </c>
      <c r="Q66" s="251"/>
      <c r="R66" s="296"/>
      <c r="S66" s="255"/>
      <c r="T66" s="304"/>
      <c r="U66" s="305"/>
      <c r="V66" s="305"/>
      <c r="W66" s="302"/>
      <c r="X66" s="305"/>
      <c r="Y66" s="306"/>
      <c r="Z66" s="279" t="str">
        <f t="shared" si="0"/>
        <v/>
      </c>
      <c r="AA66" s="31"/>
    </row>
    <row r="67" spans="1:27" s="166" customFormat="1" ht="21" customHeight="1" x14ac:dyDescent="0.2">
      <c r="A67" s="47"/>
      <c r="B67" s="49">
        <v>4</v>
      </c>
      <c r="C67" s="399" t="str">
        <f>Tāme!C68</f>
        <v>Nekustamā īpašuma iegādes izmaksas</v>
      </c>
      <c r="D67" s="400"/>
      <c r="E67" s="211"/>
      <c r="F67" s="50"/>
      <c r="G67" s="237"/>
      <c r="H67" s="51"/>
      <c r="I67" s="170"/>
      <c r="J67" s="70">
        <f>SUM(J68:J77)</f>
        <v>0</v>
      </c>
      <c r="K67" s="48"/>
      <c r="L67" s="89">
        <f>SUM(L68:L77)</f>
        <v>0</v>
      </c>
      <c r="M67" s="89">
        <f>SUM(M68:M77)</f>
        <v>0</v>
      </c>
      <c r="N67" s="169">
        <f>SUM(N68:N77)</f>
        <v>0</v>
      </c>
      <c r="O67" s="169">
        <f>SUM(O68:O77)</f>
        <v>0</v>
      </c>
      <c r="P67" s="70">
        <f>SUM(P68:P77)</f>
        <v>0</v>
      </c>
      <c r="Q67" s="334"/>
      <c r="R67" s="286"/>
      <c r="S67" s="255"/>
      <c r="T67" s="289"/>
      <c r="U67" s="290"/>
      <c r="V67" s="290"/>
      <c r="W67" s="290"/>
      <c r="X67" s="290"/>
      <c r="Y67" s="291"/>
      <c r="Z67" s="496"/>
      <c r="AA67" s="31"/>
    </row>
    <row r="68" spans="1:27" s="166" customFormat="1" ht="11.25" customHeight="1" x14ac:dyDescent="0.2">
      <c r="A68" s="47"/>
      <c r="B68" s="53">
        <f>IF(Tāme!B69="","",Tāme!B69)</f>
        <v>4.0999999999999996</v>
      </c>
      <c r="C68" s="54" t="str">
        <f>IF(Tāme!C69="","",Tāme!C69)</f>
        <v/>
      </c>
      <c r="D68" s="212" t="str">
        <f>IF(Tāme!D69="","",Tāme!D69)</f>
        <v/>
      </c>
      <c r="E68" s="212" t="str">
        <f>IF(Tāme!E69="","",Tāme!E69)</f>
        <v/>
      </c>
      <c r="F68" s="55" t="str">
        <f>IF(Tāme!F69="","",Tāme!F69)</f>
        <v/>
      </c>
      <c r="G68" s="238">
        <f>IF(Tāme!G69="","",Tāme!G69)</f>
        <v>1</v>
      </c>
      <c r="H68" s="55">
        <f>IF(Tāme!H69="","",Tāme!H69)</f>
        <v>0</v>
      </c>
      <c r="I68" s="56">
        <f>IF(Tāme!I69="","",Tāme!I69)</f>
        <v>0</v>
      </c>
      <c r="J68" s="57">
        <f>IF(Tāme!J69="","",Tāme!J69)</f>
        <v>0</v>
      </c>
      <c r="K68" s="48"/>
      <c r="L68" s="75">
        <f>Tāme!L69</f>
        <v>0</v>
      </c>
      <c r="M68" s="294"/>
      <c r="N68" s="295"/>
      <c r="O68" s="295"/>
      <c r="P68" s="57">
        <f>IF(L68="","",L68-M68-N68-O68)</f>
        <v>0</v>
      </c>
      <c r="Q68" s="334"/>
      <c r="R68" s="296"/>
      <c r="S68" s="255"/>
      <c r="T68" s="301"/>
      <c r="U68" s="302"/>
      <c r="V68" s="302"/>
      <c r="W68" s="302"/>
      <c r="X68" s="302"/>
      <c r="Y68" s="303"/>
      <c r="Z68" s="279" t="str">
        <f t="shared" ref="Z68:Z77" si="4">IF(P68&gt;0,IF(R68="","Nav norādīts reģions, kur atradīsies ieguldījums",(IF(AND(T68="",U68="",V68="",W68="",X68="",Y68=""),"Nav norādīts reģions/i, kurā plānots gūt labumu no ieguldījuma",""))),"")</f>
        <v/>
      </c>
      <c r="AA68" s="31"/>
    </row>
    <row r="69" spans="1:27" s="166" customFormat="1" ht="11.25" customHeight="1" collapsed="1" x14ac:dyDescent="0.2">
      <c r="A69" s="47"/>
      <c r="B69" s="53">
        <f>IF(Tāme!B70="","",Tāme!B70)</f>
        <v>4.2</v>
      </c>
      <c r="C69" s="54" t="str">
        <f>IF(Tāme!C70="","",Tāme!C70)</f>
        <v/>
      </c>
      <c r="D69" s="212" t="str">
        <f>IF(Tāme!D70="","",Tāme!D70)</f>
        <v/>
      </c>
      <c r="E69" s="212" t="str">
        <f>IF(Tāme!E70="","",Tāme!E70)</f>
        <v/>
      </c>
      <c r="F69" s="55" t="str">
        <f>IF(Tāme!F70="","",Tāme!F70)</f>
        <v/>
      </c>
      <c r="G69" s="238">
        <f>IF(Tāme!G70="","",Tāme!G70)</f>
        <v>1</v>
      </c>
      <c r="H69" s="55">
        <f>IF(Tāme!H70="","",Tāme!H70)</f>
        <v>0</v>
      </c>
      <c r="I69" s="56">
        <f>IF(Tāme!I70="","",Tāme!I70)</f>
        <v>0</v>
      </c>
      <c r="J69" s="57">
        <f>IF(Tāme!J70="","",Tāme!J70)</f>
        <v>0</v>
      </c>
      <c r="K69" s="48"/>
      <c r="L69" s="75">
        <f>Tāme!L70</f>
        <v>0</v>
      </c>
      <c r="M69" s="294"/>
      <c r="N69" s="295"/>
      <c r="O69" s="295"/>
      <c r="P69" s="57">
        <f>IF(L69="","",L69-M69-N69-O69)</f>
        <v>0</v>
      </c>
      <c r="Q69" s="334"/>
      <c r="R69" s="296"/>
      <c r="S69" s="255"/>
      <c r="T69" s="301"/>
      <c r="U69" s="302"/>
      <c r="V69" s="302"/>
      <c r="W69" s="302"/>
      <c r="X69" s="302"/>
      <c r="Y69" s="303"/>
      <c r="Z69" s="279" t="str">
        <f t="shared" si="4"/>
        <v/>
      </c>
      <c r="AA69" s="31"/>
    </row>
    <row r="70" spans="1:27" s="166" customFormat="1" ht="11.25" hidden="1" customHeight="1" outlineLevel="1" x14ac:dyDescent="0.2">
      <c r="A70" s="47"/>
      <c r="B70" s="53">
        <f>IF(Tāme!B71="","",Tāme!B71)</f>
        <v>4.3</v>
      </c>
      <c r="C70" s="54" t="str">
        <f>IF(Tāme!C71="","",Tāme!C71)</f>
        <v/>
      </c>
      <c r="D70" s="212" t="str">
        <f>IF(Tāme!D71="","",Tāme!D71)</f>
        <v/>
      </c>
      <c r="E70" s="212" t="str">
        <f>IF(Tāme!E71="","",Tāme!E71)</f>
        <v/>
      </c>
      <c r="F70" s="55" t="str">
        <f>IF(Tāme!F71="","",Tāme!F71)</f>
        <v/>
      </c>
      <c r="G70" s="238">
        <f>IF(Tāme!G71="","",Tāme!G71)</f>
        <v>1</v>
      </c>
      <c r="H70" s="55">
        <f>IF(Tāme!H71="","",Tāme!H71)</f>
        <v>0</v>
      </c>
      <c r="I70" s="56">
        <f>IF(Tāme!I71="","",Tāme!I71)</f>
        <v>0</v>
      </c>
      <c r="J70" s="57">
        <f>IF(Tāme!J71="","",Tāme!J71)</f>
        <v>0</v>
      </c>
      <c r="K70" s="48"/>
      <c r="L70" s="75">
        <f>Tāme!L71</f>
        <v>0</v>
      </c>
      <c r="M70" s="294"/>
      <c r="N70" s="295"/>
      <c r="O70" s="295"/>
      <c r="P70" s="57">
        <f t="shared" ref="P70:P77" si="5">IF(L70="","",L70-M70-N70-O70)</f>
        <v>0</v>
      </c>
      <c r="Q70" s="334"/>
      <c r="R70" s="296"/>
      <c r="S70" s="255"/>
      <c r="T70" s="301"/>
      <c r="U70" s="302"/>
      <c r="V70" s="302"/>
      <c r="W70" s="302"/>
      <c r="X70" s="302"/>
      <c r="Y70" s="303"/>
      <c r="Z70" s="279" t="str">
        <f t="shared" si="4"/>
        <v/>
      </c>
      <c r="AA70" s="31"/>
    </row>
    <row r="71" spans="1:27" s="166" customFormat="1" ht="11.25" hidden="1" customHeight="1" outlineLevel="1" x14ac:dyDescent="0.2">
      <c r="A71" s="47"/>
      <c r="B71" s="53">
        <f>IF(Tāme!B72="","",Tāme!B72)</f>
        <v>4.4000000000000004</v>
      </c>
      <c r="C71" s="54" t="str">
        <f>IF(Tāme!C72="","",Tāme!C72)</f>
        <v/>
      </c>
      <c r="D71" s="212" t="str">
        <f>IF(Tāme!D72="","",Tāme!D72)</f>
        <v/>
      </c>
      <c r="E71" s="212" t="str">
        <f>IF(Tāme!E72="","",Tāme!E72)</f>
        <v/>
      </c>
      <c r="F71" s="55" t="str">
        <f>IF(Tāme!F72="","",Tāme!F72)</f>
        <v/>
      </c>
      <c r="G71" s="238">
        <f>IF(Tāme!G72="","",Tāme!G72)</f>
        <v>1</v>
      </c>
      <c r="H71" s="55">
        <f>IF(Tāme!H72="","",Tāme!H72)</f>
        <v>0</v>
      </c>
      <c r="I71" s="56">
        <f>IF(Tāme!I72="","",Tāme!I72)</f>
        <v>0</v>
      </c>
      <c r="J71" s="57">
        <f>IF(Tāme!J72="","",Tāme!J72)</f>
        <v>0</v>
      </c>
      <c r="K71" s="48"/>
      <c r="L71" s="75">
        <f>Tāme!L72</f>
        <v>0</v>
      </c>
      <c r="M71" s="294"/>
      <c r="N71" s="295"/>
      <c r="O71" s="295"/>
      <c r="P71" s="57">
        <f t="shared" si="5"/>
        <v>0</v>
      </c>
      <c r="Q71" s="334"/>
      <c r="R71" s="296"/>
      <c r="S71" s="255"/>
      <c r="T71" s="301"/>
      <c r="U71" s="302"/>
      <c r="V71" s="302"/>
      <c r="W71" s="302"/>
      <c r="X71" s="302"/>
      <c r="Y71" s="303"/>
      <c r="Z71" s="279" t="str">
        <f t="shared" si="4"/>
        <v/>
      </c>
      <c r="AA71" s="31"/>
    </row>
    <row r="72" spans="1:27" s="166" customFormat="1" ht="11.25" hidden="1" customHeight="1" outlineLevel="1" x14ac:dyDescent="0.2">
      <c r="A72" s="47"/>
      <c r="B72" s="53">
        <f>IF(Tāme!B73="","",Tāme!B73)</f>
        <v>4.5</v>
      </c>
      <c r="C72" s="54" t="str">
        <f>IF(Tāme!C73="","",Tāme!C73)</f>
        <v/>
      </c>
      <c r="D72" s="212" t="str">
        <f>IF(Tāme!D73="","",Tāme!D73)</f>
        <v/>
      </c>
      <c r="E72" s="212" t="str">
        <f>IF(Tāme!E73="","",Tāme!E73)</f>
        <v/>
      </c>
      <c r="F72" s="55" t="str">
        <f>IF(Tāme!F73="","",Tāme!F73)</f>
        <v/>
      </c>
      <c r="G72" s="238">
        <f>IF(Tāme!G73="","",Tāme!G73)</f>
        <v>1</v>
      </c>
      <c r="H72" s="55">
        <f>IF(Tāme!H73="","",Tāme!H73)</f>
        <v>0</v>
      </c>
      <c r="I72" s="56">
        <f>IF(Tāme!I73="","",Tāme!I73)</f>
        <v>0</v>
      </c>
      <c r="J72" s="57">
        <f>IF(Tāme!J73="","",Tāme!J73)</f>
        <v>0</v>
      </c>
      <c r="K72" s="48"/>
      <c r="L72" s="75">
        <f>Tāme!L73</f>
        <v>0</v>
      </c>
      <c r="M72" s="294"/>
      <c r="N72" s="295"/>
      <c r="O72" s="295"/>
      <c r="P72" s="57">
        <f t="shared" si="5"/>
        <v>0</v>
      </c>
      <c r="Q72" s="334"/>
      <c r="R72" s="296"/>
      <c r="S72" s="255"/>
      <c r="T72" s="301"/>
      <c r="U72" s="302"/>
      <c r="V72" s="302"/>
      <c r="W72" s="302"/>
      <c r="X72" s="302"/>
      <c r="Y72" s="303"/>
      <c r="Z72" s="279" t="str">
        <f t="shared" si="4"/>
        <v/>
      </c>
      <c r="AA72" s="31"/>
    </row>
    <row r="73" spans="1:27" s="166" customFormat="1" ht="11.25" hidden="1" customHeight="1" outlineLevel="1" x14ac:dyDescent="0.2">
      <c r="A73" s="47"/>
      <c r="B73" s="53">
        <f>IF(Tāme!B74="","",Tāme!B74)</f>
        <v>4.5999999999999996</v>
      </c>
      <c r="C73" s="54" t="str">
        <f>IF(Tāme!C74="","",Tāme!C74)</f>
        <v/>
      </c>
      <c r="D73" s="212" t="str">
        <f>IF(Tāme!D74="","",Tāme!D74)</f>
        <v/>
      </c>
      <c r="E73" s="212" t="str">
        <f>IF(Tāme!E74="","",Tāme!E74)</f>
        <v/>
      </c>
      <c r="F73" s="55" t="str">
        <f>IF(Tāme!F74="","",Tāme!F74)</f>
        <v/>
      </c>
      <c r="G73" s="238">
        <f>IF(Tāme!G74="","",Tāme!G74)</f>
        <v>1</v>
      </c>
      <c r="H73" s="55">
        <f>IF(Tāme!H74="","",Tāme!H74)</f>
        <v>0</v>
      </c>
      <c r="I73" s="56">
        <f>IF(Tāme!I74="","",Tāme!I74)</f>
        <v>0</v>
      </c>
      <c r="J73" s="57">
        <f>IF(Tāme!J74="","",Tāme!J74)</f>
        <v>0</v>
      </c>
      <c r="K73" s="48"/>
      <c r="L73" s="75">
        <f>Tāme!L74</f>
        <v>0</v>
      </c>
      <c r="M73" s="294"/>
      <c r="N73" s="295"/>
      <c r="O73" s="295"/>
      <c r="P73" s="57">
        <f t="shared" si="5"/>
        <v>0</v>
      </c>
      <c r="Q73" s="334"/>
      <c r="R73" s="296"/>
      <c r="S73" s="255"/>
      <c r="T73" s="301"/>
      <c r="U73" s="302"/>
      <c r="V73" s="302"/>
      <c r="W73" s="302"/>
      <c r="X73" s="302"/>
      <c r="Y73" s="303"/>
      <c r="Z73" s="279" t="str">
        <f t="shared" si="4"/>
        <v/>
      </c>
      <c r="AA73" s="31"/>
    </row>
    <row r="74" spans="1:27" s="166" customFormat="1" ht="11.25" hidden="1" customHeight="1" outlineLevel="1" x14ac:dyDescent="0.2">
      <c r="A74" s="47"/>
      <c r="B74" s="53">
        <f>IF(Tāme!B75="","",Tāme!B75)</f>
        <v>4.7</v>
      </c>
      <c r="C74" s="54" t="str">
        <f>IF(Tāme!C75="","",Tāme!C75)</f>
        <v/>
      </c>
      <c r="D74" s="212" t="str">
        <f>IF(Tāme!D75="","",Tāme!D75)</f>
        <v/>
      </c>
      <c r="E74" s="212" t="str">
        <f>IF(Tāme!E75="","",Tāme!E75)</f>
        <v/>
      </c>
      <c r="F74" s="55" t="str">
        <f>IF(Tāme!F75="","",Tāme!F75)</f>
        <v/>
      </c>
      <c r="G74" s="238">
        <f>IF(Tāme!G75="","",Tāme!G75)</f>
        <v>1</v>
      </c>
      <c r="H74" s="55">
        <f>IF(Tāme!H75="","",Tāme!H75)</f>
        <v>0</v>
      </c>
      <c r="I74" s="56">
        <f>IF(Tāme!I75="","",Tāme!I75)</f>
        <v>0</v>
      </c>
      <c r="J74" s="57">
        <f>IF(Tāme!J75="","",Tāme!J75)</f>
        <v>0</v>
      </c>
      <c r="K74" s="48"/>
      <c r="L74" s="75">
        <f>Tāme!L75</f>
        <v>0</v>
      </c>
      <c r="M74" s="294"/>
      <c r="N74" s="295"/>
      <c r="O74" s="295"/>
      <c r="P74" s="57">
        <f t="shared" si="5"/>
        <v>0</v>
      </c>
      <c r="Q74" s="334"/>
      <c r="R74" s="296"/>
      <c r="S74" s="255"/>
      <c r="T74" s="301"/>
      <c r="U74" s="302"/>
      <c r="V74" s="302"/>
      <c r="W74" s="302"/>
      <c r="X74" s="302"/>
      <c r="Y74" s="303"/>
      <c r="Z74" s="279" t="str">
        <f t="shared" si="4"/>
        <v/>
      </c>
      <c r="AA74" s="31"/>
    </row>
    <row r="75" spans="1:27" s="166" customFormat="1" ht="11.25" hidden="1" customHeight="1" outlineLevel="1" x14ac:dyDescent="0.2">
      <c r="A75" s="47"/>
      <c r="B75" s="53">
        <f>IF(Tāme!B76="","",Tāme!B76)</f>
        <v>4.8</v>
      </c>
      <c r="C75" s="54" t="str">
        <f>IF(Tāme!C76="","",Tāme!C76)</f>
        <v/>
      </c>
      <c r="D75" s="212" t="str">
        <f>IF(Tāme!D76="","",Tāme!D76)</f>
        <v/>
      </c>
      <c r="E75" s="212" t="str">
        <f>IF(Tāme!E76="","",Tāme!E76)</f>
        <v/>
      </c>
      <c r="F75" s="55" t="str">
        <f>IF(Tāme!F76="","",Tāme!F76)</f>
        <v/>
      </c>
      <c r="G75" s="238">
        <f>IF(Tāme!G76="","",Tāme!G76)</f>
        <v>1</v>
      </c>
      <c r="H75" s="55">
        <f>IF(Tāme!H76="","",Tāme!H76)</f>
        <v>0</v>
      </c>
      <c r="I75" s="56">
        <f>IF(Tāme!I76="","",Tāme!I76)</f>
        <v>0</v>
      </c>
      <c r="J75" s="57">
        <f>IF(Tāme!J76="","",Tāme!J76)</f>
        <v>0</v>
      </c>
      <c r="K75" s="48"/>
      <c r="L75" s="75">
        <f>Tāme!L76</f>
        <v>0</v>
      </c>
      <c r="M75" s="294"/>
      <c r="N75" s="295"/>
      <c r="O75" s="295"/>
      <c r="P75" s="57">
        <f t="shared" si="5"/>
        <v>0</v>
      </c>
      <c r="Q75" s="334"/>
      <c r="R75" s="296"/>
      <c r="S75" s="255"/>
      <c r="T75" s="301"/>
      <c r="U75" s="302"/>
      <c r="V75" s="302"/>
      <c r="W75" s="302"/>
      <c r="X75" s="302"/>
      <c r="Y75" s="303"/>
      <c r="Z75" s="279" t="str">
        <f t="shared" si="4"/>
        <v/>
      </c>
      <c r="AA75" s="31"/>
    </row>
    <row r="76" spans="1:27" s="166" customFormat="1" ht="11.25" hidden="1" customHeight="1" outlineLevel="1" x14ac:dyDescent="0.2">
      <c r="A76" s="47"/>
      <c r="B76" s="53">
        <f>IF(Tāme!B77="","",Tāme!B77)</f>
        <v>4.9000000000000004</v>
      </c>
      <c r="C76" s="54" t="str">
        <f>IF(Tāme!C77="","",Tāme!C77)</f>
        <v/>
      </c>
      <c r="D76" s="212" t="str">
        <f>IF(Tāme!D77="","",Tāme!D77)</f>
        <v/>
      </c>
      <c r="E76" s="212" t="str">
        <f>IF(Tāme!E77="","",Tāme!E77)</f>
        <v/>
      </c>
      <c r="F76" s="55" t="str">
        <f>IF(Tāme!F77="","",Tāme!F77)</f>
        <v/>
      </c>
      <c r="G76" s="238">
        <f>IF(Tāme!G77="","",Tāme!G77)</f>
        <v>1</v>
      </c>
      <c r="H76" s="55">
        <f>IF(Tāme!H77="","",Tāme!H77)</f>
        <v>0</v>
      </c>
      <c r="I76" s="56">
        <f>IF(Tāme!I77="","",Tāme!I77)</f>
        <v>0</v>
      </c>
      <c r="J76" s="57">
        <f>IF(Tāme!J77="","",Tāme!J77)</f>
        <v>0</v>
      </c>
      <c r="K76" s="48"/>
      <c r="L76" s="75">
        <f>Tāme!L77</f>
        <v>0</v>
      </c>
      <c r="M76" s="294"/>
      <c r="N76" s="295"/>
      <c r="O76" s="295"/>
      <c r="P76" s="57">
        <f t="shared" si="5"/>
        <v>0</v>
      </c>
      <c r="Q76" s="334"/>
      <c r="R76" s="296"/>
      <c r="S76" s="255"/>
      <c r="T76" s="301"/>
      <c r="U76" s="302"/>
      <c r="V76" s="302"/>
      <c r="W76" s="302"/>
      <c r="X76" s="302"/>
      <c r="Y76" s="303"/>
      <c r="Z76" s="279" t="str">
        <f t="shared" si="4"/>
        <v/>
      </c>
      <c r="AA76" s="31"/>
    </row>
    <row r="77" spans="1:27" s="166" customFormat="1" ht="11.25" hidden="1" customHeight="1" outlineLevel="1" x14ac:dyDescent="0.2">
      <c r="A77" s="47"/>
      <c r="B77" s="58" t="str">
        <f>IF(Tāme!B78="","",Tāme!B78)</f>
        <v>4.10.</v>
      </c>
      <c r="C77" s="59" t="str">
        <f>IF(Tāme!C78="","",Tāme!C78)</f>
        <v/>
      </c>
      <c r="D77" s="213" t="str">
        <f>IF(Tāme!D78="","",Tāme!D78)</f>
        <v/>
      </c>
      <c r="E77" s="213" t="str">
        <f>IF(Tāme!E78="","",Tāme!E78)</f>
        <v/>
      </c>
      <c r="F77" s="60" t="str">
        <f>IF(Tāme!F78="","",Tāme!F78)</f>
        <v/>
      </c>
      <c r="G77" s="239">
        <f>IF(Tāme!G78="","",Tāme!G78)</f>
        <v>1</v>
      </c>
      <c r="H77" s="60">
        <f>IF(Tāme!H78="","",Tāme!H78)</f>
        <v>0</v>
      </c>
      <c r="I77" s="61">
        <f>IF(Tāme!I78="","",Tāme!I78)</f>
        <v>0</v>
      </c>
      <c r="J77" s="62">
        <f>IF(Tāme!J78="","",Tāme!J78)</f>
        <v>0</v>
      </c>
      <c r="K77" s="48"/>
      <c r="L77" s="75">
        <f>Tāme!L78</f>
        <v>0</v>
      </c>
      <c r="M77" s="294"/>
      <c r="N77" s="295"/>
      <c r="O77" s="295"/>
      <c r="P77" s="57">
        <f t="shared" si="5"/>
        <v>0</v>
      </c>
      <c r="Q77" s="334"/>
      <c r="R77" s="296"/>
      <c r="S77" s="255"/>
      <c r="T77" s="304"/>
      <c r="U77" s="305"/>
      <c r="V77" s="305"/>
      <c r="W77" s="302"/>
      <c r="X77" s="305"/>
      <c r="Y77" s="306"/>
      <c r="Z77" s="279" t="str">
        <f t="shared" si="4"/>
        <v/>
      </c>
      <c r="AA77" s="31"/>
    </row>
    <row r="78" spans="1:27" s="166" customFormat="1" ht="21" customHeight="1" x14ac:dyDescent="0.2">
      <c r="A78" s="47"/>
      <c r="B78" s="49">
        <v>5</v>
      </c>
      <c r="C78" s="399" t="str">
        <f>Tāme!C79</f>
        <v>Paredzamās darba algas</v>
      </c>
      <c r="D78" s="400"/>
      <c r="E78" s="211"/>
      <c r="F78" s="50"/>
      <c r="G78" s="237"/>
      <c r="H78" s="51"/>
      <c r="I78" s="170"/>
      <c r="J78" s="70">
        <f>SUM(J79:J87)</f>
        <v>0</v>
      </c>
      <c r="K78" s="48"/>
      <c r="L78" s="89">
        <f>SUM(L79:L87)</f>
        <v>0</v>
      </c>
      <c r="M78" s="89">
        <f>SUM(M79:M87)</f>
        <v>0</v>
      </c>
      <c r="N78" s="169">
        <f>SUM(N79:N87)</f>
        <v>0</v>
      </c>
      <c r="O78" s="169">
        <f>SUM(O79:O87)</f>
        <v>0</v>
      </c>
      <c r="P78" s="70">
        <f>SUM(P79:P87)</f>
        <v>0</v>
      </c>
      <c r="Q78" s="334"/>
      <c r="R78" s="286"/>
      <c r="S78" s="255"/>
      <c r="T78" s="289"/>
      <c r="U78" s="290"/>
      <c r="V78" s="290"/>
      <c r="W78" s="290"/>
      <c r="X78" s="290"/>
      <c r="Y78" s="291"/>
      <c r="Z78" s="496"/>
      <c r="AA78" s="31"/>
    </row>
    <row r="79" spans="1:27" s="166" customFormat="1" ht="11.25" customHeight="1" x14ac:dyDescent="0.2">
      <c r="A79" s="47"/>
      <c r="B79" s="53">
        <f>IF(Tāme!B80="","",Tāme!B80)</f>
        <v>5.0999999999999996</v>
      </c>
      <c r="C79" s="54" t="str">
        <f>IF(Tāme!C80="","",Tāme!C80)</f>
        <v/>
      </c>
      <c r="D79" s="212" t="str">
        <f>IF(Tāme!D80="","",Tāme!D80)</f>
        <v/>
      </c>
      <c r="E79" s="212" t="str">
        <f>IF(Tāme!E80="","",Tāme!E80)</f>
        <v/>
      </c>
      <c r="F79" s="55" t="str">
        <f>IF(Tāme!F80="","",Tāme!F80)</f>
        <v/>
      </c>
      <c r="G79" s="238">
        <f>IF(Tāme!G80="","",Tāme!G80)</f>
        <v>1</v>
      </c>
      <c r="H79" s="55">
        <f>IF(Tāme!H80="","",Tāme!H80)</f>
        <v>0</v>
      </c>
      <c r="I79" s="56">
        <f>IF(Tāme!I80="","",Tāme!I80)</f>
        <v>0</v>
      </c>
      <c r="J79" s="57">
        <f>IF(Tāme!J80="","",Tāme!J80)</f>
        <v>0</v>
      </c>
      <c r="K79" s="48"/>
      <c r="L79" s="75">
        <f>Tāme!L80</f>
        <v>0</v>
      </c>
      <c r="M79" s="294"/>
      <c r="N79" s="295"/>
      <c r="O79" s="295"/>
      <c r="P79" s="57">
        <f>IF(L79="","",L79-M79-N79-O79)</f>
        <v>0</v>
      </c>
      <c r="Q79" s="334"/>
      <c r="R79" s="296"/>
      <c r="S79" s="255"/>
      <c r="T79" s="301"/>
      <c r="U79" s="302"/>
      <c r="V79" s="302"/>
      <c r="W79" s="302"/>
      <c r="X79" s="302"/>
      <c r="Y79" s="303"/>
      <c r="Z79" s="279" t="str">
        <f t="shared" ref="Z79:Z87" si="6">IF(P79&gt;0,IF(R79="","Nav norādīts reģions, kur atradīsies ieguldījums",(IF(AND(T79="",U79="",V79="",W79="",X79="",Y79=""),"Nav norādīts reģions/i, kurā plānots gūt labumu no ieguldījuma",""))),"")</f>
        <v/>
      </c>
      <c r="AA79" s="31"/>
    </row>
    <row r="80" spans="1:27" s="166" customFormat="1" ht="11.25" customHeight="1" collapsed="1" thickBot="1" x14ac:dyDescent="0.25">
      <c r="A80" s="47"/>
      <c r="B80" s="53">
        <f>IF(Tāme!B81="","",Tāme!B81)</f>
        <v>5.2</v>
      </c>
      <c r="C80" s="54" t="str">
        <f>IF(Tāme!C81="","",Tāme!C81)</f>
        <v/>
      </c>
      <c r="D80" s="212" t="str">
        <f>IF(Tāme!D81="","",Tāme!D81)</f>
        <v/>
      </c>
      <c r="E80" s="212" t="str">
        <f>IF(Tāme!E81="","",Tāme!E81)</f>
        <v/>
      </c>
      <c r="F80" s="55" t="str">
        <f>IF(Tāme!F81="","",Tāme!F81)</f>
        <v/>
      </c>
      <c r="G80" s="238">
        <f>IF(Tāme!G81="","",Tāme!G81)</f>
        <v>1</v>
      </c>
      <c r="H80" s="55">
        <f>IF(Tāme!H81="","",Tāme!H81)</f>
        <v>0</v>
      </c>
      <c r="I80" s="56">
        <f>IF(Tāme!I81="","",Tāme!I81)</f>
        <v>0</v>
      </c>
      <c r="J80" s="57">
        <f>IF(Tāme!J81="","",Tāme!J81)</f>
        <v>0</v>
      </c>
      <c r="K80" s="48"/>
      <c r="L80" s="75">
        <f>Tāme!L81</f>
        <v>0</v>
      </c>
      <c r="M80" s="294"/>
      <c r="N80" s="295"/>
      <c r="O80" s="295"/>
      <c r="P80" s="57">
        <f>IF(L80="","",L80-M80-N80-O80)</f>
        <v>0</v>
      </c>
      <c r="Q80" s="334"/>
      <c r="R80" s="296"/>
      <c r="S80" s="255"/>
      <c r="T80" s="301"/>
      <c r="U80" s="302"/>
      <c r="V80" s="302"/>
      <c r="W80" s="302"/>
      <c r="X80" s="302"/>
      <c r="Y80" s="303"/>
      <c r="Z80" s="279" t="str">
        <f t="shared" si="6"/>
        <v/>
      </c>
      <c r="AA80" s="31"/>
    </row>
    <row r="81" spans="1:27" s="166" customFormat="1" ht="11.25" hidden="1" customHeight="1" outlineLevel="1" x14ac:dyDescent="0.2">
      <c r="A81" s="47"/>
      <c r="B81" s="53">
        <f>IF(Tāme!B82="","",Tāme!B82)</f>
        <v>5.3</v>
      </c>
      <c r="C81" s="54" t="str">
        <f>IF(Tāme!C82="","",Tāme!C82)</f>
        <v/>
      </c>
      <c r="D81" s="212" t="str">
        <f>IF(Tāme!D82="","",Tāme!D82)</f>
        <v/>
      </c>
      <c r="E81" s="212" t="str">
        <f>IF(Tāme!E82="","",Tāme!E82)</f>
        <v/>
      </c>
      <c r="F81" s="55" t="str">
        <f>IF(Tāme!F82="","",Tāme!F82)</f>
        <v/>
      </c>
      <c r="G81" s="238">
        <f>IF(Tāme!G82="","",Tāme!G82)</f>
        <v>1</v>
      </c>
      <c r="H81" s="55">
        <f>IF(Tāme!H82="","",Tāme!H82)</f>
        <v>0</v>
      </c>
      <c r="I81" s="56">
        <f>IF(Tāme!I82="","",Tāme!I82)</f>
        <v>0</v>
      </c>
      <c r="J81" s="57">
        <f>IF(Tāme!J82="","",Tāme!J82)</f>
        <v>0</v>
      </c>
      <c r="K81" s="48"/>
      <c r="L81" s="75">
        <f>Tāme!L82</f>
        <v>0</v>
      </c>
      <c r="M81" s="294"/>
      <c r="N81" s="295"/>
      <c r="O81" s="295"/>
      <c r="P81" s="57">
        <f t="shared" ref="P81:P87" si="7">IF(L81="","",L81-M81-N81-O81)</f>
        <v>0</v>
      </c>
      <c r="Q81" s="334"/>
      <c r="R81" s="296"/>
      <c r="S81" s="255"/>
      <c r="T81" s="301"/>
      <c r="U81" s="302"/>
      <c r="V81" s="302"/>
      <c r="W81" s="302"/>
      <c r="X81" s="302"/>
      <c r="Y81" s="303"/>
      <c r="Z81" s="279" t="str">
        <f t="shared" si="6"/>
        <v/>
      </c>
      <c r="AA81" s="31"/>
    </row>
    <row r="82" spans="1:27" s="166" customFormat="1" ht="11.25" hidden="1" customHeight="1" outlineLevel="1" x14ac:dyDescent="0.2">
      <c r="A82" s="47"/>
      <c r="B82" s="53">
        <f>IF(Tāme!B83="","",Tāme!B83)</f>
        <v>5.4</v>
      </c>
      <c r="C82" s="54" t="str">
        <f>IF(Tāme!C83="","",Tāme!C83)</f>
        <v/>
      </c>
      <c r="D82" s="212" t="str">
        <f>IF(Tāme!D83="","",Tāme!D83)</f>
        <v/>
      </c>
      <c r="E82" s="212" t="str">
        <f>IF(Tāme!E83="","",Tāme!E83)</f>
        <v/>
      </c>
      <c r="F82" s="55" t="str">
        <f>IF(Tāme!F83="","",Tāme!F83)</f>
        <v/>
      </c>
      <c r="G82" s="238">
        <f>IF(Tāme!G83="","",Tāme!G83)</f>
        <v>1</v>
      </c>
      <c r="H82" s="55">
        <f>IF(Tāme!H83="","",Tāme!H83)</f>
        <v>0</v>
      </c>
      <c r="I82" s="56">
        <f>IF(Tāme!I83="","",Tāme!I83)</f>
        <v>0</v>
      </c>
      <c r="J82" s="57">
        <f>IF(Tāme!J83="","",Tāme!J83)</f>
        <v>0</v>
      </c>
      <c r="K82" s="48"/>
      <c r="L82" s="75">
        <f>Tāme!L83</f>
        <v>0</v>
      </c>
      <c r="M82" s="294"/>
      <c r="N82" s="295"/>
      <c r="O82" s="295"/>
      <c r="P82" s="57">
        <f t="shared" si="7"/>
        <v>0</v>
      </c>
      <c r="Q82" s="334"/>
      <c r="R82" s="296"/>
      <c r="S82" s="255"/>
      <c r="T82" s="301"/>
      <c r="U82" s="302"/>
      <c r="V82" s="302"/>
      <c r="W82" s="302"/>
      <c r="X82" s="302"/>
      <c r="Y82" s="303"/>
      <c r="Z82" s="279" t="str">
        <f t="shared" si="6"/>
        <v/>
      </c>
      <c r="AA82" s="31"/>
    </row>
    <row r="83" spans="1:27" s="166" customFormat="1" ht="11.25" hidden="1" customHeight="1" outlineLevel="1" x14ac:dyDescent="0.2">
      <c r="A83" s="47"/>
      <c r="B83" s="53">
        <f>IF(Tāme!B84="","",Tāme!B84)</f>
        <v>5.5</v>
      </c>
      <c r="C83" s="54" t="str">
        <f>IF(Tāme!C84="","",Tāme!C84)</f>
        <v/>
      </c>
      <c r="D83" s="212" t="str">
        <f>IF(Tāme!D84="","",Tāme!D84)</f>
        <v/>
      </c>
      <c r="E83" s="212" t="str">
        <f>IF(Tāme!E84="","",Tāme!E84)</f>
        <v/>
      </c>
      <c r="F83" s="55" t="str">
        <f>IF(Tāme!F84="","",Tāme!F84)</f>
        <v/>
      </c>
      <c r="G83" s="238">
        <f>IF(Tāme!G84="","",Tāme!G84)</f>
        <v>1</v>
      </c>
      <c r="H83" s="55">
        <f>IF(Tāme!H84="","",Tāme!H84)</f>
        <v>0</v>
      </c>
      <c r="I83" s="56">
        <f>IF(Tāme!I84="","",Tāme!I84)</f>
        <v>0</v>
      </c>
      <c r="J83" s="57">
        <f>IF(Tāme!J84="","",Tāme!J84)</f>
        <v>0</v>
      </c>
      <c r="K83" s="48"/>
      <c r="L83" s="75">
        <f>Tāme!L84</f>
        <v>0</v>
      </c>
      <c r="M83" s="294"/>
      <c r="N83" s="295"/>
      <c r="O83" s="295"/>
      <c r="P83" s="57">
        <f t="shared" si="7"/>
        <v>0</v>
      </c>
      <c r="Q83" s="334"/>
      <c r="R83" s="296"/>
      <c r="S83" s="255"/>
      <c r="T83" s="301"/>
      <c r="U83" s="302"/>
      <c r="V83" s="302"/>
      <c r="W83" s="302"/>
      <c r="X83" s="302"/>
      <c r="Y83" s="303"/>
      <c r="Z83" s="279" t="str">
        <f t="shared" si="6"/>
        <v/>
      </c>
      <c r="AA83" s="31"/>
    </row>
    <row r="84" spans="1:27" s="166" customFormat="1" ht="11.25" hidden="1" customHeight="1" outlineLevel="1" x14ac:dyDescent="0.2">
      <c r="A84" s="47"/>
      <c r="B84" s="53">
        <f>IF(Tāme!B85="","",Tāme!B85)</f>
        <v>5.6</v>
      </c>
      <c r="C84" s="54" t="str">
        <f>IF(Tāme!C85="","",Tāme!C85)</f>
        <v/>
      </c>
      <c r="D84" s="212" t="str">
        <f>IF(Tāme!D85="","",Tāme!D85)</f>
        <v/>
      </c>
      <c r="E84" s="212" t="str">
        <f>IF(Tāme!E85="","",Tāme!E85)</f>
        <v/>
      </c>
      <c r="F84" s="55" t="str">
        <f>IF(Tāme!F85="","",Tāme!F85)</f>
        <v/>
      </c>
      <c r="G84" s="238">
        <f>IF(Tāme!G85="","",Tāme!G85)</f>
        <v>1</v>
      </c>
      <c r="H84" s="55">
        <f>IF(Tāme!H85="","",Tāme!H85)</f>
        <v>0</v>
      </c>
      <c r="I84" s="56">
        <f>IF(Tāme!I85="","",Tāme!I85)</f>
        <v>0</v>
      </c>
      <c r="J84" s="57">
        <f>IF(Tāme!J85="","",Tāme!J85)</f>
        <v>0</v>
      </c>
      <c r="K84" s="48"/>
      <c r="L84" s="75">
        <f>Tāme!L85</f>
        <v>0</v>
      </c>
      <c r="M84" s="294"/>
      <c r="N84" s="295"/>
      <c r="O84" s="295"/>
      <c r="P84" s="57">
        <f t="shared" si="7"/>
        <v>0</v>
      </c>
      <c r="Q84" s="334"/>
      <c r="R84" s="296"/>
      <c r="S84" s="255"/>
      <c r="T84" s="301"/>
      <c r="U84" s="302"/>
      <c r="V84" s="302"/>
      <c r="W84" s="302"/>
      <c r="X84" s="302"/>
      <c r="Y84" s="303"/>
      <c r="Z84" s="279" t="str">
        <f t="shared" si="6"/>
        <v/>
      </c>
      <c r="AA84" s="31"/>
    </row>
    <row r="85" spans="1:27" s="166" customFormat="1" ht="11.25" hidden="1" customHeight="1" outlineLevel="1" x14ac:dyDescent="0.2">
      <c r="A85" s="47"/>
      <c r="B85" s="53">
        <f>IF(Tāme!B86="","",Tāme!B86)</f>
        <v>5.7</v>
      </c>
      <c r="C85" s="54" t="str">
        <f>IF(Tāme!C86="","",Tāme!C86)</f>
        <v/>
      </c>
      <c r="D85" s="212" t="str">
        <f>IF(Tāme!D86="","",Tāme!D86)</f>
        <v/>
      </c>
      <c r="E85" s="212" t="str">
        <f>IF(Tāme!E86="","",Tāme!E86)</f>
        <v/>
      </c>
      <c r="F85" s="55" t="str">
        <f>IF(Tāme!F86="","",Tāme!F86)</f>
        <v/>
      </c>
      <c r="G85" s="238">
        <f>IF(Tāme!G86="","",Tāme!G86)</f>
        <v>1</v>
      </c>
      <c r="H85" s="55">
        <f>IF(Tāme!H86="","",Tāme!H86)</f>
        <v>0</v>
      </c>
      <c r="I85" s="56">
        <f>IF(Tāme!I86="","",Tāme!I86)</f>
        <v>0</v>
      </c>
      <c r="J85" s="57">
        <f>IF(Tāme!J86="","",Tāme!J86)</f>
        <v>0</v>
      </c>
      <c r="K85" s="48"/>
      <c r="L85" s="75">
        <f>Tāme!L86</f>
        <v>0</v>
      </c>
      <c r="M85" s="294"/>
      <c r="N85" s="295"/>
      <c r="O85" s="295"/>
      <c r="P85" s="57">
        <f t="shared" si="7"/>
        <v>0</v>
      </c>
      <c r="Q85" s="334"/>
      <c r="R85" s="296"/>
      <c r="S85" s="255"/>
      <c r="T85" s="301"/>
      <c r="U85" s="302"/>
      <c r="V85" s="302"/>
      <c r="W85" s="302"/>
      <c r="X85" s="302"/>
      <c r="Y85" s="303"/>
      <c r="Z85" s="279" t="str">
        <f t="shared" si="6"/>
        <v/>
      </c>
      <c r="AA85" s="31"/>
    </row>
    <row r="86" spans="1:27" s="166" customFormat="1" ht="11.25" hidden="1" customHeight="1" outlineLevel="1" x14ac:dyDescent="0.2">
      <c r="A86" s="47"/>
      <c r="B86" s="53">
        <f>IF(Tāme!B87="","",Tāme!B87)</f>
        <v>5.8</v>
      </c>
      <c r="C86" s="54" t="str">
        <f>IF(Tāme!C87="","",Tāme!C87)</f>
        <v/>
      </c>
      <c r="D86" s="212" t="str">
        <f>IF(Tāme!D87="","",Tāme!D87)</f>
        <v/>
      </c>
      <c r="E86" s="212" t="str">
        <f>IF(Tāme!E87="","",Tāme!E87)</f>
        <v/>
      </c>
      <c r="F86" s="55" t="str">
        <f>IF(Tāme!F87="","",Tāme!F87)</f>
        <v/>
      </c>
      <c r="G86" s="238">
        <f>IF(Tāme!G87="","",Tāme!G87)</f>
        <v>1</v>
      </c>
      <c r="H86" s="55">
        <f>IF(Tāme!H87="","",Tāme!H87)</f>
        <v>0</v>
      </c>
      <c r="I86" s="56">
        <f>IF(Tāme!I87="","",Tāme!I87)</f>
        <v>0</v>
      </c>
      <c r="J86" s="57">
        <f>IF(Tāme!J87="","",Tāme!J87)</f>
        <v>0</v>
      </c>
      <c r="K86" s="48"/>
      <c r="L86" s="75">
        <f>Tāme!L87</f>
        <v>0</v>
      </c>
      <c r="M86" s="294"/>
      <c r="N86" s="295"/>
      <c r="O86" s="295"/>
      <c r="P86" s="57">
        <f t="shared" si="7"/>
        <v>0</v>
      </c>
      <c r="Q86" s="334"/>
      <c r="R86" s="296"/>
      <c r="S86" s="255"/>
      <c r="T86" s="301"/>
      <c r="U86" s="302"/>
      <c r="V86" s="302"/>
      <c r="W86" s="302"/>
      <c r="X86" s="302"/>
      <c r="Y86" s="303"/>
      <c r="Z86" s="279" t="str">
        <f t="shared" si="6"/>
        <v/>
      </c>
      <c r="AA86" s="31"/>
    </row>
    <row r="87" spans="1:27" s="166" customFormat="1" ht="11.25" hidden="1" customHeight="1" outlineLevel="1" thickBot="1" x14ac:dyDescent="0.25">
      <c r="A87" s="47"/>
      <c r="B87" s="53">
        <f>IF(Tāme!B88="","",Tāme!B88)</f>
        <v>5.9</v>
      </c>
      <c r="C87" s="54" t="str">
        <f>IF(Tāme!C88="","",Tāme!C88)</f>
        <v/>
      </c>
      <c r="D87" s="212" t="str">
        <f>IF(Tāme!D88="","",Tāme!D88)</f>
        <v/>
      </c>
      <c r="E87" s="212" t="str">
        <f>IF(Tāme!E88="","",Tāme!E88)</f>
        <v/>
      </c>
      <c r="F87" s="55" t="str">
        <f>IF(Tāme!F88="","",Tāme!F88)</f>
        <v/>
      </c>
      <c r="G87" s="238">
        <f>IF(Tāme!G88="","",Tāme!G88)</f>
        <v>1</v>
      </c>
      <c r="H87" s="55">
        <f>IF(Tāme!H88="","",Tāme!H88)</f>
        <v>0</v>
      </c>
      <c r="I87" s="56">
        <f>IF(Tāme!I88="","",Tāme!I88)</f>
        <v>0</v>
      </c>
      <c r="J87" s="57">
        <f>IF(Tāme!J88="","",Tāme!J88)</f>
        <v>0</v>
      </c>
      <c r="K87" s="48"/>
      <c r="L87" s="75">
        <f>Tāme!L88</f>
        <v>0</v>
      </c>
      <c r="M87" s="294"/>
      <c r="N87" s="295"/>
      <c r="O87" s="295"/>
      <c r="P87" s="57">
        <f t="shared" si="7"/>
        <v>0</v>
      </c>
      <c r="Q87" s="334"/>
      <c r="R87" s="296"/>
      <c r="S87" s="255"/>
      <c r="T87" s="301"/>
      <c r="U87" s="302"/>
      <c r="V87" s="302"/>
      <c r="W87" s="302"/>
      <c r="X87" s="302"/>
      <c r="Y87" s="303"/>
      <c r="Z87" s="279" t="str">
        <f t="shared" si="6"/>
        <v/>
      </c>
      <c r="AA87" s="31"/>
    </row>
    <row r="88" spans="1:27" s="172" customFormat="1" ht="21" customHeight="1" thickTop="1" thickBot="1" x14ac:dyDescent="0.25">
      <c r="A88" s="65"/>
      <c r="B88" s="410" t="s">
        <v>21</v>
      </c>
      <c r="C88" s="411"/>
      <c r="D88" s="411"/>
      <c r="E88" s="411"/>
      <c r="F88" s="411"/>
      <c r="G88" s="411"/>
      <c r="H88" s="411"/>
      <c r="I88" s="411"/>
      <c r="J88" s="412"/>
      <c r="K88" s="48"/>
      <c r="L88" s="171">
        <f>L9+L35+L56+L67+L78</f>
        <v>0</v>
      </c>
      <c r="M88" s="171">
        <f>M9+M35+M56+M67+M78</f>
        <v>0</v>
      </c>
      <c r="N88" s="171">
        <f>N9+N35+N56+N67+N78</f>
        <v>0</v>
      </c>
      <c r="O88" s="171">
        <f>O9+O35+O56+O67+O78</f>
        <v>0</v>
      </c>
      <c r="P88" s="171">
        <f>P9+P35+P56+P67+P78</f>
        <v>0</v>
      </c>
      <c r="Q88" s="251"/>
      <c r="R88" s="254"/>
      <c r="S88" s="254"/>
      <c r="T88" s="254"/>
      <c r="U88" s="254"/>
      <c r="V88" s="254"/>
      <c r="W88" s="254"/>
      <c r="X88" s="254"/>
      <c r="Y88" s="254"/>
      <c r="Z88" s="288"/>
      <c r="AA88" s="254"/>
    </row>
    <row r="89" spans="1:27" s="172" customFormat="1" ht="6" customHeight="1" thickTop="1" x14ac:dyDescent="0.2">
      <c r="A89" s="65"/>
      <c r="B89" s="156"/>
      <c r="C89" s="156"/>
      <c r="D89" s="214"/>
      <c r="E89" s="214"/>
      <c r="F89" s="156"/>
      <c r="G89" s="156"/>
      <c r="H89" s="156"/>
      <c r="I89" s="156"/>
      <c r="J89" s="156"/>
      <c r="K89" s="48"/>
      <c r="L89" s="156"/>
      <c r="M89" s="156"/>
      <c r="N89" s="156"/>
      <c r="O89" s="272"/>
      <c r="P89" s="173"/>
      <c r="Q89" s="251"/>
      <c r="R89" s="254"/>
      <c r="S89" s="254"/>
      <c r="T89" s="254"/>
      <c r="U89" s="254"/>
      <c r="V89" s="254"/>
      <c r="W89" s="254"/>
      <c r="X89" s="254"/>
      <c r="Y89" s="254"/>
      <c r="Z89" s="288"/>
      <c r="AA89" s="254"/>
    </row>
    <row r="90" spans="1:27" s="174" customFormat="1" x14ac:dyDescent="0.2">
      <c r="A90" s="158"/>
      <c r="B90" s="158"/>
      <c r="C90" s="158"/>
      <c r="D90" s="215"/>
      <c r="E90" s="215"/>
      <c r="F90" s="158"/>
      <c r="G90" s="158"/>
      <c r="H90" s="159"/>
      <c r="I90" s="160"/>
      <c r="J90" s="159"/>
      <c r="K90" s="159"/>
      <c r="L90" s="395" t="str">
        <f>IF(L88=SUM(M88:P88),"","! Nav veikts korekts attiecināmo izmaksu sadalījums pa finansētājiem")</f>
        <v/>
      </c>
      <c r="M90" s="395"/>
      <c r="N90" s="395"/>
      <c r="O90" s="395"/>
      <c r="P90" s="395"/>
      <c r="Q90" s="251"/>
      <c r="R90" s="254"/>
      <c r="S90" s="254"/>
      <c r="T90" s="254"/>
      <c r="U90" s="254"/>
      <c r="V90" s="254"/>
      <c r="W90" s="254"/>
      <c r="X90" s="254"/>
      <c r="Y90" s="254"/>
      <c r="Z90" s="288"/>
      <c r="AA90" s="254"/>
    </row>
    <row r="91" spans="1:27" x14ac:dyDescent="0.2">
      <c r="B91" s="67" t="s">
        <v>24</v>
      </c>
      <c r="L91" s="395" t="str">
        <f>IFERROR(IF(M88/L88&lt;10%,"! Aizņēmēja līdzdalībai projektā jābūt ne mazākai kā 10% no Attiecināmo izmaksu kopsummas ",""),"")</f>
        <v/>
      </c>
      <c r="M91" s="395"/>
      <c r="N91" s="395"/>
      <c r="O91" s="395"/>
      <c r="P91" s="395"/>
      <c r="Q91" s="251"/>
      <c r="R91" s="254"/>
      <c r="S91" s="254"/>
      <c r="T91" s="254"/>
      <c r="U91" s="254"/>
      <c r="V91" s="254"/>
      <c r="W91" s="254"/>
      <c r="X91" s="254"/>
      <c r="Y91" s="254"/>
      <c r="Z91" s="288"/>
      <c r="AA91" s="254"/>
    </row>
    <row r="92" spans="1:27" ht="37.5" customHeight="1" x14ac:dyDescent="0.25">
      <c r="B92" s="413"/>
      <c r="C92" s="414"/>
      <c r="D92" s="414"/>
      <c r="E92" s="414"/>
      <c r="F92" s="414"/>
      <c r="G92" s="414"/>
      <c r="H92" s="414"/>
      <c r="I92" s="414"/>
      <c r="J92" s="414"/>
      <c r="K92" s="414"/>
      <c r="L92" s="414"/>
      <c r="M92" s="414"/>
      <c r="N92" s="414"/>
      <c r="O92" s="414"/>
      <c r="P92" s="415"/>
      <c r="R92" s="254"/>
      <c r="S92" s="254"/>
      <c r="T92" s="254"/>
      <c r="U92" s="254"/>
      <c r="V92" s="254"/>
      <c r="W92" s="254"/>
      <c r="X92" s="254"/>
      <c r="Y92" s="254"/>
      <c r="Z92" s="288"/>
      <c r="AA92" s="254"/>
    </row>
    <row r="93" spans="1:27" x14ac:dyDescent="0.25">
      <c r="R93" s="254"/>
      <c r="S93" s="254"/>
      <c r="T93" s="254"/>
      <c r="U93" s="254"/>
      <c r="V93" s="254"/>
      <c r="W93" s="254"/>
      <c r="X93" s="254"/>
      <c r="Y93" s="254"/>
      <c r="Z93" s="288"/>
      <c r="AA93" s="254"/>
    </row>
    <row r="94" spans="1:27" x14ac:dyDescent="0.25">
      <c r="R94" s="254"/>
      <c r="S94" s="254"/>
      <c r="T94" s="254"/>
      <c r="U94" s="254"/>
      <c r="V94" s="254"/>
      <c r="W94" s="254"/>
      <c r="X94" s="254"/>
      <c r="Y94" s="254"/>
      <c r="Z94" s="288"/>
      <c r="AA94" s="254"/>
    </row>
    <row r="95" spans="1:27" hidden="1" x14ac:dyDescent="0.25">
      <c r="R95" s="254"/>
      <c r="S95" s="254"/>
      <c r="T95" s="254"/>
      <c r="U95" s="254"/>
      <c r="V95" s="254"/>
      <c r="W95" s="254"/>
      <c r="X95" s="254"/>
      <c r="Y95" s="254"/>
      <c r="Z95" s="288"/>
      <c r="AA95" s="254"/>
    </row>
    <row r="96" spans="1:27" hidden="1" x14ac:dyDescent="0.25">
      <c r="R96" s="254"/>
      <c r="S96" s="254"/>
      <c r="T96" s="254"/>
      <c r="U96" s="254"/>
      <c r="V96" s="254"/>
      <c r="W96" s="254"/>
      <c r="X96" s="254"/>
      <c r="Y96" s="254"/>
      <c r="Z96" s="288"/>
      <c r="AA96" s="254"/>
    </row>
    <row r="97" spans="18:27" hidden="1" x14ac:dyDescent="0.25">
      <c r="R97" s="254"/>
      <c r="S97" s="254"/>
      <c r="T97" s="254"/>
      <c r="U97" s="254"/>
      <c r="V97" s="254"/>
      <c r="W97" s="254"/>
      <c r="X97" s="254"/>
      <c r="Y97" s="254"/>
      <c r="Z97" s="288"/>
      <c r="AA97" s="254"/>
    </row>
    <row r="98" spans="18:27" hidden="1" x14ac:dyDescent="0.25">
      <c r="R98" s="254"/>
      <c r="S98" s="254"/>
      <c r="T98" s="254"/>
      <c r="U98" s="254"/>
      <c r="V98" s="254"/>
      <c r="W98" s="254"/>
      <c r="X98" s="254"/>
      <c r="Y98" s="254"/>
      <c r="Z98" s="288"/>
      <c r="AA98" s="254"/>
    </row>
    <row r="99" spans="18:27" hidden="1" x14ac:dyDescent="0.25">
      <c r="R99" s="254"/>
      <c r="S99" s="254"/>
      <c r="T99" s="254"/>
      <c r="U99" s="254"/>
      <c r="V99" s="254"/>
      <c r="W99" s="254"/>
      <c r="X99" s="254"/>
      <c r="Y99" s="254"/>
      <c r="Z99" s="288"/>
      <c r="AA99" s="254"/>
    </row>
    <row r="100" spans="18:27" hidden="1" x14ac:dyDescent="0.25">
      <c r="R100" s="254"/>
      <c r="S100" s="254"/>
      <c r="T100" s="254"/>
      <c r="U100" s="254"/>
      <c r="V100" s="254"/>
      <c r="W100" s="254"/>
      <c r="X100" s="254"/>
      <c r="Y100" s="254"/>
      <c r="Z100" s="288"/>
      <c r="AA100" s="254"/>
    </row>
    <row r="101" spans="18:27" hidden="1" x14ac:dyDescent="0.25">
      <c r="R101" s="254"/>
      <c r="S101" s="254"/>
      <c r="T101" s="254"/>
      <c r="U101" s="254"/>
      <c r="V101" s="254"/>
      <c r="W101" s="254"/>
      <c r="X101" s="254"/>
      <c r="Y101" s="254"/>
      <c r="Z101" s="288"/>
      <c r="AA101" s="254"/>
    </row>
    <row r="102" spans="18:27" hidden="1" x14ac:dyDescent="0.25">
      <c r="R102" s="254"/>
      <c r="S102" s="254"/>
      <c r="T102" s="254"/>
      <c r="U102" s="254"/>
      <c r="V102" s="254"/>
      <c r="W102" s="254"/>
      <c r="X102" s="254"/>
      <c r="Y102" s="254"/>
      <c r="Z102" s="288"/>
      <c r="AA102" s="254"/>
    </row>
    <row r="103" spans="18:27" hidden="1" x14ac:dyDescent="0.25">
      <c r="R103" s="254"/>
      <c r="S103" s="254"/>
      <c r="T103" s="254"/>
      <c r="U103" s="254"/>
      <c r="V103" s="254"/>
      <c r="W103" s="254"/>
      <c r="X103" s="254"/>
      <c r="Y103" s="254"/>
      <c r="Z103" s="288"/>
      <c r="AA103" s="254"/>
    </row>
    <row r="104" spans="18:27" hidden="1" x14ac:dyDescent="0.25">
      <c r="R104" s="254"/>
      <c r="S104" s="254"/>
      <c r="T104" s="254"/>
      <c r="U104" s="254"/>
      <c r="V104" s="254"/>
      <c r="W104" s="254"/>
      <c r="X104" s="254"/>
      <c r="Y104" s="254"/>
      <c r="Z104" s="288"/>
      <c r="AA104" s="254"/>
    </row>
    <row r="105" spans="18:27" hidden="1" x14ac:dyDescent="0.25">
      <c r="R105" s="254"/>
      <c r="S105" s="254"/>
      <c r="T105" s="254"/>
      <c r="U105" s="254"/>
      <c r="V105" s="254"/>
      <c r="W105" s="254"/>
      <c r="X105" s="254"/>
      <c r="Y105" s="254"/>
      <c r="Z105" s="288"/>
      <c r="AA105" s="254"/>
    </row>
    <row r="106" spans="18:27" x14ac:dyDescent="0.25"/>
  </sheetData>
  <sheetProtection formatCells="0" formatColumns="0" formatRows="0"/>
  <mergeCells count="25">
    <mergeCell ref="B92:P92"/>
    <mergeCell ref="L7:L8"/>
    <mergeCell ref="I7:I8"/>
    <mergeCell ref="J7:J8"/>
    <mergeCell ref="F7:F8"/>
    <mergeCell ref="G7:G8"/>
    <mergeCell ref="H7:H8"/>
    <mergeCell ref="C67:D67"/>
    <mergeCell ref="C78:D78"/>
    <mergeCell ref="T7:Y7"/>
    <mergeCell ref="Q1:Y1"/>
    <mergeCell ref="B4:Y4"/>
    <mergeCell ref="L90:P90"/>
    <mergeCell ref="L91:P91"/>
    <mergeCell ref="B5:P5"/>
    <mergeCell ref="R7:R8"/>
    <mergeCell ref="C9:D9"/>
    <mergeCell ref="C35:D35"/>
    <mergeCell ref="C56:D56"/>
    <mergeCell ref="B7:B8"/>
    <mergeCell ref="C7:C8"/>
    <mergeCell ref="D7:E7"/>
    <mergeCell ref="M7:P7"/>
    <mergeCell ref="H1:P1"/>
    <mergeCell ref="B88:J88"/>
  </mergeCells>
  <dataValidations count="2">
    <dataValidation type="list" allowBlank="1" showInputMessage="1" showErrorMessage="1" sqref="R10:R34 R36:R55 R57:R66 R68:R77 R79:R87" xr:uid="{A9F2CE28-17F2-413C-BEF4-76D4DD8282EC}">
      <mc:AlternateContent xmlns:x12ac="http://schemas.microsoft.com/office/spreadsheetml/2011/1/ac" xmlns:mc="http://schemas.openxmlformats.org/markup-compatibility/2006">
        <mc:Choice Requires="x12ac">
          <x12ac:list>1.Rīga," 2.Novadi:Tukuma,Limbažu, Ogres, Saulkrastu", 3.Vidzeme, 4.Zemgale, 5.Kurzeme, 6.Latgale</x12ac:list>
        </mc:Choice>
        <mc:Fallback>
          <formula1>"1.Rīga, 2.Novadi:Tukuma,Limbažu, Ogres, Saulkrastu, 3.Vidzeme, 4.Zemgale, 5.Kurzeme, 6.Latgale"</formula1>
        </mc:Fallback>
      </mc:AlternateContent>
    </dataValidation>
    <dataValidation type="list" allowBlank="1" showInputMessage="1" showErrorMessage="1" sqref="T36:Y55 T10:Y34 T57:Y66 T68:Y77 T79:Y87" xr:uid="{88E124AE-8A4F-4042-B5F8-04EEB073E0B0}">
      <formula1>"JĀ"</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BAAE-6915-47B2-B0D0-DFC4B0EC3DE7}">
  <sheetPr>
    <tabColor theme="9" tint="0.79998168889431442"/>
    <outlinePr summaryBelow="0" summaryRight="0"/>
  </sheetPr>
  <dimension ref="A1:AO107"/>
  <sheetViews>
    <sheetView showGridLines="0" zoomScaleNormal="100" workbookViewId="0">
      <pane ySplit="8" topLeftCell="A9" activePane="bottomLeft" state="frozen"/>
      <selection pane="bottomLeft" activeCell="M10" sqref="M10"/>
    </sheetView>
  </sheetViews>
  <sheetFormatPr defaultColWidth="0" defaultRowHeight="12.75" zeroHeight="1" outlineLevelRow="1" outlineLevelCol="1" x14ac:dyDescent="0.25"/>
  <cols>
    <col min="1" max="1" width="1.5703125" style="1" customWidth="1"/>
    <col min="2" max="2" width="4.5703125" style="1" customWidth="1"/>
    <col min="3" max="3" width="53.140625" style="216" customWidth="1" collapsed="1"/>
    <col min="4" max="4" width="20.42578125" style="216" hidden="1" customWidth="1" outlineLevel="1"/>
    <col min="5" max="5" width="14" style="216" hidden="1" customWidth="1" outlineLevel="1"/>
    <col min="6" max="6" width="12.140625" style="1" hidden="1" customWidth="1" outlineLevel="1"/>
    <col min="7" max="7" width="3.7109375" style="1" hidden="1" customWidth="1" outlineLevel="1"/>
    <col min="8" max="8" width="14.28515625" style="14" customWidth="1"/>
    <col min="9" max="9" width="14.28515625" style="6" customWidth="1"/>
    <col min="10" max="10" width="14.28515625" style="14" customWidth="1"/>
    <col min="11" max="11" width="4.5703125" style="22" customWidth="1"/>
    <col min="12" max="12" width="16.5703125" style="1" customWidth="1"/>
    <col min="13" max="14" width="14.140625" style="1" customWidth="1"/>
    <col min="15" max="15" width="14.140625" style="5" customWidth="1"/>
    <col min="16" max="16" width="0.7109375" style="1" customWidth="1"/>
    <col min="17" max="17" width="15.140625" style="1" customWidth="1"/>
    <col min="18" max="18" width="2.140625" style="1" customWidth="1"/>
    <col min="19" max="22" width="15.140625" style="1" customWidth="1"/>
    <col min="23" max="23" width="2.42578125" style="1" customWidth="1"/>
    <col min="24" max="24" width="15.140625" style="1" customWidth="1"/>
    <col min="25" max="25" width="9.140625" style="1" customWidth="1"/>
    <col min="26" max="33" width="9.140625" style="1" hidden="1" customWidth="1"/>
    <col min="34" max="41" width="0" style="1" hidden="1" customWidth="1"/>
    <col min="42" max="16384" width="9.140625" style="1" hidden="1"/>
  </cols>
  <sheetData>
    <row r="1" spans="2:33" ht="66" customHeight="1" x14ac:dyDescent="0.25">
      <c r="F1" s="25"/>
      <c r="G1" s="25"/>
      <c r="H1" s="426" t="s">
        <v>131</v>
      </c>
      <c r="I1" s="426"/>
      <c r="J1" s="426"/>
      <c r="K1" s="426"/>
      <c r="L1" s="426"/>
      <c r="M1" s="426"/>
      <c r="N1" s="426"/>
      <c r="O1" s="426"/>
      <c r="P1" s="426"/>
      <c r="Q1" s="426"/>
      <c r="R1" s="426"/>
      <c r="S1" s="426"/>
      <c r="T1" s="426"/>
      <c r="U1" s="426"/>
      <c r="V1" s="426"/>
      <c r="W1" s="426"/>
      <c r="X1" s="426"/>
      <c r="Y1" s="2"/>
      <c r="Z1" s="2"/>
      <c r="AA1" s="2"/>
      <c r="AB1" s="2"/>
      <c r="AC1" s="2"/>
      <c r="AD1" s="2"/>
      <c r="AE1" s="2"/>
      <c r="AF1" s="2"/>
      <c r="AG1" s="2"/>
    </row>
    <row r="2" spans="2:33" ht="16.5" customHeight="1" thickBot="1" x14ac:dyDescent="0.3">
      <c r="B2" s="86" t="s">
        <v>106</v>
      </c>
      <c r="C2" s="217"/>
      <c r="D2" s="217"/>
      <c r="E2" s="223"/>
      <c r="F2" s="7"/>
      <c r="G2" s="8"/>
      <c r="H2" s="12"/>
      <c r="I2" s="8"/>
      <c r="J2" s="15"/>
      <c r="K2" s="15"/>
      <c r="L2" s="8"/>
      <c r="M2" s="8"/>
      <c r="N2" s="8"/>
      <c r="O2" s="9"/>
      <c r="P2" s="9"/>
      <c r="Q2" s="9"/>
      <c r="R2" s="9"/>
      <c r="S2" s="9"/>
      <c r="T2" s="9"/>
      <c r="U2" s="9"/>
      <c r="V2" s="9"/>
      <c r="W2" s="9"/>
      <c r="X2" s="9"/>
      <c r="Y2" s="2"/>
      <c r="Z2" s="2"/>
      <c r="AA2" s="2"/>
      <c r="AB2" s="2"/>
      <c r="AC2" s="2"/>
      <c r="AD2" s="2"/>
      <c r="AE2" s="2"/>
      <c r="AF2" s="2"/>
      <c r="AG2" s="2"/>
    </row>
    <row r="3" spans="2:33" ht="3" customHeight="1" x14ac:dyDescent="0.25">
      <c r="B3" s="10"/>
      <c r="C3" s="218"/>
      <c r="D3" s="218"/>
      <c r="E3" s="224"/>
      <c r="F3" s="11"/>
      <c r="G3" s="3"/>
      <c r="H3" s="13"/>
      <c r="I3" s="3"/>
      <c r="J3" s="16"/>
      <c r="K3" s="14"/>
      <c r="L3" s="3"/>
      <c r="M3" s="3"/>
      <c r="N3" s="3"/>
      <c r="O3" s="4"/>
    </row>
    <row r="4" spans="2:33" s="24" customFormat="1" ht="24" customHeight="1" x14ac:dyDescent="0.25">
      <c r="B4" s="427" t="s">
        <v>107</v>
      </c>
      <c r="C4" s="427"/>
      <c r="D4" s="427"/>
      <c r="E4" s="427"/>
      <c r="F4" s="427"/>
      <c r="G4" s="427"/>
      <c r="H4" s="427"/>
      <c r="I4" s="427"/>
      <c r="J4" s="427"/>
      <c r="K4" s="427"/>
      <c r="L4" s="427"/>
      <c r="M4" s="427"/>
      <c r="N4" s="427"/>
      <c r="O4" s="427"/>
    </row>
    <row r="5" spans="2:33" s="24" customFormat="1" ht="16.5" customHeight="1" x14ac:dyDescent="0.2">
      <c r="B5" s="396" t="str">
        <f>IF(OR(Tāme!P100&gt;0.01,Tāme!P100&lt;-0.01),"! Pirms aizpildiet šo darba lapu, aizpildiet pilnībā darba lapu- Tāme! (nepieciešams sadalīt kopējās izmaksas starp Attiecināmām/ Neattiecināmām/ PVN)","")</f>
        <v/>
      </c>
      <c r="C5" s="396"/>
      <c r="D5" s="396"/>
      <c r="E5" s="396"/>
      <c r="F5" s="396"/>
      <c r="G5" s="396"/>
      <c r="H5" s="396"/>
      <c r="I5" s="396"/>
      <c r="J5" s="396"/>
      <c r="K5" s="396"/>
      <c r="L5" s="396"/>
      <c r="M5" s="396"/>
      <c r="N5" s="396"/>
      <c r="O5" s="396"/>
    </row>
    <row r="6" spans="2:33" ht="6" customHeight="1" x14ac:dyDescent="0.25">
      <c r="B6" s="10"/>
      <c r="C6" s="218"/>
      <c r="D6" s="218"/>
      <c r="E6" s="224"/>
      <c r="F6" s="11"/>
      <c r="G6" s="3"/>
      <c r="H6" s="13"/>
      <c r="I6" s="3"/>
      <c r="J6" s="16"/>
      <c r="K6" s="14"/>
      <c r="L6" s="3"/>
      <c r="M6" s="3"/>
      <c r="N6" s="3"/>
      <c r="O6" s="4"/>
      <c r="R6" s="24"/>
    </row>
    <row r="7" spans="2:33" ht="13.5" customHeight="1" x14ac:dyDescent="0.25">
      <c r="B7" s="442" t="s">
        <v>0</v>
      </c>
      <c r="C7" s="438" t="s">
        <v>39</v>
      </c>
      <c r="D7" s="438" t="s">
        <v>12</v>
      </c>
      <c r="E7" s="438"/>
      <c r="F7" s="438" t="s">
        <v>2</v>
      </c>
      <c r="G7" s="438" t="s">
        <v>3</v>
      </c>
      <c r="H7" s="438" t="s">
        <v>4</v>
      </c>
      <c r="I7" s="440" t="s">
        <v>5</v>
      </c>
      <c r="J7" s="434" t="s">
        <v>41</v>
      </c>
      <c r="L7" s="420" t="s">
        <v>45</v>
      </c>
      <c r="M7" s="422" t="s">
        <v>15</v>
      </c>
      <c r="N7" s="423"/>
      <c r="O7" s="423"/>
      <c r="Q7" s="424" t="s">
        <v>95</v>
      </c>
      <c r="R7" s="24"/>
      <c r="S7" s="420" t="s">
        <v>108</v>
      </c>
      <c r="T7" s="422" t="s">
        <v>15</v>
      </c>
      <c r="U7" s="423"/>
      <c r="V7" s="423"/>
      <c r="W7" s="344"/>
      <c r="X7" s="424" t="s">
        <v>110</v>
      </c>
    </row>
    <row r="8" spans="2:33" ht="52.5" customHeight="1" x14ac:dyDescent="0.25">
      <c r="B8" s="443"/>
      <c r="C8" s="439"/>
      <c r="D8" s="203" t="s">
        <v>6</v>
      </c>
      <c r="E8" s="203" t="s">
        <v>7</v>
      </c>
      <c r="F8" s="439"/>
      <c r="G8" s="439"/>
      <c r="H8" s="439"/>
      <c r="I8" s="441"/>
      <c r="J8" s="435"/>
      <c r="L8" s="421"/>
      <c r="M8" s="127" t="s">
        <v>84</v>
      </c>
      <c r="N8" s="128" t="s">
        <v>85</v>
      </c>
      <c r="O8" s="128" t="s">
        <v>77</v>
      </c>
      <c r="Q8" s="425"/>
      <c r="R8" s="24"/>
      <c r="S8" s="421"/>
      <c r="T8" s="127" t="s">
        <v>84</v>
      </c>
      <c r="U8" s="128" t="s">
        <v>85</v>
      </c>
      <c r="V8" s="128" t="s">
        <v>77</v>
      </c>
      <c r="W8" s="344"/>
      <c r="X8" s="425"/>
    </row>
    <row r="9" spans="2:33" s="17" customFormat="1" ht="21" customHeight="1" x14ac:dyDescent="0.25">
      <c r="B9" s="177">
        <v>1</v>
      </c>
      <c r="C9" s="436" t="str">
        <f>'Attiecināmās izmaksas'!C9</f>
        <v>Iekārtas un aprīkojums</v>
      </c>
      <c r="D9" s="437"/>
      <c r="E9" s="225"/>
      <c r="F9" s="123"/>
      <c r="G9" s="240"/>
      <c r="H9" s="178"/>
      <c r="I9" s="179"/>
      <c r="J9" s="180">
        <f>SUM(J10:J34)</f>
        <v>0</v>
      </c>
      <c r="K9" s="22"/>
      <c r="L9" s="180">
        <f>SUM(L10:L34)</f>
        <v>0</v>
      </c>
      <c r="M9" s="326">
        <f>SUM(M10:M34)</f>
        <v>0</v>
      </c>
      <c r="N9" s="327">
        <f>SUM(N10:N34)</f>
        <v>0</v>
      </c>
      <c r="O9" s="183">
        <f>SUM(O10:O34)</f>
        <v>0</v>
      </c>
      <c r="Q9" s="149">
        <f>SUM(Q10:Q34)</f>
        <v>0</v>
      </c>
      <c r="R9" s="24"/>
      <c r="S9" s="180">
        <f>SUM(S10:S34)</f>
        <v>0</v>
      </c>
      <c r="T9" s="326">
        <f>SUM(T10:T34)</f>
        <v>0</v>
      </c>
      <c r="U9" s="327">
        <f>SUM(U10:U34)</f>
        <v>0</v>
      </c>
      <c r="V9" s="327">
        <f>SUM(V10:V34)</f>
        <v>0</v>
      </c>
      <c r="X9" s="149">
        <f>SUM(X10:X34)</f>
        <v>0</v>
      </c>
    </row>
    <row r="10" spans="2:33" s="17" customFormat="1" ht="11.25" customHeight="1" x14ac:dyDescent="0.25">
      <c r="B10" s="26">
        <f>IF(Tāme!B11="","",Tāme!B11)</f>
        <v>1.1000000000000001</v>
      </c>
      <c r="C10" s="219" t="str">
        <f>IF(Tāme!C11="","",Tāme!C11)</f>
        <v/>
      </c>
      <c r="D10" s="219" t="str">
        <f>IF(Tāme!D11="","",Tāme!D11)</f>
        <v/>
      </c>
      <c r="E10" s="219" t="str">
        <f>IF(Tāme!E11="","",Tāme!E11)</f>
        <v/>
      </c>
      <c r="F10" s="19" t="str">
        <f>IF(Tāme!F11="","",Tāme!F11)</f>
        <v/>
      </c>
      <c r="G10" s="241">
        <f>IF(Tāme!G11="","",Tāme!G11)</f>
        <v>1</v>
      </c>
      <c r="H10" s="19">
        <f>IF(Tāme!H11="","",Tāme!H11)</f>
        <v>0</v>
      </c>
      <c r="I10" s="29">
        <f>IF(Tāme!I11="","",Tāme!I11)</f>
        <v>0</v>
      </c>
      <c r="J10" s="21">
        <f>IF(Tāme!J11="","",Tāme!J11)</f>
        <v>0</v>
      </c>
      <c r="K10" s="22"/>
      <c r="L10" s="21">
        <f>Tāme!M11</f>
        <v>0</v>
      </c>
      <c r="M10" s="307"/>
      <c r="N10" s="307"/>
      <c r="O10" s="308"/>
      <c r="Q10" s="152">
        <f>IFERROR((L10-M10-N10-O10),"")</f>
        <v>0</v>
      </c>
      <c r="R10" s="24"/>
      <c r="S10" s="21">
        <f>Tāme!N11</f>
        <v>0</v>
      </c>
      <c r="T10" s="307"/>
      <c r="U10" s="307"/>
      <c r="V10" s="308"/>
      <c r="X10" s="152">
        <f>IFERROR((S10-T10-U10-V10),"")</f>
        <v>0</v>
      </c>
    </row>
    <row r="11" spans="2:33" s="17" customFormat="1" ht="11.25" customHeight="1" collapsed="1" x14ac:dyDescent="0.25">
      <c r="B11" s="26">
        <f>IF(Tāme!B12="","",Tāme!B12)</f>
        <v>1.2</v>
      </c>
      <c r="C11" s="219" t="str">
        <f>IF(Tāme!C12="","",Tāme!C12)</f>
        <v/>
      </c>
      <c r="D11" s="219" t="str">
        <f>IF(Tāme!D12="","",Tāme!D12)</f>
        <v/>
      </c>
      <c r="E11" s="219" t="str">
        <f>IF(Tāme!E12="","",Tāme!E12)</f>
        <v/>
      </c>
      <c r="F11" s="19" t="str">
        <f>IF(Tāme!F12="","",Tāme!F12)</f>
        <v/>
      </c>
      <c r="G11" s="241">
        <f>IF(Tāme!G12="","",Tāme!G12)</f>
        <v>1</v>
      </c>
      <c r="H11" s="19">
        <f>IF(Tāme!H12="","",Tāme!H12)</f>
        <v>0</v>
      </c>
      <c r="I11" s="29">
        <f>IF(Tāme!I12="","",Tāme!I12)</f>
        <v>0</v>
      </c>
      <c r="J11" s="21">
        <f>IF(Tāme!J12="","",Tāme!J12)</f>
        <v>0</v>
      </c>
      <c r="K11" s="22"/>
      <c r="L11" s="21">
        <f>Tāme!M12</f>
        <v>0</v>
      </c>
      <c r="M11" s="307"/>
      <c r="N11" s="307"/>
      <c r="O11" s="308"/>
      <c r="Q11" s="152">
        <f>IFERROR((L11-M11-N11-O11),"")</f>
        <v>0</v>
      </c>
      <c r="R11" s="24"/>
      <c r="S11" s="21">
        <f>Tāme!N12</f>
        <v>0</v>
      </c>
      <c r="T11" s="307"/>
      <c r="U11" s="307"/>
      <c r="V11" s="308"/>
      <c r="X11" s="152">
        <f>IFERROR((S11-T11-U11-V11),"")</f>
        <v>0</v>
      </c>
    </row>
    <row r="12" spans="2:33" s="17" customFormat="1" ht="11.25" hidden="1" customHeight="1" outlineLevel="1" x14ac:dyDescent="0.25">
      <c r="B12" s="26">
        <f>IF(Tāme!B13="","",Tāme!B13)</f>
        <v>1.3</v>
      </c>
      <c r="C12" s="219" t="str">
        <f>IF(Tāme!C13="","",Tāme!C13)</f>
        <v/>
      </c>
      <c r="D12" s="219" t="str">
        <f>IF(Tāme!D13="","",Tāme!D13)</f>
        <v/>
      </c>
      <c r="E12" s="219" t="str">
        <f>IF(Tāme!E13="","",Tāme!E13)</f>
        <v/>
      </c>
      <c r="F12" s="19" t="str">
        <f>IF(Tāme!F13="","",Tāme!F13)</f>
        <v/>
      </c>
      <c r="G12" s="241">
        <f>IF(Tāme!G13="","",Tāme!G13)</f>
        <v>1</v>
      </c>
      <c r="H12" s="19">
        <f>IF(Tāme!H13="","",Tāme!H13)</f>
        <v>0</v>
      </c>
      <c r="I12" s="29">
        <f>IF(Tāme!I13="","",Tāme!I13)</f>
        <v>0</v>
      </c>
      <c r="J12" s="21">
        <f>IF(Tāme!J13="","",Tāme!J13)</f>
        <v>0</v>
      </c>
      <c r="K12" s="22"/>
      <c r="L12" s="21">
        <f>Tāme!M13</f>
        <v>0</v>
      </c>
      <c r="M12" s="307"/>
      <c r="N12" s="307"/>
      <c r="O12" s="308"/>
      <c r="Q12" s="152">
        <f t="shared" ref="Q12:Q34" si="0">IFERROR((L12-M12-N12-O12),"")</f>
        <v>0</v>
      </c>
      <c r="R12" s="24"/>
      <c r="S12" s="21">
        <f>Tāme!N13</f>
        <v>0</v>
      </c>
      <c r="T12" s="307"/>
      <c r="U12" s="307"/>
      <c r="V12" s="308"/>
      <c r="X12" s="152">
        <f t="shared" ref="X12:X34" si="1">IFERROR((S12-T12-U12-V12),"")</f>
        <v>0</v>
      </c>
    </row>
    <row r="13" spans="2:33" s="17" customFormat="1" ht="11.25" hidden="1" customHeight="1" outlineLevel="1" x14ac:dyDescent="0.25">
      <c r="B13" s="26">
        <f>IF(Tāme!B14="","",Tāme!B14)</f>
        <v>1.4</v>
      </c>
      <c r="C13" s="219" t="str">
        <f>IF(Tāme!C14="","",Tāme!C14)</f>
        <v/>
      </c>
      <c r="D13" s="219" t="str">
        <f>IF(Tāme!D14="","",Tāme!D14)</f>
        <v/>
      </c>
      <c r="E13" s="219" t="str">
        <f>IF(Tāme!E14="","",Tāme!E14)</f>
        <v/>
      </c>
      <c r="F13" s="19" t="str">
        <f>IF(Tāme!F14="","",Tāme!F14)</f>
        <v/>
      </c>
      <c r="G13" s="241">
        <f>IF(Tāme!G14="","",Tāme!G14)</f>
        <v>1</v>
      </c>
      <c r="H13" s="19">
        <f>IF(Tāme!H14="","",Tāme!H14)</f>
        <v>0</v>
      </c>
      <c r="I13" s="29">
        <f>IF(Tāme!I14="","",Tāme!I14)</f>
        <v>0</v>
      </c>
      <c r="J13" s="21">
        <f>IF(Tāme!J14="","",Tāme!J14)</f>
        <v>0</v>
      </c>
      <c r="K13" s="22"/>
      <c r="L13" s="21">
        <f>Tāme!M14</f>
        <v>0</v>
      </c>
      <c r="M13" s="307"/>
      <c r="N13" s="307"/>
      <c r="O13" s="308"/>
      <c r="Q13" s="152">
        <f t="shared" si="0"/>
        <v>0</v>
      </c>
      <c r="R13" s="24"/>
      <c r="S13" s="21">
        <f>Tāme!N14</f>
        <v>0</v>
      </c>
      <c r="T13" s="307"/>
      <c r="U13" s="307"/>
      <c r="V13" s="308"/>
      <c r="X13" s="152">
        <f t="shared" si="1"/>
        <v>0</v>
      </c>
    </row>
    <row r="14" spans="2:33" s="17" customFormat="1" ht="11.25" hidden="1" customHeight="1" outlineLevel="1" x14ac:dyDescent="0.25">
      <c r="B14" s="26">
        <f>IF(Tāme!B15="","",Tāme!B15)</f>
        <v>1.5</v>
      </c>
      <c r="C14" s="219" t="str">
        <f>IF(Tāme!C15="","",Tāme!C15)</f>
        <v/>
      </c>
      <c r="D14" s="219" t="str">
        <f>IF(Tāme!D15="","",Tāme!D15)</f>
        <v/>
      </c>
      <c r="E14" s="219" t="str">
        <f>IF(Tāme!E15="","",Tāme!E15)</f>
        <v/>
      </c>
      <c r="F14" s="19" t="str">
        <f>IF(Tāme!F15="","",Tāme!F15)</f>
        <v/>
      </c>
      <c r="G14" s="241">
        <f>IF(Tāme!G15="","",Tāme!G15)</f>
        <v>1</v>
      </c>
      <c r="H14" s="19">
        <f>IF(Tāme!H15="","",Tāme!H15)</f>
        <v>0</v>
      </c>
      <c r="I14" s="29">
        <f>IF(Tāme!I15="","",Tāme!I15)</f>
        <v>0</v>
      </c>
      <c r="J14" s="21">
        <f>IF(Tāme!J15="","",Tāme!J15)</f>
        <v>0</v>
      </c>
      <c r="K14" s="22"/>
      <c r="L14" s="21">
        <f>Tāme!M15</f>
        <v>0</v>
      </c>
      <c r="M14" s="307"/>
      <c r="N14" s="307"/>
      <c r="O14" s="308"/>
      <c r="Q14" s="152">
        <f t="shared" si="0"/>
        <v>0</v>
      </c>
      <c r="R14" s="24"/>
      <c r="S14" s="21">
        <f>Tāme!N15</f>
        <v>0</v>
      </c>
      <c r="T14" s="307"/>
      <c r="U14" s="307"/>
      <c r="V14" s="308"/>
      <c r="X14" s="152">
        <f t="shared" si="1"/>
        <v>0</v>
      </c>
    </row>
    <row r="15" spans="2:33" s="17" customFormat="1" ht="11.25" hidden="1" customHeight="1" outlineLevel="1" x14ac:dyDescent="0.25">
      <c r="B15" s="26">
        <f>IF(Tāme!B16="","",Tāme!B16)</f>
        <v>1.6</v>
      </c>
      <c r="C15" s="219" t="str">
        <f>IF(Tāme!C16="","",Tāme!C16)</f>
        <v/>
      </c>
      <c r="D15" s="219" t="str">
        <f>IF(Tāme!D16="","",Tāme!D16)</f>
        <v/>
      </c>
      <c r="E15" s="219" t="str">
        <f>IF(Tāme!E16="","",Tāme!E16)</f>
        <v/>
      </c>
      <c r="F15" s="19" t="str">
        <f>IF(Tāme!F16="","",Tāme!F16)</f>
        <v/>
      </c>
      <c r="G15" s="241">
        <f>IF(Tāme!G16="","",Tāme!G16)</f>
        <v>1</v>
      </c>
      <c r="H15" s="19">
        <f>IF(Tāme!H16="","",Tāme!H16)</f>
        <v>0</v>
      </c>
      <c r="I15" s="29">
        <f>IF(Tāme!I16="","",Tāme!I16)</f>
        <v>0</v>
      </c>
      <c r="J15" s="21">
        <f>IF(Tāme!J16="","",Tāme!J16)</f>
        <v>0</v>
      </c>
      <c r="K15" s="22"/>
      <c r="L15" s="21">
        <f>Tāme!M16</f>
        <v>0</v>
      </c>
      <c r="M15" s="307"/>
      <c r="N15" s="307"/>
      <c r="O15" s="308"/>
      <c r="Q15" s="152">
        <f t="shared" si="0"/>
        <v>0</v>
      </c>
      <c r="R15" s="24"/>
      <c r="S15" s="21">
        <f>Tāme!N16</f>
        <v>0</v>
      </c>
      <c r="T15" s="307"/>
      <c r="U15" s="307"/>
      <c r="V15" s="308"/>
      <c r="X15" s="152">
        <f t="shared" si="1"/>
        <v>0</v>
      </c>
    </row>
    <row r="16" spans="2:33" s="17" customFormat="1" ht="11.25" hidden="1" customHeight="1" outlineLevel="1" x14ac:dyDescent="0.25">
      <c r="B16" s="26">
        <f>IF(Tāme!B17="","",Tāme!B17)</f>
        <v>1.7</v>
      </c>
      <c r="C16" s="219" t="str">
        <f>IF(Tāme!C17="","",Tāme!C17)</f>
        <v/>
      </c>
      <c r="D16" s="219" t="str">
        <f>IF(Tāme!D17="","",Tāme!D17)</f>
        <v/>
      </c>
      <c r="E16" s="219" t="str">
        <f>IF(Tāme!E17="","",Tāme!E17)</f>
        <v/>
      </c>
      <c r="F16" s="19" t="str">
        <f>IF(Tāme!F17="","",Tāme!F17)</f>
        <v/>
      </c>
      <c r="G16" s="241">
        <f>IF(Tāme!G17="","",Tāme!G17)</f>
        <v>1</v>
      </c>
      <c r="H16" s="19">
        <f>IF(Tāme!H17="","",Tāme!H17)</f>
        <v>0</v>
      </c>
      <c r="I16" s="29">
        <f>IF(Tāme!I17="","",Tāme!I17)</f>
        <v>0</v>
      </c>
      <c r="J16" s="21">
        <f>IF(Tāme!J17="","",Tāme!J17)</f>
        <v>0</v>
      </c>
      <c r="K16" s="22"/>
      <c r="L16" s="21">
        <f>Tāme!M17</f>
        <v>0</v>
      </c>
      <c r="M16" s="307"/>
      <c r="N16" s="307"/>
      <c r="O16" s="308"/>
      <c r="Q16" s="152">
        <f t="shared" si="0"/>
        <v>0</v>
      </c>
      <c r="R16" s="24"/>
      <c r="S16" s="21">
        <f>Tāme!N17</f>
        <v>0</v>
      </c>
      <c r="T16" s="307"/>
      <c r="U16" s="307"/>
      <c r="V16" s="308"/>
      <c r="X16" s="152">
        <f t="shared" si="1"/>
        <v>0</v>
      </c>
    </row>
    <row r="17" spans="2:24" s="17" customFormat="1" ht="11.25" hidden="1" customHeight="1" outlineLevel="1" x14ac:dyDescent="0.25">
      <c r="B17" s="26">
        <f>IF(Tāme!B18="","",Tāme!B18)</f>
        <v>1.8</v>
      </c>
      <c r="C17" s="219" t="str">
        <f>IF(Tāme!C18="","",Tāme!C18)</f>
        <v/>
      </c>
      <c r="D17" s="219" t="str">
        <f>IF(Tāme!D18="","",Tāme!D18)</f>
        <v/>
      </c>
      <c r="E17" s="219" t="str">
        <f>IF(Tāme!E18="","",Tāme!E18)</f>
        <v/>
      </c>
      <c r="F17" s="19" t="str">
        <f>IF(Tāme!F18="","",Tāme!F18)</f>
        <v/>
      </c>
      <c r="G17" s="241">
        <f>IF(Tāme!G18="","",Tāme!G18)</f>
        <v>1</v>
      </c>
      <c r="H17" s="19">
        <f>IF(Tāme!H18="","",Tāme!H18)</f>
        <v>0</v>
      </c>
      <c r="I17" s="29">
        <f>IF(Tāme!I18="","",Tāme!I18)</f>
        <v>0</v>
      </c>
      <c r="J17" s="21">
        <f>IF(Tāme!J18="","",Tāme!J18)</f>
        <v>0</v>
      </c>
      <c r="K17" s="22"/>
      <c r="L17" s="21">
        <f>Tāme!M18</f>
        <v>0</v>
      </c>
      <c r="M17" s="307"/>
      <c r="N17" s="307"/>
      <c r="O17" s="308"/>
      <c r="Q17" s="152">
        <f t="shared" si="0"/>
        <v>0</v>
      </c>
      <c r="R17" s="24"/>
      <c r="S17" s="21">
        <f>Tāme!N18</f>
        <v>0</v>
      </c>
      <c r="T17" s="307"/>
      <c r="U17" s="307"/>
      <c r="V17" s="308"/>
      <c r="X17" s="152">
        <f t="shared" si="1"/>
        <v>0</v>
      </c>
    </row>
    <row r="18" spans="2:24" s="17" customFormat="1" ht="11.25" hidden="1" customHeight="1" outlineLevel="1" x14ac:dyDescent="0.25">
      <c r="B18" s="26">
        <f>IF(Tāme!B19="","",Tāme!B19)</f>
        <v>1.9</v>
      </c>
      <c r="C18" s="219" t="str">
        <f>IF(Tāme!C19="","",Tāme!C19)</f>
        <v/>
      </c>
      <c r="D18" s="219" t="str">
        <f>IF(Tāme!D19="","",Tāme!D19)</f>
        <v/>
      </c>
      <c r="E18" s="219" t="str">
        <f>IF(Tāme!E19="","",Tāme!E19)</f>
        <v/>
      </c>
      <c r="F18" s="19" t="str">
        <f>IF(Tāme!F19="","",Tāme!F19)</f>
        <v/>
      </c>
      <c r="G18" s="241">
        <f>IF(Tāme!G19="","",Tāme!G19)</f>
        <v>1</v>
      </c>
      <c r="H18" s="19">
        <f>IF(Tāme!H19="","",Tāme!H19)</f>
        <v>0</v>
      </c>
      <c r="I18" s="29">
        <f>IF(Tāme!I19="","",Tāme!I19)</f>
        <v>0</v>
      </c>
      <c r="J18" s="21">
        <f>IF(Tāme!J19="","",Tāme!J19)</f>
        <v>0</v>
      </c>
      <c r="K18" s="22"/>
      <c r="L18" s="21">
        <f>Tāme!M19</f>
        <v>0</v>
      </c>
      <c r="M18" s="307"/>
      <c r="N18" s="307"/>
      <c r="O18" s="308"/>
      <c r="Q18" s="152">
        <f t="shared" si="0"/>
        <v>0</v>
      </c>
      <c r="R18" s="24"/>
      <c r="S18" s="21">
        <f>Tāme!N19</f>
        <v>0</v>
      </c>
      <c r="T18" s="307"/>
      <c r="U18" s="307"/>
      <c r="V18" s="308"/>
      <c r="X18" s="152">
        <f t="shared" si="1"/>
        <v>0</v>
      </c>
    </row>
    <row r="19" spans="2:24" s="17" customFormat="1" ht="11.25" hidden="1" customHeight="1" outlineLevel="1" x14ac:dyDescent="0.25">
      <c r="B19" s="26" t="str">
        <f>IF(Tāme!B20="","",Tāme!B20)</f>
        <v>1.10.</v>
      </c>
      <c r="C19" s="219" t="str">
        <f>IF(Tāme!C20="","",Tāme!C20)</f>
        <v/>
      </c>
      <c r="D19" s="219" t="str">
        <f>IF(Tāme!D20="","",Tāme!D20)</f>
        <v/>
      </c>
      <c r="E19" s="219" t="str">
        <f>IF(Tāme!E20="","",Tāme!E20)</f>
        <v/>
      </c>
      <c r="F19" s="19" t="str">
        <f>IF(Tāme!F20="","",Tāme!F20)</f>
        <v/>
      </c>
      <c r="G19" s="241">
        <f>IF(Tāme!G20="","",Tāme!G20)</f>
        <v>1</v>
      </c>
      <c r="H19" s="19">
        <f>IF(Tāme!H20="","",Tāme!H20)</f>
        <v>0</v>
      </c>
      <c r="I19" s="29">
        <f>IF(Tāme!I20="","",Tāme!I20)</f>
        <v>0</v>
      </c>
      <c r="J19" s="21">
        <f>IF(Tāme!J20="","",Tāme!J20)</f>
        <v>0</v>
      </c>
      <c r="K19" s="22"/>
      <c r="L19" s="21">
        <f>Tāme!M20</f>
        <v>0</v>
      </c>
      <c r="M19" s="307"/>
      <c r="N19" s="307"/>
      <c r="O19" s="308"/>
      <c r="Q19" s="152">
        <f t="shared" si="0"/>
        <v>0</v>
      </c>
      <c r="R19" s="24"/>
      <c r="S19" s="21">
        <f>Tāme!N20</f>
        <v>0</v>
      </c>
      <c r="T19" s="307"/>
      <c r="U19" s="307"/>
      <c r="V19" s="308"/>
      <c r="X19" s="152">
        <f t="shared" si="1"/>
        <v>0</v>
      </c>
    </row>
    <row r="20" spans="2:24" s="17" customFormat="1" ht="11.25" hidden="1" customHeight="1" outlineLevel="1" x14ac:dyDescent="0.25">
      <c r="B20" s="26">
        <f>IF(Tāme!B21="","",Tāme!B21)</f>
        <v>1.1100000000000001</v>
      </c>
      <c r="C20" s="219" t="str">
        <f>IF(Tāme!C21="","",Tāme!C21)</f>
        <v/>
      </c>
      <c r="D20" s="219" t="str">
        <f>IF(Tāme!D21="","",Tāme!D21)</f>
        <v/>
      </c>
      <c r="E20" s="219" t="str">
        <f>IF(Tāme!E21="","",Tāme!E21)</f>
        <v/>
      </c>
      <c r="F20" s="19" t="str">
        <f>IF(Tāme!F21="","",Tāme!F21)</f>
        <v/>
      </c>
      <c r="G20" s="241">
        <f>IF(Tāme!G21="","",Tāme!G21)</f>
        <v>1</v>
      </c>
      <c r="H20" s="19">
        <f>IF(Tāme!H21="","",Tāme!H21)</f>
        <v>0</v>
      </c>
      <c r="I20" s="29">
        <f>IF(Tāme!I21="","",Tāme!I21)</f>
        <v>0</v>
      </c>
      <c r="J20" s="21">
        <f>IF(Tāme!J21="","",Tāme!J21)</f>
        <v>0</v>
      </c>
      <c r="K20" s="22"/>
      <c r="L20" s="21">
        <f>Tāme!M21</f>
        <v>0</v>
      </c>
      <c r="M20" s="307"/>
      <c r="N20" s="307"/>
      <c r="O20" s="308"/>
      <c r="Q20" s="152">
        <f t="shared" si="0"/>
        <v>0</v>
      </c>
      <c r="R20" s="24"/>
      <c r="S20" s="21">
        <f>Tāme!N21</f>
        <v>0</v>
      </c>
      <c r="T20" s="307"/>
      <c r="U20" s="307"/>
      <c r="V20" s="308"/>
      <c r="X20" s="152">
        <f t="shared" si="1"/>
        <v>0</v>
      </c>
    </row>
    <row r="21" spans="2:24" s="17" customFormat="1" ht="11.25" hidden="1" customHeight="1" outlineLevel="1" x14ac:dyDescent="0.25">
      <c r="B21" s="26">
        <f>IF(Tāme!B22="","",Tāme!B22)</f>
        <v>1.1200000000000001</v>
      </c>
      <c r="C21" s="219" t="str">
        <f>IF(Tāme!C22="","",Tāme!C22)</f>
        <v/>
      </c>
      <c r="D21" s="219" t="str">
        <f>IF(Tāme!D22="","",Tāme!D22)</f>
        <v/>
      </c>
      <c r="E21" s="219" t="str">
        <f>IF(Tāme!E22="","",Tāme!E22)</f>
        <v/>
      </c>
      <c r="F21" s="19" t="str">
        <f>IF(Tāme!F22="","",Tāme!F22)</f>
        <v/>
      </c>
      <c r="G21" s="241">
        <f>IF(Tāme!G22="","",Tāme!G22)</f>
        <v>1</v>
      </c>
      <c r="H21" s="19">
        <f>IF(Tāme!H22="","",Tāme!H22)</f>
        <v>0</v>
      </c>
      <c r="I21" s="29">
        <f>IF(Tāme!I22="","",Tāme!I22)</f>
        <v>0</v>
      </c>
      <c r="J21" s="21">
        <f>IF(Tāme!J22="","",Tāme!J22)</f>
        <v>0</v>
      </c>
      <c r="K21" s="22"/>
      <c r="L21" s="21">
        <f>Tāme!M22</f>
        <v>0</v>
      </c>
      <c r="M21" s="307"/>
      <c r="N21" s="307"/>
      <c r="O21" s="308"/>
      <c r="Q21" s="152">
        <f t="shared" si="0"/>
        <v>0</v>
      </c>
      <c r="R21" s="24"/>
      <c r="S21" s="21">
        <f>Tāme!N22</f>
        <v>0</v>
      </c>
      <c r="T21" s="307"/>
      <c r="U21" s="307"/>
      <c r="V21" s="308"/>
      <c r="X21" s="152">
        <f t="shared" si="1"/>
        <v>0</v>
      </c>
    </row>
    <row r="22" spans="2:24" s="17" customFormat="1" ht="11.25" hidden="1" customHeight="1" outlineLevel="1" x14ac:dyDescent="0.25">
      <c r="B22" s="26">
        <f>IF(Tāme!B23="","",Tāme!B23)</f>
        <v>1.1299999999999999</v>
      </c>
      <c r="C22" s="219" t="str">
        <f>IF(Tāme!C23="","",Tāme!C23)</f>
        <v/>
      </c>
      <c r="D22" s="219" t="str">
        <f>IF(Tāme!D23="","",Tāme!D23)</f>
        <v/>
      </c>
      <c r="E22" s="219" t="str">
        <f>IF(Tāme!E23="","",Tāme!E23)</f>
        <v/>
      </c>
      <c r="F22" s="19" t="str">
        <f>IF(Tāme!F23="","",Tāme!F23)</f>
        <v/>
      </c>
      <c r="G22" s="241">
        <f>IF(Tāme!G23="","",Tāme!G23)</f>
        <v>1</v>
      </c>
      <c r="H22" s="19">
        <f>IF(Tāme!H23="","",Tāme!H23)</f>
        <v>0</v>
      </c>
      <c r="I22" s="29">
        <f>IF(Tāme!I23="","",Tāme!I23)</f>
        <v>0</v>
      </c>
      <c r="J22" s="21">
        <f>IF(Tāme!J23="","",Tāme!J23)</f>
        <v>0</v>
      </c>
      <c r="K22" s="22"/>
      <c r="L22" s="21">
        <f>Tāme!M23</f>
        <v>0</v>
      </c>
      <c r="M22" s="307"/>
      <c r="N22" s="307"/>
      <c r="O22" s="308"/>
      <c r="Q22" s="152">
        <f t="shared" si="0"/>
        <v>0</v>
      </c>
      <c r="R22" s="24"/>
      <c r="S22" s="21">
        <f>Tāme!N23</f>
        <v>0</v>
      </c>
      <c r="T22" s="307"/>
      <c r="U22" s="307"/>
      <c r="V22" s="308"/>
      <c r="X22" s="152">
        <f t="shared" si="1"/>
        <v>0</v>
      </c>
    </row>
    <row r="23" spans="2:24" s="17" customFormat="1" ht="11.25" hidden="1" customHeight="1" outlineLevel="1" x14ac:dyDescent="0.25">
      <c r="B23" s="26">
        <f>IF(Tāme!B24="","",Tāme!B24)</f>
        <v>1.1399999999999999</v>
      </c>
      <c r="C23" s="219" t="str">
        <f>IF(Tāme!C24="","",Tāme!C24)</f>
        <v/>
      </c>
      <c r="D23" s="219" t="str">
        <f>IF(Tāme!D24="","",Tāme!D24)</f>
        <v/>
      </c>
      <c r="E23" s="219" t="str">
        <f>IF(Tāme!E24="","",Tāme!E24)</f>
        <v/>
      </c>
      <c r="F23" s="19" t="str">
        <f>IF(Tāme!F24="","",Tāme!F24)</f>
        <v/>
      </c>
      <c r="G23" s="241">
        <f>IF(Tāme!G24="","",Tāme!G24)</f>
        <v>1</v>
      </c>
      <c r="H23" s="19">
        <f>IF(Tāme!H24="","",Tāme!H24)</f>
        <v>0</v>
      </c>
      <c r="I23" s="29">
        <f>IF(Tāme!I24="","",Tāme!I24)</f>
        <v>0</v>
      </c>
      <c r="J23" s="21">
        <f>IF(Tāme!J24="","",Tāme!J24)</f>
        <v>0</v>
      </c>
      <c r="K23" s="22"/>
      <c r="L23" s="21">
        <f>Tāme!M24</f>
        <v>0</v>
      </c>
      <c r="M23" s="307"/>
      <c r="N23" s="307"/>
      <c r="O23" s="308"/>
      <c r="Q23" s="152">
        <f t="shared" si="0"/>
        <v>0</v>
      </c>
      <c r="R23" s="24"/>
      <c r="S23" s="21">
        <f>Tāme!N24</f>
        <v>0</v>
      </c>
      <c r="T23" s="307"/>
      <c r="U23" s="307"/>
      <c r="V23" s="308"/>
      <c r="X23" s="152">
        <f t="shared" si="1"/>
        <v>0</v>
      </c>
    </row>
    <row r="24" spans="2:24" s="17" customFormat="1" ht="11.25" hidden="1" customHeight="1" outlineLevel="1" x14ac:dyDescent="0.25">
      <c r="B24" s="26">
        <f>IF(Tāme!B25="","",Tāme!B25)</f>
        <v>1.1499999999999999</v>
      </c>
      <c r="C24" s="219" t="str">
        <f>IF(Tāme!C25="","",Tāme!C25)</f>
        <v/>
      </c>
      <c r="D24" s="219" t="str">
        <f>IF(Tāme!D25="","",Tāme!D25)</f>
        <v/>
      </c>
      <c r="E24" s="219" t="str">
        <f>IF(Tāme!E25="","",Tāme!E25)</f>
        <v/>
      </c>
      <c r="F24" s="19" t="str">
        <f>IF(Tāme!F25="","",Tāme!F25)</f>
        <v/>
      </c>
      <c r="G24" s="241">
        <f>IF(Tāme!G25="","",Tāme!G25)</f>
        <v>1</v>
      </c>
      <c r="H24" s="19">
        <f>IF(Tāme!H25="","",Tāme!H25)</f>
        <v>0</v>
      </c>
      <c r="I24" s="29">
        <f>IF(Tāme!I25="","",Tāme!I25)</f>
        <v>0</v>
      </c>
      <c r="J24" s="21">
        <f>IF(Tāme!J25="","",Tāme!J25)</f>
        <v>0</v>
      </c>
      <c r="K24" s="22"/>
      <c r="L24" s="21">
        <f>Tāme!M25</f>
        <v>0</v>
      </c>
      <c r="M24" s="307"/>
      <c r="N24" s="307"/>
      <c r="O24" s="308"/>
      <c r="Q24" s="152">
        <f t="shared" si="0"/>
        <v>0</v>
      </c>
      <c r="R24" s="24"/>
      <c r="S24" s="21">
        <f>Tāme!N25</f>
        <v>0</v>
      </c>
      <c r="T24" s="307"/>
      <c r="U24" s="307"/>
      <c r="V24" s="308"/>
      <c r="X24" s="152">
        <f t="shared" si="1"/>
        <v>0</v>
      </c>
    </row>
    <row r="25" spans="2:24" s="17" customFormat="1" ht="11.25" hidden="1" customHeight="1" outlineLevel="1" x14ac:dyDescent="0.25">
      <c r="B25" s="26">
        <f>IF(Tāme!B26="","",Tāme!B26)</f>
        <v>1.1599999999999999</v>
      </c>
      <c r="C25" s="219" t="str">
        <f>IF(Tāme!C26="","",Tāme!C26)</f>
        <v/>
      </c>
      <c r="D25" s="219" t="str">
        <f>IF(Tāme!D26="","",Tāme!D26)</f>
        <v/>
      </c>
      <c r="E25" s="219" t="str">
        <f>IF(Tāme!E26="","",Tāme!E26)</f>
        <v/>
      </c>
      <c r="F25" s="19" t="str">
        <f>IF(Tāme!F26="","",Tāme!F26)</f>
        <v/>
      </c>
      <c r="G25" s="241">
        <f>IF(Tāme!G26="","",Tāme!G26)</f>
        <v>1</v>
      </c>
      <c r="H25" s="19">
        <f>IF(Tāme!H26="","",Tāme!H26)</f>
        <v>0</v>
      </c>
      <c r="I25" s="29">
        <f>IF(Tāme!I26="","",Tāme!I26)</f>
        <v>0</v>
      </c>
      <c r="J25" s="21">
        <f>IF(Tāme!J26="","",Tāme!J26)</f>
        <v>0</v>
      </c>
      <c r="K25" s="22"/>
      <c r="L25" s="21">
        <f>Tāme!M26</f>
        <v>0</v>
      </c>
      <c r="M25" s="307"/>
      <c r="N25" s="307"/>
      <c r="O25" s="308"/>
      <c r="Q25" s="152">
        <f t="shared" si="0"/>
        <v>0</v>
      </c>
      <c r="R25" s="24"/>
      <c r="S25" s="21">
        <f>Tāme!N26</f>
        <v>0</v>
      </c>
      <c r="T25" s="307"/>
      <c r="U25" s="307"/>
      <c r="V25" s="308"/>
      <c r="X25" s="152">
        <f t="shared" si="1"/>
        <v>0</v>
      </c>
    </row>
    <row r="26" spans="2:24" s="17" customFormat="1" ht="11.25" hidden="1" customHeight="1" outlineLevel="1" x14ac:dyDescent="0.25">
      <c r="B26" s="26">
        <f>IF(Tāme!B27="","",Tāme!B27)</f>
        <v>1.17</v>
      </c>
      <c r="C26" s="219" t="str">
        <f>IF(Tāme!C27="","",Tāme!C27)</f>
        <v/>
      </c>
      <c r="D26" s="219" t="str">
        <f>IF(Tāme!D27="","",Tāme!D27)</f>
        <v/>
      </c>
      <c r="E26" s="219" t="str">
        <f>IF(Tāme!E27="","",Tāme!E27)</f>
        <v/>
      </c>
      <c r="F26" s="19" t="str">
        <f>IF(Tāme!F27="","",Tāme!F27)</f>
        <v/>
      </c>
      <c r="G26" s="241">
        <f>IF(Tāme!G27="","",Tāme!G27)</f>
        <v>1</v>
      </c>
      <c r="H26" s="19">
        <f>IF(Tāme!H27="","",Tāme!H27)</f>
        <v>0</v>
      </c>
      <c r="I26" s="29">
        <f>IF(Tāme!I27="","",Tāme!I27)</f>
        <v>0</v>
      </c>
      <c r="J26" s="21">
        <f>IF(Tāme!J27="","",Tāme!J27)</f>
        <v>0</v>
      </c>
      <c r="K26" s="22"/>
      <c r="L26" s="21">
        <f>Tāme!M27</f>
        <v>0</v>
      </c>
      <c r="M26" s="307"/>
      <c r="N26" s="307"/>
      <c r="O26" s="308"/>
      <c r="Q26" s="152">
        <f t="shared" si="0"/>
        <v>0</v>
      </c>
      <c r="R26" s="24"/>
      <c r="S26" s="21">
        <f>Tāme!N27</f>
        <v>0</v>
      </c>
      <c r="T26" s="307"/>
      <c r="U26" s="307"/>
      <c r="V26" s="308"/>
      <c r="X26" s="152">
        <f t="shared" si="1"/>
        <v>0</v>
      </c>
    </row>
    <row r="27" spans="2:24" s="17" customFormat="1" ht="11.25" hidden="1" customHeight="1" outlineLevel="1" x14ac:dyDescent="0.25">
      <c r="B27" s="26">
        <f>IF(Tāme!B28="","",Tāme!B28)</f>
        <v>1.18</v>
      </c>
      <c r="C27" s="219" t="str">
        <f>IF(Tāme!C28="","",Tāme!C28)</f>
        <v/>
      </c>
      <c r="D27" s="219" t="str">
        <f>IF(Tāme!D28="","",Tāme!D28)</f>
        <v/>
      </c>
      <c r="E27" s="219" t="str">
        <f>IF(Tāme!E28="","",Tāme!E28)</f>
        <v/>
      </c>
      <c r="F27" s="19" t="str">
        <f>IF(Tāme!F28="","",Tāme!F28)</f>
        <v/>
      </c>
      <c r="G27" s="241">
        <f>IF(Tāme!G28="","",Tāme!G28)</f>
        <v>1</v>
      </c>
      <c r="H27" s="19">
        <f>IF(Tāme!H28="","",Tāme!H28)</f>
        <v>0</v>
      </c>
      <c r="I27" s="29">
        <f>IF(Tāme!I28="","",Tāme!I28)</f>
        <v>0</v>
      </c>
      <c r="J27" s="21">
        <f>IF(Tāme!J28="","",Tāme!J28)</f>
        <v>0</v>
      </c>
      <c r="K27" s="22"/>
      <c r="L27" s="21">
        <f>Tāme!M28</f>
        <v>0</v>
      </c>
      <c r="M27" s="307"/>
      <c r="N27" s="307"/>
      <c r="O27" s="308"/>
      <c r="Q27" s="152">
        <f t="shared" si="0"/>
        <v>0</v>
      </c>
      <c r="R27" s="24"/>
      <c r="S27" s="21">
        <f>Tāme!N28</f>
        <v>0</v>
      </c>
      <c r="T27" s="307"/>
      <c r="U27" s="307"/>
      <c r="V27" s="308"/>
      <c r="X27" s="152">
        <f t="shared" si="1"/>
        <v>0</v>
      </c>
    </row>
    <row r="28" spans="2:24" s="17" customFormat="1" ht="11.25" hidden="1" customHeight="1" outlineLevel="1" x14ac:dyDescent="0.25">
      <c r="B28" s="26">
        <f>IF(Tāme!B29="","",Tāme!B29)</f>
        <v>1.19</v>
      </c>
      <c r="C28" s="219" t="str">
        <f>IF(Tāme!C29="","",Tāme!C29)</f>
        <v/>
      </c>
      <c r="D28" s="219" t="str">
        <f>IF(Tāme!D29="","",Tāme!D29)</f>
        <v/>
      </c>
      <c r="E28" s="219" t="str">
        <f>IF(Tāme!E29="","",Tāme!E29)</f>
        <v/>
      </c>
      <c r="F28" s="19" t="str">
        <f>IF(Tāme!F29="","",Tāme!F29)</f>
        <v/>
      </c>
      <c r="G28" s="241">
        <f>IF(Tāme!G29="","",Tāme!G29)</f>
        <v>1</v>
      </c>
      <c r="H28" s="19">
        <f>IF(Tāme!H29="","",Tāme!H29)</f>
        <v>0</v>
      </c>
      <c r="I28" s="29">
        <f>IF(Tāme!I29="","",Tāme!I29)</f>
        <v>0</v>
      </c>
      <c r="J28" s="21">
        <f>IF(Tāme!J29="","",Tāme!J29)</f>
        <v>0</v>
      </c>
      <c r="K28" s="22"/>
      <c r="L28" s="21">
        <f>Tāme!M29</f>
        <v>0</v>
      </c>
      <c r="M28" s="307"/>
      <c r="N28" s="307"/>
      <c r="O28" s="308"/>
      <c r="Q28" s="152">
        <f t="shared" si="0"/>
        <v>0</v>
      </c>
      <c r="R28" s="24"/>
      <c r="S28" s="21">
        <f>Tāme!N29</f>
        <v>0</v>
      </c>
      <c r="T28" s="307"/>
      <c r="U28" s="307"/>
      <c r="V28" s="308"/>
      <c r="X28" s="152">
        <f t="shared" si="1"/>
        <v>0</v>
      </c>
    </row>
    <row r="29" spans="2:24" s="17" customFormat="1" ht="11.25" hidden="1" customHeight="1" outlineLevel="1" x14ac:dyDescent="0.25">
      <c r="B29" s="26">
        <f>IF(Tāme!B30="","",Tāme!B30)</f>
        <v>1.2</v>
      </c>
      <c r="C29" s="219" t="str">
        <f>IF(Tāme!C30="","",Tāme!C30)</f>
        <v/>
      </c>
      <c r="D29" s="219" t="str">
        <f>IF(Tāme!D30="","",Tāme!D30)</f>
        <v/>
      </c>
      <c r="E29" s="219" t="str">
        <f>IF(Tāme!E30="","",Tāme!E30)</f>
        <v/>
      </c>
      <c r="F29" s="19" t="str">
        <f>IF(Tāme!F30="","",Tāme!F30)</f>
        <v/>
      </c>
      <c r="G29" s="241">
        <f>IF(Tāme!G30="","",Tāme!G30)</f>
        <v>1</v>
      </c>
      <c r="H29" s="19">
        <f>IF(Tāme!H30="","",Tāme!H30)</f>
        <v>0</v>
      </c>
      <c r="I29" s="29">
        <f>IF(Tāme!I30="","",Tāme!I30)</f>
        <v>0</v>
      </c>
      <c r="J29" s="21">
        <f>IF(Tāme!J30="","",Tāme!J30)</f>
        <v>0</v>
      </c>
      <c r="K29" s="22"/>
      <c r="L29" s="21">
        <f>Tāme!M30</f>
        <v>0</v>
      </c>
      <c r="M29" s="307"/>
      <c r="N29" s="307"/>
      <c r="O29" s="308"/>
      <c r="Q29" s="152">
        <f t="shared" si="0"/>
        <v>0</v>
      </c>
      <c r="R29" s="24"/>
      <c r="S29" s="21">
        <f>Tāme!N30</f>
        <v>0</v>
      </c>
      <c r="T29" s="307"/>
      <c r="U29" s="307"/>
      <c r="V29" s="308"/>
      <c r="X29" s="152">
        <f t="shared" si="1"/>
        <v>0</v>
      </c>
    </row>
    <row r="30" spans="2:24" s="17" customFormat="1" ht="11.25" hidden="1" customHeight="1" outlineLevel="1" x14ac:dyDescent="0.25">
      <c r="B30" s="26">
        <f>IF(Tāme!B31="","",Tāme!B31)</f>
        <v>1.21</v>
      </c>
      <c r="C30" s="219" t="str">
        <f>IF(Tāme!C31="","",Tāme!C31)</f>
        <v/>
      </c>
      <c r="D30" s="219" t="str">
        <f>IF(Tāme!D31="","",Tāme!D31)</f>
        <v/>
      </c>
      <c r="E30" s="219" t="str">
        <f>IF(Tāme!E31="","",Tāme!E31)</f>
        <v/>
      </c>
      <c r="F30" s="19" t="str">
        <f>IF(Tāme!F31="","",Tāme!F31)</f>
        <v/>
      </c>
      <c r="G30" s="241">
        <f>IF(Tāme!G31="","",Tāme!G31)</f>
        <v>1</v>
      </c>
      <c r="H30" s="19">
        <f>IF(Tāme!H31="","",Tāme!H31)</f>
        <v>0</v>
      </c>
      <c r="I30" s="29">
        <f>IF(Tāme!I31="","",Tāme!I31)</f>
        <v>0</v>
      </c>
      <c r="J30" s="21">
        <f>IF(Tāme!J31="","",Tāme!J31)</f>
        <v>0</v>
      </c>
      <c r="K30" s="22"/>
      <c r="L30" s="21">
        <f>Tāme!M31</f>
        <v>0</v>
      </c>
      <c r="M30" s="307"/>
      <c r="N30" s="307"/>
      <c r="O30" s="308"/>
      <c r="Q30" s="152">
        <f t="shared" si="0"/>
        <v>0</v>
      </c>
      <c r="R30" s="24"/>
      <c r="S30" s="21">
        <f>Tāme!N31</f>
        <v>0</v>
      </c>
      <c r="T30" s="307"/>
      <c r="U30" s="307"/>
      <c r="V30" s="308"/>
      <c r="X30" s="152">
        <f t="shared" si="1"/>
        <v>0</v>
      </c>
    </row>
    <row r="31" spans="2:24" s="17" customFormat="1" ht="11.25" hidden="1" customHeight="1" outlineLevel="1" x14ac:dyDescent="0.25">
      <c r="B31" s="26">
        <f>IF(Tāme!B32="","",Tāme!B32)</f>
        <v>1.22</v>
      </c>
      <c r="C31" s="219" t="str">
        <f>IF(Tāme!C32="","",Tāme!C32)</f>
        <v/>
      </c>
      <c r="D31" s="219" t="str">
        <f>IF(Tāme!D32="","",Tāme!D32)</f>
        <v/>
      </c>
      <c r="E31" s="219" t="str">
        <f>IF(Tāme!E32="","",Tāme!E32)</f>
        <v/>
      </c>
      <c r="F31" s="19" t="str">
        <f>IF(Tāme!F32="","",Tāme!F32)</f>
        <v/>
      </c>
      <c r="G31" s="241">
        <f>IF(Tāme!G32="","",Tāme!G32)</f>
        <v>1</v>
      </c>
      <c r="H31" s="19">
        <f>IF(Tāme!H32="","",Tāme!H32)</f>
        <v>0</v>
      </c>
      <c r="I31" s="29">
        <f>IF(Tāme!I32="","",Tāme!I32)</f>
        <v>0</v>
      </c>
      <c r="J31" s="21">
        <f>IF(Tāme!J32="","",Tāme!J32)</f>
        <v>0</v>
      </c>
      <c r="K31" s="22"/>
      <c r="L31" s="21">
        <f>Tāme!M32</f>
        <v>0</v>
      </c>
      <c r="M31" s="307"/>
      <c r="N31" s="307"/>
      <c r="O31" s="308"/>
      <c r="Q31" s="152">
        <f t="shared" si="0"/>
        <v>0</v>
      </c>
      <c r="R31" s="24"/>
      <c r="S31" s="21">
        <f>Tāme!N32</f>
        <v>0</v>
      </c>
      <c r="T31" s="307"/>
      <c r="U31" s="307"/>
      <c r="V31" s="308"/>
      <c r="X31" s="152">
        <f t="shared" si="1"/>
        <v>0</v>
      </c>
    </row>
    <row r="32" spans="2:24" s="17" customFormat="1" ht="11.25" hidden="1" customHeight="1" outlineLevel="1" x14ac:dyDescent="0.25">
      <c r="B32" s="26">
        <f>IF(Tāme!B33="","",Tāme!B33)</f>
        <v>1.23</v>
      </c>
      <c r="C32" s="219" t="str">
        <f>IF(Tāme!C33="","",Tāme!C33)</f>
        <v/>
      </c>
      <c r="D32" s="219" t="str">
        <f>IF(Tāme!D33="","",Tāme!D33)</f>
        <v/>
      </c>
      <c r="E32" s="219" t="str">
        <f>IF(Tāme!E33="","",Tāme!E33)</f>
        <v/>
      </c>
      <c r="F32" s="19" t="str">
        <f>IF(Tāme!F33="","",Tāme!F33)</f>
        <v/>
      </c>
      <c r="G32" s="241">
        <f>IF(Tāme!G33="","",Tāme!G33)</f>
        <v>1</v>
      </c>
      <c r="H32" s="19">
        <f>IF(Tāme!H33="","",Tāme!H33)</f>
        <v>0</v>
      </c>
      <c r="I32" s="29">
        <f>IF(Tāme!I33="","",Tāme!I33)</f>
        <v>0</v>
      </c>
      <c r="J32" s="21">
        <f>IF(Tāme!J33="","",Tāme!J33)</f>
        <v>0</v>
      </c>
      <c r="K32" s="22"/>
      <c r="L32" s="21">
        <f>Tāme!M33</f>
        <v>0</v>
      </c>
      <c r="M32" s="307"/>
      <c r="N32" s="307"/>
      <c r="O32" s="308"/>
      <c r="Q32" s="152">
        <f t="shared" si="0"/>
        <v>0</v>
      </c>
      <c r="R32" s="24"/>
      <c r="S32" s="21">
        <f>Tāme!N33</f>
        <v>0</v>
      </c>
      <c r="T32" s="307"/>
      <c r="U32" s="307"/>
      <c r="V32" s="308"/>
      <c r="X32" s="152">
        <f t="shared" si="1"/>
        <v>0</v>
      </c>
    </row>
    <row r="33" spans="2:24" s="17" customFormat="1" ht="11.25" hidden="1" customHeight="1" outlineLevel="1" x14ac:dyDescent="0.25">
      <c r="B33" s="26">
        <f>IF(Tāme!B34="","",Tāme!B34)</f>
        <v>1.24</v>
      </c>
      <c r="C33" s="219" t="str">
        <f>IF(Tāme!C34="","",Tāme!C34)</f>
        <v/>
      </c>
      <c r="D33" s="219" t="str">
        <f>IF(Tāme!D34="","",Tāme!D34)</f>
        <v/>
      </c>
      <c r="E33" s="219" t="str">
        <f>IF(Tāme!E34="","",Tāme!E34)</f>
        <v/>
      </c>
      <c r="F33" s="19" t="str">
        <f>IF(Tāme!F34="","",Tāme!F34)</f>
        <v/>
      </c>
      <c r="G33" s="241">
        <f>IF(Tāme!G34="","",Tāme!G34)</f>
        <v>1</v>
      </c>
      <c r="H33" s="19">
        <f>IF(Tāme!H34="","",Tāme!H34)</f>
        <v>0</v>
      </c>
      <c r="I33" s="29">
        <f>IF(Tāme!I34="","",Tāme!I34)</f>
        <v>0</v>
      </c>
      <c r="J33" s="21">
        <f>IF(Tāme!J34="","",Tāme!J34)</f>
        <v>0</v>
      </c>
      <c r="K33" s="22"/>
      <c r="L33" s="21">
        <f>Tāme!M34</f>
        <v>0</v>
      </c>
      <c r="M33" s="307"/>
      <c r="N33" s="307"/>
      <c r="O33" s="308"/>
      <c r="Q33" s="152">
        <f t="shared" si="0"/>
        <v>0</v>
      </c>
      <c r="R33" s="24"/>
      <c r="S33" s="21">
        <f>Tāme!N34</f>
        <v>0</v>
      </c>
      <c r="T33" s="307"/>
      <c r="U33" s="307"/>
      <c r="V33" s="308"/>
      <c r="X33" s="152">
        <f t="shared" si="1"/>
        <v>0</v>
      </c>
    </row>
    <row r="34" spans="2:24" s="17" customFormat="1" ht="11.25" hidden="1" customHeight="1" outlineLevel="1" x14ac:dyDescent="0.25">
      <c r="B34" s="26">
        <f>IF(Tāme!B35="","",Tāme!B35)</f>
        <v>1.25</v>
      </c>
      <c r="C34" s="219" t="str">
        <f>IF(Tāme!C35="","",Tāme!C35)</f>
        <v/>
      </c>
      <c r="D34" s="219" t="str">
        <f>IF(Tāme!D35="","",Tāme!D35)</f>
        <v/>
      </c>
      <c r="E34" s="219" t="str">
        <f>IF(Tāme!E35="","",Tāme!E35)</f>
        <v/>
      </c>
      <c r="F34" s="19" t="str">
        <f>IF(Tāme!F35="","",Tāme!F35)</f>
        <v/>
      </c>
      <c r="G34" s="241">
        <f>IF(Tāme!G35="","",Tāme!G35)</f>
        <v>1</v>
      </c>
      <c r="H34" s="19">
        <f>IF(Tāme!H35="","",Tāme!H35)</f>
        <v>0</v>
      </c>
      <c r="I34" s="29">
        <f>IF(Tāme!I35="","",Tāme!I35)</f>
        <v>0</v>
      </c>
      <c r="J34" s="21">
        <f>IF(Tāme!J35="","",Tāme!J35)</f>
        <v>0</v>
      </c>
      <c r="K34" s="22"/>
      <c r="L34" s="21">
        <f>Tāme!M35</f>
        <v>0</v>
      </c>
      <c r="M34" s="307"/>
      <c r="N34" s="307"/>
      <c r="O34" s="308"/>
      <c r="Q34" s="152">
        <f t="shared" si="0"/>
        <v>0</v>
      </c>
      <c r="R34" s="24"/>
      <c r="S34" s="21">
        <f>Tāme!N35</f>
        <v>0</v>
      </c>
      <c r="T34" s="307"/>
      <c r="U34" s="307"/>
      <c r="V34" s="308"/>
      <c r="X34" s="152">
        <f t="shared" si="1"/>
        <v>0</v>
      </c>
    </row>
    <row r="35" spans="2:24" s="17" customFormat="1" ht="21" customHeight="1" x14ac:dyDescent="0.25">
      <c r="B35" s="177">
        <v>2</v>
      </c>
      <c r="C35" s="436" t="str">
        <f>Tāme!C36</f>
        <v>Nemateriālie aktīvi</v>
      </c>
      <c r="D35" s="437"/>
      <c r="E35" s="225"/>
      <c r="F35" s="123"/>
      <c r="G35" s="240"/>
      <c r="H35" s="178"/>
      <c r="I35" s="184"/>
      <c r="J35" s="180">
        <f>SUM(J36:J55)</f>
        <v>0</v>
      </c>
      <c r="K35" s="22"/>
      <c r="L35" s="180">
        <f>SUM(L36:L55)</f>
        <v>0</v>
      </c>
      <c r="M35" s="181">
        <f>SUM(M36:M55)</f>
        <v>0</v>
      </c>
      <c r="N35" s="182">
        <f>SUM(N36:N55)</f>
        <v>0</v>
      </c>
      <c r="O35" s="183">
        <f>SUM(O36:O55)</f>
        <v>0</v>
      </c>
      <c r="Q35" s="149">
        <f>SUM(Q36:Q55)</f>
        <v>0</v>
      </c>
      <c r="R35" s="24"/>
      <c r="S35" s="180">
        <f>SUM(S36:S55)</f>
        <v>0</v>
      </c>
      <c r="T35" s="181">
        <f>SUM(T36:T55)</f>
        <v>0</v>
      </c>
      <c r="U35" s="182">
        <f>SUM(U36:U55)</f>
        <v>0</v>
      </c>
      <c r="V35" s="182">
        <f>SUM(V36:V55)</f>
        <v>0</v>
      </c>
      <c r="X35" s="149">
        <f>SUM(X36:X55)</f>
        <v>0</v>
      </c>
    </row>
    <row r="36" spans="2:24" s="17" customFormat="1" ht="11.25" customHeight="1" x14ac:dyDescent="0.25">
      <c r="B36" s="26">
        <f>IF(Tāme!B37="","",Tāme!B37)</f>
        <v>2.1</v>
      </c>
      <c r="C36" s="219" t="str">
        <f>IF(Tāme!C37="","",Tāme!C37)</f>
        <v/>
      </c>
      <c r="D36" s="219" t="str">
        <f>IF(Tāme!D37="","",Tāme!D37)</f>
        <v/>
      </c>
      <c r="E36" s="219" t="str">
        <f>IF(Tāme!E37="","",Tāme!E37)</f>
        <v/>
      </c>
      <c r="F36" s="19" t="str">
        <f>IF(Tāme!F37="","",Tāme!F37)</f>
        <v/>
      </c>
      <c r="G36" s="241">
        <f>IF(Tāme!G37="","",Tāme!G37)</f>
        <v>1</v>
      </c>
      <c r="H36" s="19">
        <f>IF(Tāme!H37="","",Tāme!H37)</f>
        <v>0</v>
      </c>
      <c r="I36" s="29">
        <f>IF(Tāme!I37="","",Tāme!I37)</f>
        <v>0</v>
      </c>
      <c r="J36" s="21">
        <f>IF(Tāme!J37="","",Tāme!J37)</f>
        <v>0</v>
      </c>
      <c r="K36" s="22"/>
      <c r="L36" s="21">
        <f>Tāme!M37</f>
        <v>0</v>
      </c>
      <c r="M36" s="307"/>
      <c r="N36" s="307"/>
      <c r="O36" s="308"/>
      <c r="Q36" s="152">
        <f>IFERROR((L36-M36-N36-O36),"")</f>
        <v>0</v>
      </c>
      <c r="R36" s="24"/>
      <c r="S36" s="21">
        <f>Tāme!N37</f>
        <v>0</v>
      </c>
      <c r="T36" s="307"/>
      <c r="U36" s="307"/>
      <c r="V36" s="308"/>
      <c r="X36" s="152">
        <f>IFERROR((S36-T36-U36-V36),"")</f>
        <v>0</v>
      </c>
    </row>
    <row r="37" spans="2:24" s="17" customFormat="1" ht="11.25" customHeight="1" collapsed="1" x14ac:dyDescent="0.25">
      <c r="B37" s="26">
        <f>IF(Tāme!B38="","",Tāme!B38)</f>
        <v>2.2000000000000002</v>
      </c>
      <c r="C37" s="219" t="str">
        <f>IF(Tāme!C38="","",Tāme!C38)</f>
        <v/>
      </c>
      <c r="D37" s="219" t="str">
        <f>IF(Tāme!D38="","",Tāme!D38)</f>
        <v/>
      </c>
      <c r="E37" s="219" t="str">
        <f>IF(Tāme!E38="","",Tāme!E38)</f>
        <v/>
      </c>
      <c r="F37" s="19" t="str">
        <f>IF(Tāme!F38="","",Tāme!F38)</f>
        <v/>
      </c>
      <c r="G37" s="241">
        <f>IF(Tāme!G38="","",Tāme!G38)</f>
        <v>1</v>
      </c>
      <c r="H37" s="19">
        <f>IF(Tāme!H38="","",Tāme!H38)</f>
        <v>0</v>
      </c>
      <c r="I37" s="29">
        <f>IF(Tāme!I38="","",Tāme!I38)</f>
        <v>0</v>
      </c>
      <c r="J37" s="21">
        <f>IF(Tāme!J38="","",Tāme!J38)</f>
        <v>0</v>
      </c>
      <c r="K37" s="22"/>
      <c r="L37" s="21">
        <f>Tāme!M38</f>
        <v>0</v>
      </c>
      <c r="M37" s="307"/>
      <c r="N37" s="307"/>
      <c r="O37" s="308"/>
      <c r="Q37" s="152">
        <f t="shared" ref="Q37:Q55" si="2">IFERROR((L37-M37-N37-O37),"")</f>
        <v>0</v>
      </c>
      <c r="R37" s="24"/>
      <c r="S37" s="21">
        <f>Tāme!N38</f>
        <v>0</v>
      </c>
      <c r="T37" s="307"/>
      <c r="U37" s="307"/>
      <c r="V37" s="308"/>
      <c r="X37" s="152">
        <f t="shared" ref="X37:X55" si="3">IFERROR((S37-T37-U37-V37),"")</f>
        <v>0</v>
      </c>
    </row>
    <row r="38" spans="2:24" s="17" customFormat="1" ht="11.25" hidden="1" customHeight="1" outlineLevel="1" x14ac:dyDescent="0.25">
      <c r="B38" s="26">
        <f>IF(Tāme!B39="","",Tāme!B39)</f>
        <v>2.2999999999999998</v>
      </c>
      <c r="C38" s="219" t="str">
        <f>IF(Tāme!C39="","",Tāme!C39)</f>
        <v/>
      </c>
      <c r="D38" s="219" t="str">
        <f>IF(Tāme!D39="","",Tāme!D39)</f>
        <v/>
      </c>
      <c r="E38" s="219" t="str">
        <f>IF(Tāme!E39="","",Tāme!E39)</f>
        <v/>
      </c>
      <c r="F38" s="19" t="str">
        <f>IF(Tāme!F39="","",Tāme!F39)</f>
        <v/>
      </c>
      <c r="G38" s="241">
        <f>IF(Tāme!G39="","",Tāme!G39)</f>
        <v>1</v>
      </c>
      <c r="H38" s="19">
        <f>IF(Tāme!H39="","",Tāme!H39)</f>
        <v>0</v>
      </c>
      <c r="I38" s="29">
        <f>IF(Tāme!I39="","",Tāme!I39)</f>
        <v>0</v>
      </c>
      <c r="J38" s="21">
        <f>IF(Tāme!J39="","",Tāme!J39)</f>
        <v>0</v>
      </c>
      <c r="K38" s="22"/>
      <c r="L38" s="21">
        <f>Tāme!M39</f>
        <v>0</v>
      </c>
      <c r="M38" s="307"/>
      <c r="N38" s="307"/>
      <c r="O38" s="308"/>
      <c r="Q38" s="152">
        <f t="shared" si="2"/>
        <v>0</v>
      </c>
      <c r="R38" s="24"/>
      <c r="S38" s="21">
        <f>Tāme!N39</f>
        <v>0</v>
      </c>
      <c r="T38" s="307"/>
      <c r="U38" s="307"/>
      <c r="V38" s="308"/>
      <c r="X38" s="152">
        <f t="shared" si="3"/>
        <v>0</v>
      </c>
    </row>
    <row r="39" spans="2:24" s="17" customFormat="1" ht="11.25" hidden="1" customHeight="1" outlineLevel="1" x14ac:dyDescent="0.25">
      <c r="B39" s="26">
        <f>IF(Tāme!B40="","",Tāme!B40)</f>
        <v>2.4</v>
      </c>
      <c r="C39" s="219" t="str">
        <f>IF(Tāme!C40="","",Tāme!C40)</f>
        <v/>
      </c>
      <c r="D39" s="219" t="str">
        <f>IF(Tāme!D40="","",Tāme!D40)</f>
        <v/>
      </c>
      <c r="E39" s="219" t="str">
        <f>IF(Tāme!E40="","",Tāme!E40)</f>
        <v/>
      </c>
      <c r="F39" s="19" t="str">
        <f>IF(Tāme!F40="","",Tāme!F40)</f>
        <v/>
      </c>
      <c r="G39" s="241">
        <f>IF(Tāme!G40="","",Tāme!G40)</f>
        <v>1</v>
      </c>
      <c r="H39" s="19">
        <f>IF(Tāme!H40="","",Tāme!H40)</f>
        <v>0</v>
      </c>
      <c r="I39" s="29">
        <f>IF(Tāme!I40="","",Tāme!I40)</f>
        <v>0</v>
      </c>
      <c r="J39" s="21">
        <f>IF(Tāme!J40="","",Tāme!J40)</f>
        <v>0</v>
      </c>
      <c r="K39" s="22"/>
      <c r="L39" s="21">
        <f>Tāme!M40</f>
        <v>0</v>
      </c>
      <c r="M39" s="307"/>
      <c r="N39" s="307"/>
      <c r="O39" s="308"/>
      <c r="Q39" s="152">
        <f t="shared" si="2"/>
        <v>0</v>
      </c>
      <c r="R39" s="24"/>
      <c r="S39" s="21">
        <f>Tāme!N40</f>
        <v>0</v>
      </c>
      <c r="T39" s="307"/>
      <c r="U39" s="307"/>
      <c r="V39" s="308"/>
      <c r="X39" s="152">
        <f t="shared" si="3"/>
        <v>0</v>
      </c>
    </row>
    <row r="40" spans="2:24" s="17" customFormat="1" ht="11.25" hidden="1" customHeight="1" outlineLevel="1" x14ac:dyDescent="0.25">
      <c r="B40" s="26">
        <f>IF(Tāme!B41="","",Tāme!B41)</f>
        <v>2.5</v>
      </c>
      <c r="C40" s="219" t="str">
        <f>IF(Tāme!C41="","",Tāme!C41)</f>
        <v/>
      </c>
      <c r="D40" s="219" t="str">
        <f>IF(Tāme!D41="","",Tāme!D41)</f>
        <v/>
      </c>
      <c r="E40" s="219" t="str">
        <f>IF(Tāme!E41="","",Tāme!E41)</f>
        <v/>
      </c>
      <c r="F40" s="19" t="str">
        <f>IF(Tāme!F41="","",Tāme!F41)</f>
        <v/>
      </c>
      <c r="G40" s="241">
        <f>IF(Tāme!G41="","",Tāme!G41)</f>
        <v>1</v>
      </c>
      <c r="H40" s="19">
        <f>IF(Tāme!H41="","",Tāme!H41)</f>
        <v>0</v>
      </c>
      <c r="I40" s="29">
        <f>IF(Tāme!I41="","",Tāme!I41)</f>
        <v>0</v>
      </c>
      <c r="J40" s="21">
        <f>IF(Tāme!J41="","",Tāme!J41)</f>
        <v>0</v>
      </c>
      <c r="K40" s="22"/>
      <c r="L40" s="21">
        <f>Tāme!M41</f>
        <v>0</v>
      </c>
      <c r="M40" s="307"/>
      <c r="N40" s="307"/>
      <c r="O40" s="308"/>
      <c r="Q40" s="152">
        <f>IFERROR((L40-M40-N40-O40),"")</f>
        <v>0</v>
      </c>
      <c r="R40" s="24"/>
      <c r="S40" s="21">
        <f>Tāme!N41</f>
        <v>0</v>
      </c>
      <c r="T40" s="307"/>
      <c r="U40" s="307"/>
      <c r="V40" s="308"/>
      <c r="X40" s="152">
        <f t="shared" si="3"/>
        <v>0</v>
      </c>
    </row>
    <row r="41" spans="2:24" s="17" customFormat="1" ht="11.25" hidden="1" customHeight="1" outlineLevel="1" x14ac:dyDescent="0.25">
      <c r="B41" s="26">
        <f>IF(Tāme!B42="","",Tāme!B42)</f>
        <v>2.6</v>
      </c>
      <c r="C41" s="219" t="str">
        <f>IF(Tāme!C42="","",Tāme!C42)</f>
        <v/>
      </c>
      <c r="D41" s="219" t="str">
        <f>IF(Tāme!D42="","",Tāme!D42)</f>
        <v/>
      </c>
      <c r="E41" s="219" t="str">
        <f>IF(Tāme!E42="","",Tāme!E42)</f>
        <v/>
      </c>
      <c r="F41" s="19" t="str">
        <f>IF(Tāme!F42="","",Tāme!F42)</f>
        <v/>
      </c>
      <c r="G41" s="241">
        <f>IF(Tāme!G42="","",Tāme!G42)</f>
        <v>1</v>
      </c>
      <c r="H41" s="19">
        <f>IF(Tāme!H42="","",Tāme!H42)</f>
        <v>0</v>
      </c>
      <c r="I41" s="29">
        <f>IF(Tāme!I42="","",Tāme!I42)</f>
        <v>0</v>
      </c>
      <c r="J41" s="21">
        <f>IF(Tāme!J42="","",Tāme!J42)</f>
        <v>0</v>
      </c>
      <c r="K41" s="22"/>
      <c r="L41" s="21">
        <f>Tāme!M42</f>
        <v>0</v>
      </c>
      <c r="M41" s="307"/>
      <c r="N41" s="307"/>
      <c r="O41" s="308"/>
      <c r="Q41" s="152">
        <f t="shared" si="2"/>
        <v>0</v>
      </c>
      <c r="R41" s="24"/>
      <c r="S41" s="21">
        <f>Tāme!N42</f>
        <v>0</v>
      </c>
      <c r="T41" s="307"/>
      <c r="U41" s="307"/>
      <c r="V41" s="308"/>
      <c r="X41" s="152">
        <f t="shared" si="3"/>
        <v>0</v>
      </c>
    </row>
    <row r="42" spans="2:24" s="17" customFormat="1" ht="11.25" hidden="1" customHeight="1" outlineLevel="1" x14ac:dyDescent="0.25">
      <c r="B42" s="26">
        <f>IF(Tāme!B43="","",Tāme!B43)</f>
        <v>2.7</v>
      </c>
      <c r="C42" s="219" t="str">
        <f>IF(Tāme!C43="","",Tāme!C43)</f>
        <v/>
      </c>
      <c r="D42" s="219" t="str">
        <f>IF(Tāme!D43="","",Tāme!D43)</f>
        <v/>
      </c>
      <c r="E42" s="219" t="str">
        <f>IF(Tāme!E43="","",Tāme!E43)</f>
        <v/>
      </c>
      <c r="F42" s="19" t="str">
        <f>IF(Tāme!F43="","",Tāme!F43)</f>
        <v/>
      </c>
      <c r="G42" s="241">
        <f>IF(Tāme!G43="","",Tāme!G43)</f>
        <v>1</v>
      </c>
      <c r="H42" s="19">
        <f>IF(Tāme!H43="","",Tāme!H43)</f>
        <v>0</v>
      </c>
      <c r="I42" s="29">
        <f>IF(Tāme!I43="","",Tāme!I43)</f>
        <v>0</v>
      </c>
      <c r="J42" s="21">
        <f>IF(Tāme!J43="","",Tāme!J43)</f>
        <v>0</v>
      </c>
      <c r="K42" s="22"/>
      <c r="L42" s="21">
        <f>Tāme!M43</f>
        <v>0</v>
      </c>
      <c r="M42" s="307"/>
      <c r="N42" s="307"/>
      <c r="O42" s="308"/>
      <c r="Q42" s="152">
        <f t="shared" si="2"/>
        <v>0</v>
      </c>
      <c r="R42" s="24"/>
      <c r="S42" s="21">
        <f>Tāme!N43</f>
        <v>0</v>
      </c>
      <c r="T42" s="307"/>
      <c r="U42" s="307"/>
      <c r="V42" s="308"/>
      <c r="X42" s="152">
        <f t="shared" si="3"/>
        <v>0</v>
      </c>
    </row>
    <row r="43" spans="2:24" s="17" customFormat="1" ht="11.25" hidden="1" customHeight="1" outlineLevel="1" x14ac:dyDescent="0.25">
      <c r="B43" s="26">
        <f>IF(Tāme!B44="","",Tāme!B44)</f>
        <v>2.8</v>
      </c>
      <c r="C43" s="219" t="str">
        <f>IF(Tāme!C44="","",Tāme!C44)</f>
        <v/>
      </c>
      <c r="D43" s="219" t="str">
        <f>IF(Tāme!D44="","",Tāme!D44)</f>
        <v/>
      </c>
      <c r="E43" s="219" t="str">
        <f>IF(Tāme!E44="","",Tāme!E44)</f>
        <v/>
      </c>
      <c r="F43" s="19" t="str">
        <f>IF(Tāme!F44="","",Tāme!F44)</f>
        <v/>
      </c>
      <c r="G43" s="241">
        <f>IF(Tāme!G44="","",Tāme!G44)</f>
        <v>1</v>
      </c>
      <c r="H43" s="19">
        <f>IF(Tāme!H44="","",Tāme!H44)</f>
        <v>0</v>
      </c>
      <c r="I43" s="29">
        <f>IF(Tāme!I44="","",Tāme!I44)</f>
        <v>0</v>
      </c>
      <c r="J43" s="21">
        <f>IF(Tāme!J44="","",Tāme!J44)</f>
        <v>0</v>
      </c>
      <c r="K43" s="22"/>
      <c r="L43" s="21">
        <f>Tāme!M44</f>
        <v>0</v>
      </c>
      <c r="M43" s="307"/>
      <c r="N43" s="307"/>
      <c r="O43" s="308"/>
      <c r="Q43" s="152">
        <f t="shared" si="2"/>
        <v>0</v>
      </c>
      <c r="R43" s="24"/>
      <c r="S43" s="21">
        <f>Tāme!N44</f>
        <v>0</v>
      </c>
      <c r="T43" s="307"/>
      <c r="U43" s="307"/>
      <c r="V43" s="308"/>
      <c r="X43" s="152">
        <f t="shared" si="3"/>
        <v>0</v>
      </c>
    </row>
    <row r="44" spans="2:24" s="17" customFormat="1" ht="11.25" hidden="1" customHeight="1" outlineLevel="1" x14ac:dyDescent="0.25">
      <c r="B44" s="26">
        <f>IF(Tāme!B45="","",Tāme!B45)</f>
        <v>2.9</v>
      </c>
      <c r="C44" s="219" t="str">
        <f>IF(Tāme!C45="","",Tāme!C45)</f>
        <v/>
      </c>
      <c r="D44" s="219" t="str">
        <f>IF(Tāme!D45="","",Tāme!D45)</f>
        <v/>
      </c>
      <c r="E44" s="219" t="str">
        <f>IF(Tāme!E45="","",Tāme!E45)</f>
        <v/>
      </c>
      <c r="F44" s="19" t="str">
        <f>IF(Tāme!F45="","",Tāme!F45)</f>
        <v/>
      </c>
      <c r="G44" s="241">
        <f>IF(Tāme!G45="","",Tāme!G45)</f>
        <v>1</v>
      </c>
      <c r="H44" s="19">
        <f>IF(Tāme!H45="","",Tāme!H45)</f>
        <v>0</v>
      </c>
      <c r="I44" s="29">
        <f>IF(Tāme!I45="","",Tāme!I45)</f>
        <v>0</v>
      </c>
      <c r="J44" s="21">
        <f>IF(Tāme!J45="","",Tāme!J45)</f>
        <v>0</v>
      </c>
      <c r="K44" s="22"/>
      <c r="L44" s="21">
        <f>Tāme!M45</f>
        <v>0</v>
      </c>
      <c r="M44" s="307"/>
      <c r="N44" s="307"/>
      <c r="O44" s="308"/>
      <c r="Q44" s="152">
        <f t="shared" si="2"/>
        <v>0</v>
      </c>
      <c r="R44" s="24"/>
      <c r="S44" s="21">
        <f>Tāme!N45</f>
        <v>0</v>
      </c>
      <c r="T44" s="307"/>
      <c r="U44" s="307"/>
      <c r="V44" s="308"/>
      <c r="X44" s="152">
        <f t="shared" si="3"/>
        <v>0</v>
      </c>
    </row>
    <row r="45" spans="2:24" s="17" customFormat="1" ht="11.25" hidden="1" customHeight="1" outlineLevel="1" x14ac:dyDescent="0.25">
      <c r="B45" s="27" t="str">
        <f>IF(Tāme!B46="","",Tāme!B46)</f>
        <v>2.10.</v>
      </c>
      <c r="C45" s="219" t="str">
        <f>IF(Tāme!C46="","",Tāme!C46)</f>
        <v/>
      </c>
      <c r="D45" s="219" t="str">
        <f>IF(Tāme!D46="","",Tāme!D46)</f>
        <v/>
      </c>
      <c r="E45" s="219" t="str">
        <f>IF(Tāme!E46="","",Tāme!E46)</f>
        <v/>
      </c>
      <c r="F45" s="19" t="str">
        <f>IF(Tāme!F46="","",Tāme!F46)</f>
        <v/>
      </c>
      <c r="G45" s="241">
        <f>IF(Tāme!G46="","",Tāme!G46)</f>
        <v>1</v>
      </c>
      <c r="H45" s="19">
        <f>IF(Tāme!H46="","",Tāme!H46)</f>
        <v>0</v>
      </c>
      <c r="I45" s="29">
        <f>IF(Tāme!I46="","",Tāme!I46)</f>
        <v>0</v>
      </c>
      <c r="J45" s="21">
        <f>IF(Tāme!J46="","",Tāme!J46)</f>
        <v>0</v>
      </c>
      <c r="K45" s="22"/>
      <c r="L45" s="21">
        <f>Tāme!M46</f>
        <v>0</v>
      </c>
      <c r="M45" s="307"/>
      <c r="N45" s="307"/>
      <c r="O45" s="308"/>
      <c r="Q45" s="152">
        <f t="shared" si="2"/>
        <v>0</v>
      </c>
      <c r="R45" s="24"/>
      <c r="S45" s="21">
        <f>Tāme!N46</f>
        <v>0</v>
      </c>
      <c r="T45" s="307"/>
      <c r="U45" s="307"/>
      <c r="V45" s="308"/>
      <c r="X45" s="152">
        <f t="shared" si="3"/>
        <v>0</v>
      </c>
    </row>
    <row r="46" spans="2:24" s="17" customFormat="1" ht="11.25" hidden="1" customHeight="1" outlineLevel="1" x14ac:dyDescent="0.25">
      <c r="B46" s="27">
        <f>IF(Tāme!B47="","",Tāme!B47)</f>
        <v>2.11</v>
      </c>
      <c r="C46" s="219" t="str">
        <f>IF(Tāme!C47="","",Tāme!C47)</f>
        <v/>
      </c>
      <c r="D46" s="219" t="str">
        <f>IF(Tāme!D47="","",Tāme!D47)</f>
        <v/>
      </c>
      <c r="E46" s="219" t="str">
        <f>IF(Tāme!E47="","",Tāme!E47)</f>
        <v/>
      </c>
      <c r="F46" s="19" t="str">
        <f>IF(Tāme!F47="","",Tāme!F47)</f>
        <v/>
      </c>
      <c r="G46" s="241">
        <f>IF(Tāme!G47="","",Tāme!G47)</f>
        <v>1</v>
      </c>
      <c r="H46" s="19">
        <f>IF(Tāme!H47="","",Tāme!H47)</f>
        <v>0</v>
      </c>
      <c r="I46" s="29">
        <f>IF(Tāme!I47="","",Tāme!I47)</f>
        <v>0</v>
      </c>
      <c r="J46" s="21">
        <f>IF(Tāme!J47="","",Tāme!J47)</f>
        <v>0</v>
      </c>
      <c r="K46" s="22"/>
      <c r="L46" s="21">
        <f>Tāme!M47</f>
        <v>0</v>
      </c>
      <c r="M46" s="307"/>
      <c r="N46" s="307"/>
      <c r="O46" s="308"/>
      <c r="Q46" s="152">
        <f t="shared" si="2"/>
        <v>0</v>
      </c>
      <c r="R46" s="24"/>
      <c r="S46" s="21">
        <f>Tāme!N47</f>
        <v>0</v>
      </c>
      <c r="T46" s="307"/>
      <c r="U46" s="307"/>
      <c r="V46" s="308"/>
      <c r="X46" s="152">
        <f t="shared" si="3"/>
        <v>0</v>
      </c>
    </row>
    <row r="47" spans="2:24" s="17" customFormat="1" ht="11.25" hidden="1" customHeight="1" outlineLevel="1" x14ac:dyDescent="0.25">
      <c r="B47" s="27">
        <f>IF(Tāme!B48="","",Tāme!B48)</f>
        <v>2.12</v>
      </c>
      <c r="C47" s="219" t="str">
        <f>IF(Tāme!C48="","",Tāme!C48)</f>
        <v/>
      </c>
      <c r="D47" s="219" t="str">
        <f>IF(Tāme!D48="","",Tāme!D48)</f>
        <v/>
      </c>
      <c r="E47" s="219" t="str">
        <f>IF(Tāme!E48="","",Tāme!E48)</f>
        <v/>
      </c>
      <c r="F47" s="19" t="str">
        <f>IF(Tāme!F48="","",Tāme!F48)</f>
        <v/>
      </c>
      <c r="G47" s="241">
        <f>IF(Tāme!G48="","",Tāme!G48)</f>
        <v>1</v>
      </c>
      <c r="H47" s="19">
        <f>IF(Tāme!H48="","",Tāme!H48)</f>
        <v>0</v>
      </c>
      <c r="I47" s="29">
        <f>IF(Tāme!I48="","",Tāme!I48)</f>
        <v>0</v>
      </c>
      <c r="J47" s="21">
        <f>IF(Tāme!J48="","",Tāme!J48)</f>
        <v>0</v>
      </c>
      <c r="K47" s="22"/>
      <c r="L47" s="21">
        <f>Tāme!M48</f>
        <v>0</v>
      </c>
      <c r="M47" s="307"/>
      <c r="N47" s="307"/>
      <c r="O47" s="308"/>
      <c r="Q47" s="152">
        <f t="shared" si="2"/>
        <v>0</v>
      </c>
      <c r="R47" s="24"/>
      <c r="S47" s="21">
        <f>Tāme!N48</f>
        <v>0</v>
      </c>
      <c r="T47" s="307"/>
      <c r="U47" s="307"/>
      <c r="V47" s="308"/>
      <c r="X47" s="152">
        <f t="shared" si="3"/>
        <v>0</v>
      </c>
    </row>
    <row r="48" spans="2:24" s="17" customFormat="1" ht="11.25" hidden="1" customHeight="1" outlineLevel="1" x14ac:dyDescent="0.25">
      <c r="B48" s="27">
        <f>IF(Tāme!B49="","",Tāme!B49)</f>
        <v>2.13</v>
      </c>
      <c r="C48" s="219" t="str">
        <f>IF(Tāme!C49="","",Tāme!C49)</f>
        <v/>
      </c>
      <c r="D48" s="219" t="str">
        <f>IF(Tāme!D49="","",Tāme!D49)</f>
        <v/>
      </c>
      <c r="E48" s="219" t="str">
        <f>IF(Tāme!E49="","",Tāme!E49)</f>
        <v/>
      </c>
      <c r="F48" s="19" t="str">
        <f>IF(Tāme!F49="","",Tāme!F49)</f>
        <v/>
      </c>
      <c r="G48" s="241">
        <f>IF(Tāme!G49="","",Tāme!G49)</f>
        <v>1</v>
      </c>
      <c r="H48" s="19">
        <f>IF(Tāme!H49="","",Tāme!H49)</f>
        <v>0</v>
      </c>
      <c r="I48" s="29">
        <f>IF(Tāme!I49="","",Tāme!I49)</f>
        <v>0</v>
      </c>
      <c r="J48" s="21">
        <f>IF(Tāme!J49="","",Tāme!J49)</f>
        <v>0</v>
      </c>
      <c r="K48" s="22"/>
      <c r="L48" s="21">
        <f>Tāme!M49</f>
        <v>0</v>
      </c>
      <c r="M48" s="307"/>
      <c r="N48" s="307"/>
      <c r="O48" s="308"/>
      <c r="Q48" s="152">
        <f t="shared" si="2"/>
        <v>0</v>
      </c>
      <c r="R48" s="24"/>
      <c r="S48" s="21">
        <f>Tāme!N49</f>
        <v>0</v>
      </c>
      <c r="T48" s="307"/>
      <c r="U48" s="307"/>
      <c r="V48" s="308"/>
      <c r="X48" s="152">
        <f t="shared" si="3"/>
        <v>0</v>
      </c>
    </row>
    <row r="49" spans="2:24" s="17" customFormat="1" ht="11.25" hidden="1" customHeight="1" outlineLevel="1" x14ac:dyDescent="0.25">
      <c r="B49" s="27">
        <f>IF(Tāme!B50="","",Tāme!B50)</f>
        <v>2.14</v>
      </c>
      <c r="C49" s="219" t="str">
        <f>IF(Tāme!C50="","",Tāme!C50)</f>
        <v/>
      </c>
      <c r="D49" s="219" t="str">
        <f>IF(Tāme!D50="","",Tāme!D50)</f>
        <v/>
      </c>
      <c r="E49" s="219" t="str">
        <f>IF(Tāme!E50="","",Tāme!E50)</f>
        <v/>
      </c>
      <c r="F49" s="19" t="str">
        <f>IF(Tāme!F50="","",Tāme!F50)</f>
        <v/>
      </c>
      <c r="G49" s="241">
        <f>IF(Tāme!G50="","",Tāme!G50)</f>
        <v>1</v>
      </c>
      <c r="H49" s="19">
        <f>IF(Tāme!H50="","",Tāme!H50)</f>
        <v>0</v>
      </c>
      <c r="I49" s="29">
        <f>IF(Tāme!I50="","",Tāme!I50)</f>
        <v>0</v>
      </c>
      <c r="J49" s="21">
        <f>IF(Tāme!J50="","",Tāme!J50)</f>
        <v>0</v>
      </c>
      <c r="K49" s="22"/>
      <c r="L49" s="21">
        <f>Tāme!M50</f>
        <v>0</v>
      </c>
      <c r="M49" s="307"/>
      <c r="N49" s="307"/>
      <c r="O49" s="308"/>
      <c r="Q49" s="152">
        <f t="shared" si="2"/>
        <v>0</v>
      </c>
      <c r="R49" s="24"/>
      <c r="S49" s="21">
        <f>Tāme!N50</f>
        <v>0</v>
      </c>
      <c r="T49" s="307"/>
      <c r="U49" s="307"/>
      <c r="V49" s="308"/>
      <c r="X49" s="152">
        <f t="shared" si="3"/>
        <v>0</v>
      </c>
    </row>
    <row r="50" spans="2:24" s="17" customFormat="1" ht="11.25" hidden="1" customHeight="1" outlineLevel="1" x14ac:dyDescent="0.25">
      <c r="B50" s="27">
        <f>IF(Tāme!B51="","",Tāme!B51)</f>
        <v>2.15</v>
      </c>
      <c r="C50" s="219" t="str">
        <f>IF(Tāme!C51="","",Tāme!C51)</f>
        <v/>
      </c>
      <c r="D50" s="219" t="str">
        <f>IF(Tāme!D51="","",Tāme!D51)</f>
        <v/>
      </c>
      <c r="E50" s="219" t="str">
        <f>IF(Tāme!E51="","",Tāme!E51)</f>
        <v/>
      </c>
      <c r="F50" s="19" t="str">
        <f>IF(Tāme!F51="","",Tāme!F51)</f>
        <v/>
      </c>
      <c r="G50" s="241">
        <f>IF(Tāme!G51="","",Tāme!G51)</f>
        <v>1</v>
      </c>
      <c r="H50" s="19">
        <f>IF(Tāme!H51="","",Tāme!H51)</f>
        <v>0</v>
      </c>
      <c r="I50" s="29">
        <f>IF(Tāme!I51="","",Tāme!I51)</f>
        <v>0</v>
      </c>
      <c r="J50" s="21">
        <f>IF(Tāme!J51="","",Tāme!J51)</f>
        <v>0</v>
      </c>
      <c r="K50" s="22"/>
      <c r="L50" s="21">
        <f>Tāme!M51</f>
        <v>0</v>
      </c>
      <c r="M50" s="307"/>
      <c r="N50" s="307"/>
      <c r="O50" s="308"/>
      <c r="Q50" s="152">
        <f t="shared" si="2"/>
        <v>0</v>
      </c>
      <c r="R50" s="24"/>
      <c r="S50" s="21">
        <f>Tāme!N51</f>
        <v>0</v>
      </c>
      <c r="T50" s="307"/>
      <c r="U50" s="307"/>
      <c r="V50" s="308"/>
      <c r="X50" s="152">
        <f t="shared" si="3"/>
        <v>0</v>
      </c>
    </row>
    <row r="51" spans="2:24" s="17" customFormat="1" ht="11.25" hidden="1" customHeight="1" outlineLevel="1" x14ac:dyDescent="0.25">
      <c r="B51" s="27">
        <f>IF(Tāme!B52="","",Tāme!B52)</f>
        <v>2.16</v>
      </c>
      <c r="C51" s="219" t="str">
        <f>IF(Tāme!C52="","",Tāme!C52)</f>
        <v/>
      </c>
      <c r="D51" s="219" t="str">
        <f>IF(Tāme!D52="","",Tāme!D52)</f>
        <v/>
      </c>
      <c r="E51" s="219" t="str">
        <f>IF(Tāme!E52="","",Tāme!E52)</f>
        <v/>
      </c>
      <c r="F51" s="19" t="str">
        <f>IF(Tāme!F52="","",Tāme!F52)</f>
        <v/>
      </c>
      <c r="G51" s="241">
        <f>IF(Tāme!G52="","",Tāme!G52)</f>
        <v>1</v>
      </c>
      <c r="H51" s="19">
        <f>IF(Tāme!H52="","",Tāme!H52)</f>
        <v>0</v>
      </c>
      <c r="I51" s="29">
        <f>IF(Tāme!I52="","",Tāme!I52)</f>
        <v>0</v>
      </c>
      <c r="J51" s="21">
        <f>IF(Tāme!J52="","",Tāme!J52)</f>
        <v>0</v>
      </c>
      <c r="K51" s="22"/>
      <c r="L51" s="21">
        <f>Tāme!M52</f>
        <v>0</v>
      </c>
      <c r="M51" s="307"/>
      <c r="N51" s="307"/>
      <c r="O51" s="308"/>
      <c r="Q51" s="152">
        <f t="shared" si="2"/>
        <v>0</v>
      </c>
      <c r="R51" s="24"/>
      <c r="S51" s="21">
        <f>Tāme!N52</f>
        <v>0</v>
      </c>
      <c r="T51" s="307"/>
      <c r="U51" s="307"/>
      <c r="V51" s="308"/>
      <c r="X51" s="152">
        <f t="shared" si="3"/>
        <v>0</v>
      </c>
    </row>
    <row r="52" spans="2:24" s="17" customFormat="1" ht="11.25" hidden="1" customHeight="1" outlineLevel="1" x14ac:dyDescent="0.25">
      <c r="B52" s="27">
        <f>IF(Tāme!B53="","",Tāme!B53)</f>
        <v>2.17</v>
      </c>
      <c r="C52" s="219" t="str">
        <f>IF(Tāme!C53="","",Tāme!C53)</f>
        <v/>
      </c>
      <c r="D52" s="219" t="str">
        <f>IF(Tāme!D53="","",Tāme!D53)</f>
        <v/>
      </c>
      <c r="E52" s="219" t="str">
        <f>IF(Tāme!E53="","",Tāme!E53)</f>
        <v/>
      </c>
      <c r="F52" s="19" t="str">
        <f>IF(Tāme!F53="","",Tāme!F53)</f>
        <v/>
      </c>
      <c r="G52" s="241">
        <f>IF(Tāme!G53="","",Tāme!G53)</f>
        <v>1</v>
      </c>
      <c r="H52" s="19">
        <f>IF(Tāme!H53="","",Tāme!H53)</f>
        <v>0</v>
      </c>
      <c r="I52" s="29">
        <f>IF(Tāme!I53="","",Tāme!I53)</f>
        <v>0</v>
      </c>
      <c r="J52" s="21">
        <f>IF(Tāme!J53="","",Tāme!J53)</f>
        <v>0</v>
      </c>
      <c r="K52" s="22"/>
      <c r="L52" s="21">
        <f>Tāme!M53</f>
        <v>0</v>
      </c>
      <c r="M52" s="307"/>
      <c r="N52" s="307"/>
      <c r="O52" s="308"/>
      <c r="Q52" s="152">
        <f t="shared" si="2"/>
        <v>0</v>
      </c>
      <c r="R52" s="24"/>
      <c r="S52" s="21">
        <f>Tāme!N53</f>
        <v>0</v>
      </c>
      <c r="T52" s="307"/>
      <c r="U52" s="307"/>
      <c r="V52" s="308"/>
      <c r="X52" s="152">
        <f t="shared" si="3"/>
        <v>0</v>
      </c>
    </row>
    <row r="53" spans="2:24" s="17" customFormat="1" ht="11.25" hidden="1" customHeight="1" outlineLevel="1" x14ac:dyDescent="0.25">
      <c r="B53" s="27">
        <f>IF(Tāme!B54="","",Tāme!B54)</f>
        <v>2.1800000000000002</v>
      </c>
      <c r="C53" s="219" t="str">
        <f>IF(Tāme!C54="","",Tāme!C54)</f>
        <v/>
      </c>
      <c r="D53" s="219" t="str">
        <f>IF(Tāme!D54="","",Tāme!D54)</f>
        <v/>
      </c>
      <c r="E53" s="219" t="str">
        <f>IF(Tāme!E54="","",Tāme!E54)</f>
        <v/>
      </c>
      <c r="F53" s="19" t="str">
        <f>IF(Tāme!F54="","",Tāme!F54)</f>
        <v/>
      </c>
      <c r="G53" s="241">
        <f>IF(Tāme!G54="","",Tāme!G54)</f>
        <v>1</v>
      </c>
      <c r="H53" s="19">
        <f>IF(Tāme!H54="","",Tāme!H54)</f>
        <v>0</v>
      </c>
      <c r="I53" s="29">
        <f>IF(Tāme!I54="","",Tāme!I54)</f>
        <v>0</v>
      </c>
      <c r="J53" s="21">
        <f>IF(Tāme!J54="","",Tāme!J54)</f>
        <v>0</v>
      </c>
      <c r="K53" s="22"/>
      <c r="L53" s="21">
        <f>Tāme!M54</f>
        <v>0</v>
      </c>
      <c r="M53" s="307"/>
      <c r="N53" s="307"/>
      <c r="O53" s="308"/>
      <c r="Q53" s="152">
        <f t="shared" si="2"/>
        <v>0</v>
      </c>
      <c r="R53" s="24"/>
      <c r="S53" s="21">
        <f>Tāme!N54</f>
        <v>0</v>
      </c>
      <c r="T53" s="307"/>
      <c r="U53" s="307"/>
      <c r="V53" s="308"/>
      <c r="X53" s="152">
        <f t="shared" si="3"/>
        <v>0</v>
      </c>
    </row>
    <row r="54" spans="2:24" s="17" customFormat="1" ht="11.25" hidden="1" customHeight="1" outlineLevel="1" x14ac:dyDescent="0.25">
      <c r="B54" s="27">
        <f>IF(Tāme!B55="","",Tāme!B55)</f>
        <v>2.19</v>
      </c>
      <c r="C54" s="219" t="str">
        <f>IF(Tāme!C55="","",Tāme!C55)</f>
        <v/>
      </c>
      <c r="D54" s="219" t="str">
        <f>IF(Tāme!D55="","",Tāme!D55)</f>
        <v/>
      </c>
      <c r="E54" s="219" t="str">
        <f>IF(Tāme!E55="","",Tāme!E55)</f>
        <v/>
      </c>
      <c r="F54" s="19" t="str">
        <f>IF(Tāme!F55="","",Tāme!F55)</f>
        <v/>
      </c>
      <c r="G54" s="241">
        <f>IF(Tāme!G55="","",Tāme!G55)</f>
        <v>1</v>
      </c>
      <c r="H54" s="19">
        <f>IF(Tāme!H55="","",Tāme!H55)</f>
        <v>0</v>
      </c>
      <c r="I54" s="29">
        <f>IF(Tāme!I55="","",Tāme!I55)</f>
        <v>0</v>
      </c>
      <c r="J54" s="21">
        <f>IF(Tāme!J55="","",Tāme!J55)</f>
        <v>0</v>
      </c>
      <c r="K54" s="22"/>
      <c r="L54" s="21">
        <f>Tāme!M55</f>
        <v>0</v>
      </c>
      <c r="M54" s="307"/>
      <c r="N54" s="307"/>
      <c r="O54" s="308"/>
      <c r="Q54" s="152">
        <f t="shared" si="2"/>
        <v>0</v>
      </c>
      <c r="R54" s="24"/>
      <c r="S54" s="21">
        <f>Tāme!N55</f>
        <v>0</v>
      </c>
      <c r="T54" s="307"/>
      <c r="U54" s="307"/>
      <c r="V54" s="308"/>
      <c r="X54" s="152">
        <f t="shared" si="3"/>
        <v>0</v>
      </c>
    </row>
    <row r="55" spans="2:24" s="17" customFormat="1" ht="11.25" hidden="1" customHeight="1" outlineLevel="1" x14ac:dyDescent="0.25">
      <c r="B55" s="27" t="str">
        <f>IF(Tāme!B56="","",Tāme!B56)</f>
        <v>2.20.</v>
      </c>
      <c r="C55" s="219" t="str">
        <f>IF(Tāme!C56="","",Tāme!C56)</f>
        <v/>
      </c>
      <c r="D55" s="219" t="str">
        <f>IF(Tāme!D56="","",Tāme!D56)</f>
        <v/>
      </c>
      <c r="E55" s="219" t="str">
        <f>IF(Tāme!E56="","",Tāme!E56)</f>
        <v/>
      </c>
      <c r="F55" s="19" t="str">
        <f>IF(Tāme!F56="","",Tāme!F56)</f>
        <v/>
      </c>
      <c r="G55" s="241">
        <f>IF(Tāme!G56="","",Tāme!G56)</f>
        <v>1</v>
      </c>
      <c r="H55" s="19">
        <f>IF(Tāme!H56="","",Tāme!H56)</f>
        <v>0</v>
      </c>
      <c r="I55" s="29">
        <f>IF(Tāme!I56="","",Tāme!I56)</f>
        <v>0</v>
      </c>
      <c r="J55" s="21">
        <f>IF(Tāme!J56="","",Tāme!J56)</f>
        <v>0</v>
      </c>
      <c r="K55" s="22"/>
      <c r="L55" s="21">
        <f>Tāme!M56</f>
        <v>0</v>
      </c>
      <c r="M55" s="307"/>
      <c r="N55" s="307"/>
      <c r="O55" s="308"/>
      <c r="Q55" s="152">
        <f t="shared" si="2"/>
        <v>0</v>
      </c>
      <c r="R55" s="24"/>
      <c r="S55" s="21">
        <f>Tāme!N56</f>
        <v>0</v>
      </c>
      <c r="T55" s="307"/>
      <c r="U55" s="307"/>
      <c r="V55" s="308"/>
      <c r="X55" s="152">
        <f t="shared" si="3"/>
        <v>0</v>
      </c>
    </row>
    <row r="56" spans="2:24" s="17" customFormat="1" ht="21" customHeight="1" x14ac:dyDescent="0.25">
      <c r="B56" s="177">
        <v>3</v>
      </c>
      <c r="C56" s="418" t="str">
        <f>Tāme!C57</f>
        <v>Būvniecības izmaksas</v>
      </c>
      <c r="D56" s="419"/>
      <c r="E56" s="225"/>
      <c r="F56" s="123"/>
      <c r="G56" s="240"/>
      <c r="H56" s="178"/>
      <c r="I56" s="184"/>
      <c r="J56" s="180">
        <f>SUM(J57:J66)</f>
        <v>0</v>
      </c>
      <c r="K56" s="22"/>
      <c r="L56" s="180">
        <f>SUM(L57:L66)</f>
        <v>0</v>
      </c>
      <c r="M56" s="181">
        <f>SUM(M57:M66)</f>
        <v>0</v>
      </c>
      <c r="N56" s="182">
        <f>SUM(N57:N66)</f>
        <v>0</v>
      </c>
      <c r="O56" s="183">
        <f>SUM(O57:O66)</f>
        <v>0</v>
      </c>
      <c r="Q56" s="149">
        <f>SUM(Q57:Q66)</f>
        <v>0</v>
      </c>
      <c r="R56" s="24"/>
      <c r="S56" s="180">
        <f>SUM(S57:S66)</f>
        <v>0</v>
      </c>
      <c r="T56" s="181">
        <f>SUM(T57:T66)</f>
        <v>0</v>
      </c>
      <c r="U56" s="182">
        <f>SUM(U57:U66)</f>
        <v>0</v>
      </c>
      <c r="V56" s="182">
        <f>SUM(V57:V66)</f>
        <v>0</v>
      </c>
      <c r="X56" s="149">
        <f>SUM(X57:X66)</f>
        <v>0</v>
      </c>
    </row>
    <row r="57" spans="2:24" s="17" customFormat="1" ht="11.25" customHeight="1" x14ac:dyDescent="0.25">
      <c r="B57" s="26">
        <f>IF(Tāme!B58="","",Tāme!B58)</f>
        <v>3.1</v>
      </c>
      <c r="C57" s="219" t="str">
        <f>IF(Tāme!C58="","",Tāme!C58)</f>
        <v/>
      </c>
      <c r="D57" s="219" t="str">
        <f>IF(Tāme!D58="","",Tāme!D58)</f>
        <v/>
      </c>
      <c r="E57" s="219" t="str">
        <f>IF(Tāme!E58="","",Tāme!E58)</f>
        <v/>
      </c>
      <c r="F57" s="19" t="str">
        <f>IF(Tāme!F58="","",Tāme!F58)</f>
        <v/>
      </c>
      <c r="G57" s="241">
        <f>IF(Tāme!G58="","",Tāme!G58)</f>
        <v>1</v>
      </c>
      <c r="H57" s="19">
        <f>IF(Tāme!H58="","",Tāme!H58)</f>
        <v>0</v>
      </c>
      <c r="I57" s="29">
        <f>IF(Tāme!I58="","",Tāme!I58)</f>
        <v>0</v>
      </c>
      <c r="J57" s="21">
        <f>IF(Tāme!J58="","",Tāme!J58)</f>
        <v>0</v>
      </c>
      <c r="K57" s="22"/>
      <c r="L57" s="21">
        <f>Tāme!M58</f>
        <v>0</v>
      </c>
      <c r="M57" s="307"/>
      <c r="N57" s="307"/>
      <c r="O57" s="308"/>
      <c r="Q57" s="152">
        <f>IFERROR((L57-M57-N57-O57),"")</f>
        <v>0</v>
      </c>
      <c r="R57" s="24"/>
      <c r="S57" s="21">
        <f>Tāme!N58</f>
        <v>0</v>
      </c>
      <c r="T57" s="307"/>
      <c r="U57" s="307"/>
      <c r="V57" s="308"/>
      <c r="X57" s="152">
        <f>IFERROR((S57-T57-U57-V57),"")</f>
        <v>0</v>
      </c>
    </row>
    <row r="58" spans="2:24" s="17" customFormat="1" ht="11.25" customHeight="1" collapsed="1" x14ac:dyDescent="0.25">
      <c r="B58" s="26">
        <f>IF(Tāme!B59="","",Tāme!B59)</f>
        <v>3.2</v>
      </c>
      <c r="C58" s="219" t="str">
        <f>IF(Tāme!C59="","",Tāme!C59)</f>
        <v/>
      </c>
      <c r="D58" s="219" t="str">
        <f>IF(Tāme!D59="","",Tāme!D59)</f>
        <v/>
      </c>
      <c r="E58" s="219" t="str">
        <f>IF(Tāme!E59="","",Tāme!E59)</f>
        <v/>
      </c>
      <c r="F58" s="19" t="str">
        <f>IF(Tāme!F59="","",Tāme!F59)</f>
        <v/>
      </c>
      <c r="G58" s="241">
        <f>IF(Tāme!G59="","",Tāme!G59)</f>
        <v>1</v>
      </c>
      <c r="H58" s="19">
        <f>IF(Tāme!H59="","",Tāme!H59)</f>
        <v>0</v>
      </c>
      <c r="I58" s="29">
        <f>IF(Tāme!I59="","",Tāme!I59)</f>
        <v>0</v>
      </c>
      <c r="J58" s="21">
        <f>IF(Tāme!J59="","",Tāme!J59)</f>
        <v>0</v>
      </c>
      <c r="K58" s="22"/>
      <c r="L58" s="21">
        <f>Tāme!M59</f>
        <v>0</v>
      </c>
      <c r="M58" s="307"/>
      <c r="N58" s="307"/>
      <c r="O58" s="308"/>
      <c r="Q58" s="152">
        <f t="shared" ref="Q58:Q66" si="4">IFERROR((L58-M58-N58-O58),"")</f>
        <v>0</v>
      </c>
      <c r="R58" s="24"/>
      <c r="S58" s="21">
        <f>Tāme!N59</f>
        <v>0</v>
      </c>
      <c r="T58" s="307"/>
      <c r="U58" s="307"/>
      <c r="V58" s="308"/>
      <c r="X58" s="152">
        <f t="shared" ref="X58:X66" si="5">IFERROR((S58-T58-U58-V58),"")</f>
        <v>0</v>
      </c>
    </row>
    <row r="59" spans="2:24" s="17" customFormat="1" ht="11.25" hidden="1" customHeight="1" outlineLevel="1" x14ac:dyDescent="0.25">
      <c r="B59" s="26">
        <f>IF(Tāme!B60="","",Tāme!B60)</f>
        <v>3.3</v>
      </c>
      <c r="C59" s="219" t="str">
        <f>IF(Tāme!C60="","",Tāme!C60)</f>
        <v/>
      </c>
      <c r="D59" s="219" t="str">
        <f>IF(Tāme!D60="","",Tāme!D60)</f>
        <v/>
      </c>
      <c r="E59" s="219" t="str">
        <f>IF(Tāme!E60="","",Tāme!E60)</f>
        <v/>
      </c>
      <c r="F59" s="19" t="str">
        <f>IF(Tāme!F60="","",Tāme!F60)</f>
        <v/>
      </c>
      <c r="G59" s="241">
        <f>IF(Tāme!G60="","",Tāme!G60)</f>
        <v>1</v>
      </c>
      <c r="H59" s="19">
        <f>IF(Tāme!H60="","",Tāme!H60)</f>
        <v>0</v>
      </c>
      <c r="I59" s="29">
        <f>IF(Tāme!I60="","",Tāme!I60)</f>
        <v>0</v>
      </c>
      <c r="J59" s="21">
        <f>IF(Tāme!J60="","",Tāme!J60)</f>
        <v>0</v>
      </c>
      <c r="K59" s="22"/>
      <c r="L59" s="21">
        <f>Tāme!M60</f>
        <v>0</v>
      </c>
      <c r="M59" s="307"/>
      <c r="N59" s="307"/>
      <c r="O59" s="308"/>
      <c r="Q59" s="152">
        <f t="shared" si="4"/>
        <v>0</v>
      </c>
      <c r="R59" s="24"/>
      <c r="S59" s="21">
        <f>Tāme!N60</f>
        <v>0</v>
      </c>
      <c r="T59" s="307"/>
      <c r="U59" s="307"/>
      <c r="V59" s="308"/>
      <c r="X59" s="152">
        <f t="shared" si="5"/>
        <v>0</v>
      </c>
    </row>
    <row r="60" spans="2:24" s="17" customFormat="1" ht="11.25" hidden="1" customHeight="1" outlineLevel="1" x14ac:dyDescent="0.25">
      <c r="B60" s="26">
        <f>IF(Tāme!B61="","",Tāme!B61)</f>
        <v>3.4</v>
      </c>
      <c r="C60" s="219" t="str">
        <f>IF(Tāme!C61="","",Tāme!C61)</f>
        <v/>
      </c>
      <c r="D60" s="219" t="str">
        <f>IF(Tāme!D61="","",Tāme!D61)</f>
        <v/>
      </c>
      <c r="E60" s="219" t="str">
        <f>IF(Tāme!E61="","",Tāme!E61)</f>
        <v/>
      </c>
      <c r="F60" s="19" t="str">
        <f>IF(Tāme!F61="","",Tāme!F61)</f>
        <v/>
      </c>
      <c r="G60" s="241">
        <f>IF(Tāme!G61="","",Tāme!G61)</f>
        <v>1</v>
      </c>
      <c r="H60" s="19">
        <f>IF(Tāme!H61="","",Tāme!H61)</f>
        <v>0</v>
      </c>
      <c r="I60" s="29">
        <f>IF(Tāme!I61="","",Tāme!I61)</f>
        <v>0</v>
      </c>
      <c r="J60" s="21">
        <f>IF(Tāme!J61="","",Tāme!J61)</f>
        <v>0</v>
      </c>
      <c r="K60" s="22"/>
      <c r="L60" s="21">
        <f>Tāme!M61</f>
        <v>0</v>
      </c>
      <c r="M60" s="307"/>
      <c r="N60" s="307"/>
      <c r="O60" s="308"/>
      <c r="Q60" s="152">
        <f t="shared" si="4"/>
        <v>0</v>
      </c>
      <c r="R60" s="24"/>
      <c r="S60" s="21">
        <f>Tāme!N61</f>
        <v>0</v>
      </c>
      <c r="T60" s="307"/>
      <c r="U60" s="307"/>
      <c r="V60" s="308"/>
      <c r="X60" s="152">
        <f t="shared" si="5"/>
        <v>0</v>
      </c>
    </row>
    <row r="61" spans="2:24" s="17" customFormat="1" ht="11.25" hidden="1" customHeight="1" outlineLevel="1" x14ac:dyDescent="0.25">
      <c r="B61" s="26">
        <f>IF(Tāme!B62="","",Tāme!B62)</f>
        <v>3.5</v>
      </c>
      <c r="C61" s="219" t="str">
        <f>IF(Tāme!C62="","",Tāme!C62)</f>
        <v/>
      </c>
      <c r="D61" s="219" t="str">
        <f>IF(Tāme!D62="","",Tāme!D62)</f>
        <v/>
      </c>
      <c r="E61" s="219" t="str">
        <f>IF(Tāme!E62="","",Tāme!E62)</f>
        <v/>
      </c>
      <c r="F61" s="19" t="str">
        <f>IF(Tāme!F62="","",Tāme!F62)</f>
        <v/>
      </c>
      <c r="G61" s="241">
        <f>IF(Tāme!G62="","",Tāme!G62)</f>
        <v>1</v>
      </c>
      <c r="H61" s="19">
        <f>IF(Tāme!H62="","",Tāme!H62)</f>
        <v>0</v>
      </c>
      <c r="I61" s="29">
        <f>IF(Tāme!I62="","",Tāme!I62)</f>
        <v>0</v>
      </c>
      <c r="J61" s="21">
        <f>IF(Tāme!J62="","",Tāme!J62)</f>
        <v>0</v>
      </c>
      <c r="K61" s="22"/>
      <c r="L61" s="21">
        <f>Tāme!M62</f>
        <v>0</v>
      </c>
      <c r="M61" s="307"/>
      <c r="N61" s="307"/>
      <c r="O61" s="308"/>
      <c r="Q61" s="152">
        <f t="shared" si="4"/>
        <v>0</v>
      </c>
      <c r="R61" s="24"/>
      <c r="S61" s="21">
        <f>Tāme!N62</f>
        <v>0</v>
      </c>
      <c r="T61" s="307"/>
      <c r="U61" s="307"/>
      <c r="V61" s="308"/>
      <c r="X61" s="152">
        <f t="shared" si="5"/>
        <v>0</v>
      </c>
    </row>
    <row r="62" spans="2:24" s="17" customFormat="1" ht="11.25" hidden="1" customHeight="1" outlineLevel="1" x14ac:dyDescent="0.25">
      <c r="B62" s="26">
        <f>IF(Tāme!B63="","",Tāme!B63)</f>
        <v>3.6</v>
      </c>
      <c r="C62" s="219" t="str">
        <f>IF(Tāme!C63="","",Tāme!C63)</f>
        <v/>
      </c>
      <c r="D62" s="219" t="str">
        <f>IF(Tāme!D63="","",Tāme!D63)</f>
        <v/>
      </c>
      <c r="E62" s="219" t="str">
        <f>IF(Tāme!E63="","",Tāme!E63)</f>
        <v/>
      </c>
      <c r="F62" s="19" t="str">
        <f>IF(Tāme!F63="","",Tāme!F63)</f>
        <v/>
      </c>
      <c r="G62" s="241">
        <f>IF(Tāme!G63="","",Tāme!G63)</f>
        <v>1</v>
      </c>
      <c r="H62" s="19">
        <f>IF(Tāme!H63="","",Tāme!H63)</f>
        <v>0</v>
      </c>
      <c r="I62" s="29">
        <f>IF(Tāme!I63="","",Tāme!I63)</f>
        <v>0</v>
      </c>
      <c r="J62" s="21">
        <f>IF(Tāme!J63="","",Tāme!J63)</f>
        <v>0</v>
      </c>
      <c r="K62" s="22"/>
      <c r="L62" s="21">
        <f>Tāme!M63</f>
        <v>0</v>
      </c>
      <c r="M62" s="307"/>
      <c r="N62" s="307"/>
      <c r="O62" s="308"/>
      <c r="Q62" s="152">
        <f t="shared" si="4"/>
        <v>0</v>
      </c>
      <c r="R62" s="24"/>
      <c r="S62" s="21">
        <f>Tāme!N63</f>
        <v>0</v>
      </c>
      <c r="T62" s="307"/>
      <c r="U62" s="307"/>
      <c r="V62" s="308"/>
      <c r="X62" s="152">
        <f t="shared" si="5"/>
        <v>0</v>
      </c>
    </row>
    <row r="63" spans="2:24" s="17" customFormat="1" ht="11.25" hidden="1" customHeight="1" outlineLevel="1" x14ac:dyDescent="0.25">
      <c r="B63" s="26">
        <f>IF(Tāme!B64="","",Tāme!B64)</f>
        <v>3.7</v>
      </c>
      <c r="C63" s="219" t="str">
        <f>IF(Tāme!C64="","",Tāme!C64)</f>
        <v/>
      </c>
      <c r="D63" s="219" t="str">
        <f>IF(Tāme!D64="","",Tāme!D64)</f>
        <v/>
      </c>
      <c r="E63" s="219" t="str">
        <f>IF(Tāme!E64="","",Tāme!E64)</f>
        <v/>
      </c>
      <c r="F63" s="19" t="str">
        <f>IF(Tāme!F64="","",Tāme!F64)</f>
        <v/>
      </c>
      <c r="G63" s="241">
        <f>IF(Tāme!G64="","",Tāme!G64)</f>
        <v>1</v>
      </c>
      <c r="H63" s="19">
        <f>IF(Tāme!H64="","",Tāme!H64)</f>
        <v>0</v>
      </c>
      <c r="I63" s="29">
        <f>IF(Tāme!I64="","",Tāme!I64)</f>
        <v>0</v>
      </c>
      <c r="J63" s="21">
        <f>IF(Tāme!J64="","",Tāme!J64)</f>
        <v>0</v>
      </c>
      <c r="K63" s="22"/>
      <c r="L63" s="21">
        <f>Tāme!M64</f>
        <v>0</v>
      </c>
      <c r="M63" s="307"/>
      <c r="N63" s="307"/>
      <c r="O63" s="308"/>
      <c r="Q63" s="152">
        <f t="shared" si="4"/>
        <v>0</v>
      </c>
      <c r="R63" s="24"/>
      <c r="S63" s="21">
        <f>Tāme!N64</f>
        <v>0</v>
      </c>
      <c r="T63" s="307"/>
      <c r="U63" s="307"/>
      <c r="V63" s="308"/>
      <c r="X63" s="152">
        <f t="shared" si="5"/>
        <v>0</v>
      </c>
    </row>
    <row r="64" spans="2:24" s="17" customFormat="1" ht="11.25" hidden="1" customHeight="1" outlineLevel="1" x14ac:dyDescent="0.25">
      <c r="B64" s="26">
        <f>IF(Tāme!B65="","",Tāme!B65)</f>
        <v>3.8</v>
      </c>
      <c r="C64" s="219" t="str">
        <f>IF(Tāme!C65="","",Tāme!C65)</f>
        <v/>
      </c>
      <c r="D64" s="219" t="str">
        <f>IF(Tāme!D65="","",Tāme!D65)</f>
        <v/>
      </c>
      <c r="E64" s="219" t="str">
        <f>IF(Tāme!E65="","",Tāme!E65)</f>
        <v/>
      </c>
      <c r="F64" s="19" t="str">
        <f>IF(Tāme!F65="","",Tāme!F65)</f>
        <v/>
      </c>
      <c r="G64" s="241">
        <f>IF(Tāme!G65="","",Tāme!G65)</f>
        <v>1</v>
      </c>
      <c r="H64" s="19">
        <f>IF(Tāme!H65="","",Tāme!H65)</f>
        <v>0</v>
      </c>
      <c r="I64" s="29">
        <f>IF(Tāme!I65="","",Tāme!I65)</f>
        <v>0</v>
      </c>
      <c r="J64" s="21">
        <f>IF(Tāme!J65="","",Tāme!J65)</f>
        <v>0</v>
      </c>
      <c r="K64" s="22"/>
      <c r="L64" s="21">
        <f>Tāme!M65</f>
        <v>0</v>
      </c>
      <c r="M64" s="307"/>
      <c r="N64" s="307"/>
      <c r="O64" s="308"/>
      <c r="Q64" s="152">
        <f t="shared" si="4"/>
        <v>0</v>
      </c>
      <c r="R64" s="24"/>
      <c r="S64" s="21">
        <f>Tāme!N65</f>
        <v>0</v>
      </c>
      <c r="T64" s="307"/>
      <c r="U64" s="307"/>
      <c r="V64" s="308"/>
      <c r="X64" s="152">
        <f t="shared" si="5"/>
        <v>0</v>
      </c>
    </row>
    <row r="65" spans="2:24" s="17" customFormat="1" ht="11.25" hidden="1" customHeight="1" outlineLevel="1" x14ac:dyDescent="0.25">
      <c r="B65" s="26">
        <f>IF(Tāme!B66="","",Tāme!B66)</f>
        <v>3.9</v>
      </c>
      <c r="C65" s="219" t="str">
        <f>IF(Tāme!C66="","",Tāme!C66)</f>
        <v/>
      </c>
      <c r="D65" s="219" t="str">
        <f>IF(Tāme!D66="","",Tāme!D66)</f>
        <v/>
      </c>
      <c r="E65" s="219" t="str">
        <f>IF(Tāme!E66="","",Tāme!E66)</f>
        <v/>
      </c>
      <c r="F65" s="19" t="str">
        <f>IF(Tāme!F66="","",Tāme!F66)</f>
        <v/>
      </c>
      <c r="G65" s="241">
        <f>IF(Tāme!G66="","",Tāme!G66)</f>
        <v>1</v>
      </c>
      <c r="H65" s="19">
        <f>IF(Tāme!H66="","",Tāme!H66)</f>
        <v>0</v>
      </c>
      <c r="I65" s="29">
        <f>IF(Tāme!I66="","",Tāme!I66)</f>
        <v>0</v>
      </c>
      <c r="J65" s="21">
        <f>IF(Tāme!J66="","",Tāme!J66)</f>
        <v>0</v>
      </c>
      <c r="K65" s="22"/>
      <c r="L65" s="21">
        <f>Tāme!M66</f>
        <v>0</v>
      </c>
      <c r="M65" s="307"/>
      <c r="N65" s="307"/>
      <c r="O65" s="308"/>
      <c r="Q65" s="152">
        <f t="shared" si="4"/>
        <v>0</v>
      </c>
      <c r="R65" s="24"/>
      <c r="S65" s="21">
        <f>Tāme!N66</f>
        <v>0</v>
      </c>
      <c r="T65" s="307"/>
      <c r="U65" s="307"/>
      <c r="V65" s="308"/>
      <c r="X65" s="152">
        <f t="shared" si="5"/>
        <v>0</v>
      </c>
    </row>
    <row r="66" spans="2:24" s="17" customFormat="1" ht="11.25" hidden="1" customHeight="1" outlineLevel="1" x14ac:dyDescent="0.25">
      <c r="B66" s="27" t="str">
        <f>IF(Tāme!B67="","",Tāme!B67)</f>
        <v>3.10.</v>
      </c>
      <c r="C66" s="220" t="str">
        <f>IF(Tāme!C67="","",Tāme!C67)</f>
        <v/>
      </c>
      <c r="D66" s="220" t="str">
        <f>IF(Tāme!D67="","",Tāme!D67)</f>
        <v/>
      </c>
      <c r="E66" s="220" t="str">
        <f>IF(Tāme!E67="","",Tāme!E67)</f>
        <v/>
      </c>
      <c r="F66" s="20" t="str">
        <f>IF(Tāme!F67="","",Tāme!F67)</f>
        <v/>
      </c>
      <c r="G66" s="242">
        <f>IF(Tāme!G67="","",Tāme!G67)</f>
        <v>1</v>
      </c>
      <c r="H66" s="20">
        <f>IF(Tāme!H67="","",Tāme!H67)</f>
        <v>0</v>
      </c>
      <c r="I66" s="30">
        <f>IF(Tāme!I67="","",Tāme!I67)</f>
        <v>0</v>
      </c>
      <c r="J66" s="28">
        <f>IF(Tāme!J67="","",Tāme!J67)</f>
        <v>0</v>
      </c>
      <c r="K66" s="22"/>
      <c r="L66" s="21">
        <f>Tāme!M67</f>
        <v>0</v>
      </c>
      <c r="M66" s="307"/>
      <c r="N66" s="307"/>
      <c r="O66" s="308"/>
      <c r="Q66" s="152">
        <f t="shared" si="4"/>
        <v>0</v>
      </c>
      <c r="R66" s="24"/>
      <c r="S66" s="21">
        <f>Tāme!N67</f>
        <v>0</v>
      </c>
      <c r="T66" s="307"/>
      <c r="U66" s="307"/>
      <c r="V66" s="308"/>
      <c r="X66" s="152">
        <f t="shared" si="5"/>
        <v>0</v>
      </c>
    </row>
    <row r="67" spans="2:24" s="17" customFormat="1" ht="21" customHeight="1" x14ac:dyDescent="0.25">
      <c r="B67" s="177">
        <v>4</v>
      </c>
      <c r="C67" s="418" t="str">
        <f>Tāme!C68</f>
        <v>Nekustamā īpašuma iegādes izmaksas</v>
      </c>
      <c r="D67" s="419"/>
      <c r="E67" s="225"/>
      <c r="F67" s="123"/>
      <c r="G67" s="240"/>
      <c r="H67" s="178"/>
      <c r="I67" s="184"/>
      <c r="J67" s="180">
        <f>SUM(J68:J77)</f>
        <v>0</v>
      </c>
      <c r="K67" s="22"/>
      <c r="L67" s="180">
        <f>SUM(L68:L77)</f>
        <v>0</v>
      </c>
      <c r="M67" s="181">
        <f>SUM(M68:M77)</f>
        <v>0</v>
      </c>
      <c r="N67" s="182">
        <f>SUM(N68:N77)</f>
        <v>0</v>
      </c>
      <c r="O67" s="183">
        <f>SUM(O68:O77)</f>
        <v>0</v>
      </c>
      <c r="Q67" s="149">
        <f>SUM(Q68:Q77)</f>
        <v>0</v>
      </c>
      <c r="R67" s="24"/>
      <c r="S67" s="180">
        <f>SUM(S68:S77)</f>
        <v>0</v>
      </c>
      <c r="T67" s="181">
        <f>SUM(T68:T77)</f>
        <v>0</v>
      </c>
      <c r="U67" s="182">
        <f>SUM(U68:U77)</f>
        <v>0</v>
      </c>
      <c r="V67" s="182">
        <f>SUM(V68:V77)</f>
        <v>0</v>
      </c>
      <c r="X67" s="149">
        <f>SUM(X68:X77)</f>
        <v>0</v>
      </c>
    </row>
    <row r="68" spans="2:24" s="17" customFormat="1" ht="11.25" customHeight="1" x14ac:dyDescent="0.25">
      <c r="B68" s="26">
        <f>IF(Tāme!B69="","",Tāme!B69)</f>
        <v>4.0999999999999996</v>
      </c>
      <c r="C68" s="219" t="str">
        <f>IF(Tāme!C69="","",Tāme!C69)</f>
        <v/>
      </c>
      <c r="D68" s="219" t="str">
        <f>IF(Tāme!D69="","",Tāme!D69)</f>
        <v/>
      </c>
      <c r="E68" s="219" t="str">
        <f>IF(Tāme!E69="","",Tāme!E69)</f>
        <v/>
      </c>
      <c r="F68" s="19" t="str">
        <f>IF(Tāme!F69="","",Tāme!F69)</f>
        <v/>
      </c>
      <c r="G68" s="241">
        <f>IF(Tāme!G69="","",Tāme!G69)</f>
        <v>1</v>
      </c>
      <c r="H68" s="19">
        <f>IF(Tāme!H69="","",Tāme!H69)</f>
        <v>0</v>
      </c>
      <c r="I68" s="29">
        <f>IF(Tāme!I69="","",Tāme!I69)</f>
        <v>0</v>
      </c>
      <c r="J68" s="21">
        <f>IF(Tāme!J69="","",Tāme!J69)</f>
        <v>0</v>
      </c>
      <c r="K68" s="22"/>
      <c r="L68" s="21">
        <f>Tāme!M69</f>
        <v>0</v>
      </c>
      <c r="M68" s="307"/>
      <c r="N68" s="307"/>
      <c r="O68" s="308"/>
      <c r="Q68" s="152">
        <f>IFERROR((L68-M68-N68-O68),"")</f>
        <v>0</v>
      </c>
      <c r="R68" s="24"/>
      <c r="S68" s="21">
        <f>Tāme!N69</f>
        <v>0</v>
      </c>
      <c r="T68" s="307"/>
      <c r="U68" s="307"/>
      <c r="V68" s="308"/>
      <c r="X68" s="152">
        <f>IFERROR((S68-T68-U68-V68),"")</f>
        <v>0</v>
      </c>
    </row>
    <row r="69" spans="2:24" s="17" customFormat="1" ht="11.25" customHeight="1" collapsed="1" x14ac:dyDescent="0.25">
      <c r="B69" s="26">
        <f>IF(Tāme!B70="","",Tāme!B70)</f>
        <v>4.2</v>
      </c>
      <c r="C69" s="219" t="str">
        <f>IF(Tāme!C70="","",Tāme!C70)</f>
        <v/>
      </c>
      <c r="D69" s="219" t="str">
        <f>IF(Tāme!D70="","",Tāme!D70)</f>
        <v/>
      </c>
      <c r="E69" s="219" t="str">
        <f>IF(Tāme!E70="","",Tāme!E70)</f>
        <v/>
      </c>
      <c r="F69" s="19" t="str">
        <f>IF(Tāme!F70="","",Tāme!F70)</f>
        <v/>
      </c>
      <c r="G69" s="241">
        <f>IF(Tāme!G70="","",Tāme!G70)</f>
        <v>1</v>
      </c>
      <c r="H69" s="19">
        <f>IF(Tāme!H70="","",Tāme!H70)</f>
        <v>0</v>
      </c>
      <c r="I69" s="29">
        <f>IF(Tāme!I70="","",Tāme!I70)</f>
        <v>0</v>
      </c>
      <c r="J69" s="21">
        <f>IF(Tāme!J70="","",Tāme!J70)</f>
        <v>0</v>
      </c>
      <c r="K69" s="22"/>
      <c r="L69" s="21">
        <f>Tāme!M70</f>
        <v>0</v>
      </c>
      <c r="M69" s="307"/>
      <c r="N69" s="307"/>
      <c r="O69" s="308"/>
      <c r="Q69" s="152">
        <f t="shared" ref="Q69:Q77" si="6">IFERROR((L69-M69-N69-O69),"")</f>
        <v>0</v>
      </c>
      <c r="R69" s="24"/>
      <c r="S69" s="21">
        <f>Tāme!N70</f>
        <v>0</v>
      </c>
      <c r="T69" s="307"/>
      <c r="U69" s="307"/>
      <c r="V69" s="308"/>
      <c r="X69" s="152">
        <f t="shared" ref="X69:X77" si="7">IFERROR((S69-T69-U69-V69),"")</f>
        <v>0</v>
      </c>
    </row>
    <row r="70" spans="2:24" s="17" customFormat="1" ht="11.25" hidden="1" customHeight="1" outlineLevel="1" x14ac:dyDescent="0.25">
      <c r="B70" s="26">
        <f>IF(Tāme!B71="","",Tāme!B71)</f>
        <v>4.3</v>
      </c>
      <c r="C70" s="219" t="str">
        <f>IF(Tāme!C71="","",Tāme!C71)</f>
        <v/>
      </c>
      <c r="D70" s="219" t="str">
        <f>IF(Tāme!D71="","",Tāme!D71)</f>
        <v/>
      </c>
      <c r="E70" s="219" t="str">
        <f>IF(Tāme!E71="","",Tāme!E71)</f>
        <v/>
      </c>
      <c r="F70" s="19" t="str">
        <f>IF(Tāme!F71="","",Tāme!F71)</f>
        <v/>
      </c>
      <c r="G70" s="241">
        <f>IF(Tāme!G71="","",Tāme!G71)</f>
        <v>1</v>
      </c>
      <c r="H70" s="19">
        <f>IF(Tāme!H71="","",Tāme!H71)</f>
        <v>0</v>
      </c>
      <c r="I70" s="29">
        <f>IF(Tāme!I71="","",Tāme!I71)</f>
        <v>0</v>
      </c>
      <c r="J70" s="21">
        <f>IF(Tāme!J71="","",Tāme!J71)</f>
        <v>0</v>
      </c>
      <c r="K70" s="22"/>
      <c r="L70" s="21">
        <f>Tāme!M71</f>
        <v>0</v>
      </c>
      <c r="M70" s="307"/>
      <c r="N70" s="307"/>
      <c r="O70" s="308"/>
      <c r="Q70" s="152">
        <f t="shared" si="6"/>
        <v>0</v>
      </c>
      <c r="R70" s="24"/>
      <c r="S70" s="21">
        <f>Tāme!N71</f>
        <v>0</v>
      </c>
      <c r="T70" s="307"/>
      <c r="U70" s="307"/>
      <c r="V70" s="308"/>
      <c r="X70" s="152">
        <f t="shared" si="7"/>
        <v>0</v>
      </c>
    </row>
    <row r="71" spans="2:24" s="17" customFormat="1" ht="11.25" hidden="1" customHeight="1" outlineLevel="1" x14ac:dyDescent="0.25">
      <c r="B71" s="26">
        <f>IF(Tāme!B72="","",Tāme!B72)</f>
        <v>4.4000000000000004</v>
      </c>
      <c r="C71" s="219" t="str">
        <f>IF(Tāme!C72="","",Tāme!C72)</f>
        <v/>
      </c>
      <c r="D71" s="219" t="str">
        <f>IF(Tāme!D72="","",Tāme!D72)</f>
        <v/>
      </c>
      <c r="E71" s="219" t="str">
        <f>IF(Tāme!E72="","",Tāme!E72)</f>
        <v/>
      </c>
      <c r="F71" s="19" t="str">
        <f>IF(Tāme!F72="","",Tāme!F72)</f>
        <v/>
      </c>
      <c r="G71" s="241">
        <f>IF(Tāme!G72="","",Tāme!G72)</f>
        <v>1</v>
      </c>
      <c r="H71" s="19">
        <f>IF(Tāme!H72="","",Tāme!H72)</f>
        <v>0</v>
      </c>
      <c r="I71" s="29">
        <f>IF(Tāme!I72="","",Tāme!I72)</f>
        <v>0</v>
      </c>
      <c r="J71" s="21">
        <f>IF(Tāme!J72="","",Tāme!J72)</f>
        <v>0</v>
      </c>
      <c r="K71" s="22"/>
      <c r="L71" s="21">
        <f>Tāme!M72</f>
        <v>0</v>
      </c>
      <c r="M71" s="307"/>
      <c r="N71" s="307"/>
      <c r="O71" s="308"/>
      <c r="Q71" s="152">
        <f t="shared" si="6"/>
        <v>0</v>
      </c>
      <c r="R71" s="24"/>
      <c r="S71" s="21">
        <f>Tāme!N72</f>
        <v>0</v>
      </c>
      <c r="T71" s="307"/>
      <c r="U71" s="307"/>
      <c r="V71" s="308"/>
      <c r="X71" s="152">
        <f t="shared" si="7"/>
        <v>0</v>
      </c>
    </row>
    <row r="72" spans="2:24" s="17" customFormat="1" ht="11.25" hidden="1" customHeight="1" outlineLevel="1" x14ac:dyDescent="0.25">
      <c r="B72" s="26">
        <f>IF(Tāme!B73="","",Tāme!B73)</f>
        <v>4.5</v>
      </c>
      <c r="C72" s="219" t="str">
        <f>IF(Tāme!C73="","",Tāme!C73)</f>
        <v/>
      </c>
      <c r="D72" s="219" t="str">
        <f>IF(Tāme!D73="","",Tāme!D73)</f>
        <v/>
      </c>
      <c r="E72" s="219" t="str">
        <f>IF(Tāme!E73="","",Tāme!E73)</f>
        <v/>
      </c>
      <c r="F72" s="19" t="str">
        <f>IF(Tāme!F73="","",Tāme!F73)</f>
        <v/>
      </c>
      <c r="G72" s="241">
        <f>IF(Tāme!G73="","",Tāme!G73)</f>
        <v>1</v>
      </c>
      <c r="H72" s="19">
        <f>IF(Tāme!H73="","",Tāme!H73)</f>
        <v>0</v>
      </c>
      <c r="I72" s="29">
        <f>IF(Tāme!I73="","",Tāme!I73)</f>
        <v>0</v>
      </c>
      <c r="J72" s="21">
        <f>IF(Tāme!J73="","",Tāme!J73)</f>
        <v>0</v>
      </c>
      <c r="K72" s="22"/>
      <c r="L72" s="21">
        <f>Tāme!M73</f>
        <v>0</v>
      </c>
      <c r="M72" s="307"/>
      <c r="N72" s="307"/>
      <c r="O72" s="308"/>
      <c r="Q72" s="152">
        <f t="shared" si="6"/>
        <v>0</v>
      </c>
      <c r="R72" s="24"/>
      <c r="S72" s="21">
        <f>Tāme!N73</f>
        <v>0</v>
      </c>
      <c r="T72" s="307"/>
      <c r="U72" s="307"/>
      <c r="V72" s="308"/>
      <c r="X72" s="152">
        <f t="shared" si="7"/>
        <v>0</v>
      </c>
    </row>
    <row r="73" spans="2:24" s="17" customFormat="1" ht="11.25" hidden="1" customHeight="1" outlineLevel="1" x14ac:dyDescent="0.25">
      <c r="B73" s="26">
        <f>IF(Tāme!B74="","",Tāme!B74)</f>
        <v>4.5999999999999996</v>
      </c>
      <c r="C73" s="219" t="str">
        <f>IF(Tāme!C74="","",Tāme!C74)</f>
        <v/>
      </c>
      <c r="D73" s="219" t="str">
        <f>IF(Tāme!D74="","",Tāme!D74)</f>
        <v/>
      </c>
      <c r="E73" s="219" t="str">
        <f>IF(Tāme!E74="","",Tāme!E74)</f>
        <v/>
      </c>
      <c r="F73" s="19" t="str">
        <f>IF(Tāme!F74="","",Tāme!F74)</f>
        <v/>
      </c>
      <c r="G73" s="241">
        <f>IF(Tāme!G74="","",Tāme!G74)</f>
        <v>1</v>
      </c>
      <c r="H73" s="19">
        <f>IF(Tāme!H74="","",Tāme!H74)</f>
        <v>0</v>
      </c>
      <c r="I73" s="29">
        <f>IF(Tāme!I74="","",Tāme!I74)</f>
        <v>0</v>
      </c>
      <c r="J73" s="21">
        <f>IF(Tāme!J74="","",Tāme!J74)</f>
        <v>0</v>
      </c>
      <c r="K73" s="22"/>
      <c r="L73" s="21">
        <f>Tāme!M74</f>
        <v>0</v>
      </c>
      <c r="M73" s="307"/>
      <c r="N73" s="307"/>
      <c r="O73" s="308"/>
      <c r="Q73" s="152">
        <f t="shared" si="6"/>
        <v>0</v>
      </c>
      <c r="R73" s="24"/>
      <c r="S73" s="21">
        <f>Tāme!N74</f>
        <v>0</v>
      </c>
      <c r="T73" s="307"/>
      <c r="U73" s="307"/>
      <c r="V73" s="308"/>
      <c r="X73" s="152">
        <f t="shared" si="7"/>
        <v>0</v>
      </c>
    </row>
    <row r="74" spans="2:24" s="17" customFormat="1" ht="11.25" hidden="1" customHeight="1" outlineLevel="1" x14ac:dyDescent="0.25">
      <c r="B74" s="26">
        <f>IF(Tāme!B75="","",Tāme!B75)</f>
        <v>4.7</v>
      </c>
      <c r="C74" s="219" t="str">
        <f>IF(Tāme!C75="","",Tāme!C75)</f>
        <v/>
      </c>
      <c r="D74" s="219" t="str">
        <f>IF(Tāme!D75="","",Tāme!D75)</f>
        <v/>
      </c>
      <c r="E74" s="219" t="str">
        <f>IF(Tāme!E75="","",Tāme!E75)</f>
        <v/>
      </c>
      <c r="F74" s="19" t="str">
        <f>IF(Tāme!F75="","",Tāme!F75)</f>
        <v/>
      </c>
      <c r="G74" s="241">
        <f>IF(Tāme!G75="","",Tāme!G75)</f>
        <v>1</v>
      </c>
      <c r="H74" s="19">
        <f>IF(Tāme!H75="","",Tāme!H75)</f>
        <v>0</v>
      </c>
      <c r="I74" s="29">
        <f>IF(Tāme!I75="","",Tāme!I75)</f>
        <v>0</v>
      </c>
      <c r="J74" s="21">
        <f>IF(Tāme!J75="","",Tāme!J75)</f>
        <v>0</v>
      </c>
      <c r="K74" s="22"/>
      <c r="L74" s="21">
        <f>Tāme!M75</f>
        <v>0</v>
      </c>
      <c r="M74" s="307"/>
      <c r="N74" s="307"/>
      <c r="O74" s="308"/>
      <c r="Q74" s="152">
        <f t="shared" si="6"/>
        <v>0</v>
      </c>
      <c r="R74" s="24"/>
      <c r="S74" s="21">
        <f>Tāme!N75</f>
        <v>0</v>
      </c>
      <c r="T74" s="307"/>
      <c r="U74" s="307"/>
      <c r="V74" s="308"/>
      <c r="X74" s="152">
        <f t="shared" si="7"/>
        <v>0</v>
      </c>
    </row>
    <row r="75" spans="2:24" s="17" customFormat="1" ht="11.25" hidden="1" customHeight="1" outlineLevel="1" x14ac:dyDescent="0.25">
      <c r="B75" s="26">
        <f>IF(Tāme!B76="","",Tāme!B76)</f>
        <v>4.8</v>
      </c>
      <c r="C75" s="219" t="str">
        <f>IF(Tāme!C76="","",Tāme!C76)</f>
        <v/>
      </c>
      <c r="D75" s="219" t="str">
        <f>IF(Tāme!D76="","",Tāme!D76)</f>
        <v/>
      </c>
      <c r="E75" s="219" t="str">
        <f>IF(Tāme!E76="","",Tāme!E76)</f>
        <v/>
      </c>
      <c r="F75" s="19" t="str">
        <f>IF(Tāme!F76="","",Tāme!F76)</f>
        <v/>
      </c>
      <c r="G75" s="241">
        <f>IF(Tāme!G76="","",Tāme!G76)</f>
        <v>1</v>
      </c>
      <c r="H75" s="19">
        <f>IF(Tāme!H76="","",Tāme!H76)</f>
        <v>0</v>
      </c>
      <c r="I75" s="29">
        <f>IF(Tāme!I76="","",Tāme!I76)</f>
        <v>0</v>
      </c>
      <c r="J75" s="21">
        <f>IF(Tāme!J76="","",Tāme!J76)</f>
        <v>0</v>
      </c>
      <c r="K75" s="22"/>
      <c r="L75" s="21">
        <f>Tāme!M76</f>
        <v>0</v>
      </c>
      <c r="M75" s="307"/>
      <c r="N75" s="307"/>
      <c r="O75" s="308"/>
      <c r="Q75" s="152">
        <f t="shared" si="6"/>
        <v>0</v>
      </c>
      <c r="R75" s="24"/>
      <c r="S75" s="21">
        <f>Tāme!N76</f>
        <v>0</v>
      </c>
      <c r="T75" s="307"/>
      <c r="U75" s="307"/>
      <c r="V75" s="308"/>
      <c r="X75" s="152">
        <f t="shared" si="7"/>
        <v>0</v>
      </c>
    </row>
    <row r="76" spans="2:24" s="17" customFormat="1" ht="11.25" hidden="1" customHeight="1" outlineLevel="1" x14ac:dyDescent="0.25">
      <c r="B76" s="26">
        <f>IF(Tāme!B77="","",Tāme!B77)</f>
        <v>4.9000000000000004</v>
      </c>
      <c r="C76" s="219" t="str">
        <f>IF(Tāme!C77="","",Tāme!C77)</f>
        <v/>
      </c>
      <c r="D76" s="219" t="str">
        <f>IF(Tāme!D77="","",Tāme!D77)</f>
        <v/>
      </c>
      <c r="E76" s="219" t="str">
        <f>IF(Tāme!E77="","",Tāme!E77)</f>
        <v/>
      </c>
      <c r="F76" s="19" t="str">
        <f>IF(Tāme!F77="","",Tāme!F77)</f>
        <v/>
      </c>
      <c r="G76" s="241">
        <f>IF(Tāme!G77="","",Tāme!G77)</f>
        <v>1</v>
      </c>
      <c r="H76" s="19">
        <f>IF(Tāme!H77="","",Tāme!H77)</f>
        <v>0</v>
      </c>
      <c r="I76" s="29">
        <f>IF(Tāme!I77="","",Tāme!I77)</f>
        <v>0</v>
      </c>
      <c r="J76" s="21">
        <f>IF(Tāme!J77="","",Tāme!J77)</f>
        <v>0</v>
      </c>
      <c r="K76" s="22"/>
      <c r="L76" s="21">
        <f>Tāme!M77</f>
        <v>0</v>
      </c>
      <c r="M76" s="307"/>
      <c r="N76" s="307"/>
      <c r="O76" s="308"/>
      <c r="Q76" s="152">
        <f t="shared" si="6"/>
        <v>0</v>
      </c>
      <c r="R76" s="24"/>
      <c r="S76" s="21">
        <f>Tāme!N77</f>
        <v>0</v>
      </c>
      <c r="T76" s="307"/>
      <c r="U76" s="307"/>
      <c r="V76" s="308"/>
      <c r="X76" s="152">
        <f t="shared" si="7"/>
        <v>0</v>
      </c>
    </row>
    <row r="77" spans="2:24" s="17" customFormat="1" ht="11.25" hidden="1" customHeight="1" outlineLevel="1" x14ac:dyDescent="0.25">
      <c r="B77" s="27" t="str">
        <f>IF(Tāme!B78="","",Tāme!B78)</f>
        <v>4.10.</v>
      </c>
      <c r="C77" s="220" t="str">
        <f>IF(Tāme!C78="","",Tāme!C78)</f>
        <v/>
      </c>
      <c r="D77" s="220" t="str">
        <f>IF(Tāme!D78="","",Tāme!D78)</f>
        <v/>
      </c>
      <c r="E77" s="220" t="str">
        <f>IF(Tāme!E78="","",Tāme!E78)</f>
        <v/>
      </c>
      <c r="F77" s="20" t="str">
        <f>IF(Tāme!F78="","",Tāme!F78)</f>
        <v/>
      </c>
      <c r="G77" s="242">
        <f>IF(Tāme!G78="","",Tāme!G78)</f>
        <v>1</v>
      </c>
      <c r="H77" s="20">
        <f>IF(Tāme!H78="","",Tāme!H78)</f>
        <v>0</v>
      </c>
      <c r="I77" s="30">
        <f>IF(Tāme!I78="","",Tāme!I78)</f>
        <v>0</v>
      </c>
      <c r="J77" s="28">
        <f>IF(Tāme!J78="","",Tāme!J78)</f>
        <v>0</v>
      </c>
      <c r="K77" s="22"/>
      <c r="L77" s="21">
        <f>Tāme!M78</f>
        <v>0</v>
      </c>
      <c r="M77" s="307"/>
      <c r="N77" s="307"/>
      <c r="O77" s="308"/>
      <c r="Q77" s="152">
        <f t="shared" si="6"/>
        <v>0</v>
      </c>
      <c r="R77" s="24"/>
      <c r="S77" s="21">
        <f>Tāme!N78</f>
        <v>0</v>
      </c>
      <c r="T77" s="307"/>
      <c r="U77" s="307"/>
      <c r="V77" s="308"/>
      <c r="X77" s="152">
        <f t="shared" si="7"/>
        <v>0</v>
      </c>
    </row>
    <row r="78" spans="2:24" s="17" customFormat="1" ht="21" customHeight="1" x14ac:dyDescent="0.25">
      <c r="B78" s="177">
        <v>5</v>
      </c>
      <c r="C78" s="418" t="str">
        <f>Tāme!C79</f>
        <v>Paredzamās darba algas</v>
      </c>
      <c r="D78" s="419"/>
      <c r="E78" s="225"/>
      <c r="F78" s="123"/>
      <c r="G78" s="240"/>
      <c r="H78" s="178"/>
      <c r="I78" s="184"/>
      <c r="J78" s="180">
        <f>SUM(J79:J87)</f>
        <v>0</v>
      </c>
      <c r="K78" s="22"/>
      <c r="L78" s="180">
        <f>SUM(L79:L87)</f>
        <v>0</v>
      </c>
      <c r="M78" s="181">
        <f>SUM(M79:M87)</f>
        <v>0</v>
      </c>
      <c r="N78" s="182">
        <f>SUM(N79:N87)</f>
        <v>0</v>
      </c>
      <c r="O78" s="183">
        <f>SUM(O79:O87)</f>
        <v>0</v>
      </c>
      <c r="Q78" s="149">
        <f>SUM(Q79:Q87)</f>
        <v>0</v>
      </c>
      <c r="R78" s="24"/>
      <c r="S78" s="180">
        <f>SUM(S79:S87)</f>
        <v>0</v>
      </c>
      <c r="T78" s="181">
        <f>SUM(T79:T87)</f>
        <v>0</v>
      </c>
      <c r="U78" s="182">
        <f>SUM(U79:U87)</f>
        <v>0</v>
      </c>
      <c r="V78" s="182">
        <f>SUM(V79:V87)</f>
        <v>0</v>
      </c>
      <c r="X78" s="149">
        <f>SUM(X79:X87)</f>
        <v>0</v>
      </c>
    </row>
    <row r="79" spans="2:24" s="17" customFormat="1" ht="11.25" customHeight="1" x14ac:dyDescent="0.25">
      <c r="B79" s="26">
        <f>IF(Tāme!B80="","",Tāme!B80)</f>
        <v>5.0999999999999996</v>
      </c>
      <c r="C79" s="219" t="str">
        <f>IF(Tāme!C80="","",Tāme!C80)</f>
        <v/>
      </c>
      <c r="D79" s="219" t="str">
        <f>IF(Tāme!D80="","",Tāme!D80)</f>
        <v/>
      </c>
      <c r="E79" s="219" t="str">
        <f>IF(Tāme!E80="","",Tāme!E80)</f>
        <v/>
      </c>
      <c r="F79" s="19" t="str">
        <f>IF(Tāme!F80="","",Tāme!F80)</f>
        <v/>
      </c>
      <c r="G79" s="241">
        <f>IF(Tāme!G80="","",Tāme!G80)</f>
        <v>1</v>
      </c>
      <c r="H79" s="19">
        <f>IF(Tāme!H80="","",Tāme!H80)</f>
        <v>0</v>
      </c>
      <c r="I79" s="29">
        <f>IF(Tāme!I80="","",Tāme!I80)</f>
        <v>0</v>
      </c>
      <c r="J79" s="21">
        <f>IF(Tāme!J80="","",Tāme!J80)</f>
        <v>0</v>
      </c>
      <c r="K79" s="22"/>
      <c r="L79" s="21">
        <f>Tāme!M80</f>
        <v>0</v>
      </c>
      <c r="M79" s="307"/>
      <c r="N79" s="307"/>
      <c r="O79" s="308"/>
      <c r="Q79" s="152">
        <f>IFERROR((L79-M79-N79-O79),"")</f>
        <v>0</v>
      </c>
      <c r="R79" s="24"/>
      <c r="S79" s="21">
        <f>Tāme!N80</f>
        <v>0</v>
      </c>
      <c r="T79" s="307"/>
      <c r="U79" s="307"/>
      <c r="V79" s="308"/>
      <c r="X79" s="152">
        <f>IFERROR((S79-T79-U79-V79),"")</f>
        <v>0</v>
      </c>
    </row>
    <row r="80" spans="2:24" s="17" customFormat="1" ht="11.25" customHeight="1" collapsed="1" x14ac:dyDescent="0.25">
      <c r="B80" s="26">
        <f>IF(Tāme!B81="","",Tāme!B81)</f>
        <v>5.2</v>
      </c>
      <c r="C80" s="219" t="str">
        <f>IF(Tāme!C81="","",Tāme!C81)</f>
        <v/>
      </c>
      <c r="D80" s="219" t="str">
        <f>IF(Tāme!D81="","",Tāme!D81)</f>
        <v/>
      </c>
      <c r="E80" s="219" t="str">
        <f>IF(Tāme!E81="","",Tāme!E81)</f>
        <v/>
      </c>
      <c r="F80" s="19" t="str">
        <f>IF(Tāme!F81="","",Tāme!F81)</f>
        <v/>
      </c>
      <c r="G80" s="241">
        <f>IF(Tāme!G81="","",Tāme!G81)</f>
        <v>1</v>
      </c>
      <c r="H80" s="19">
        <f>IF(Tāme!H81="","",Tāme!H81)</f>
        <v>0</v>
      </c>
      <c r="I80" s="29">
        <f>IF(Tāme!I81="","",Tāme!I81)</f>
        <v>0</v>
      </c>
      <c r="J80" s="21">
        <f>IF(Tāme!J81="","",Tāme!J81)</f>
        <v>0</v>
      </c>
      <c r="K80" s="22"/>
      <c r="L80" s="21">
        <f>Tāme!M81</f>
        <v>0</v>
      </c>
      <c r="M80" s="307"/>
      <c r="N80" s="307"/>
      <c r="O80" s="308"/>
      <c r="Q80" s="152">
        <f t="shared" ref="Q80:Q87" si="8">IFERROR((L80-M80-N80-O80),"")</f>
        <v>0</v>
      </c>
      <c r="R80" s="24"/>
      <c r="S80" s="21">
        <f>Tāme!N81</f>
        <v>0</v>
      </c>
      <c r="T80" s="307"/>
      <c r="U80" s="307"/>
      <c r="V80" s="308"/>
      <c r="X80" s="152">
        <f t="shared" ref="X80:X87" si="9">IFERROR((S80-T80-U80-V80),"")</f>
        <v>0</v>
      </c>
    </row>
    <row r="81" spans="2:24" s="17" customFormat="1" ht="11.25" hidden="1" customHeight="1" outlineLevel="1" x14ac:dyDescent="0.25">
      <c r="B81" s="26">
        <f>IF(Tāme!B82="","",Tāme!B82)</f>
        <v>5.3</v>
      </c>
      <c r="C81" s="219" t="str">
        <f>IF(Tāme!C82="","",Tāme!C82)</f>
        <v/>
      </c>
      <c r="D81" s="219" t="str">
        <f>IF(Tāme!D82="","",Tāme!D82)</f>
        <v/>
      </c>
      <c r="E81" s="219" t="str">
        <f>IF(Tāme!E82="","",Tāme!E82)</f>
        <v/>
      </c>
      <c r="F81" s="19" t="str">
        <f>IF(Tāme!F82="","",Tāme!F82)</f>
        <v/>
      </c>
      <c r="G81" s="241">
        <f>IF(Tāme!G82="","",Tāme!G82)</f>
        <v>1</v>
      </c>
      <c r="H81" s="19">
        <f>IF(Tāme!H82="","",Tāme!H82)</f>
        <v>0</v>
      </c>
      <c r="I81" s="29">
        <f>IF(Tāme!I82="","",Tāme!I82)</f>
        <v>0</v>
      </c>
      <c r="J81" s="21">
        <f>IF(Tāme!J82="","",Tāme!J82)</f>
        <v>0</v>
      </c>
      <c r="K81" s="22"/>
      <c r="L81" s="21">
        <f>Tāme!M82</f>
        <v>0</v>
      </c>
      <c r="M81" s="307"/>
      <c r="N81" s="307"/>
      <c r="O81" s="308"/>
      <c r="Q81" s="152">
        <f t="shared" si="8"/>
        <v>0</v>
      </c>
      <c r="R81" s="24"/>
      <c r="S81" s="21">
        <f>Tāme!N82</f>
        <v>0</v>
      </c>
      <c r="T81" s="307"/>
      <c r="U81" s="307"/>
      <c r="V81" s="308"/>
      <c r="X81" s="152">
        <f t="shared" si="9"/>
        <v>0</v>
      </c>
    </row>
    <row r="82" spans="2:24" s="17" customFormat="1" ht="11.25" hidden="1" customHeight="1" outlineLevel="1" x14ac:dyDescent="0.25">
      <c r="B82" s="26">
        <f>IF(Tāme!B83="","",Tāme!B83)</f>
        <v>5.4</v>
      </c>
      <c r="C82" s="219" t="str">
        <f>IF(Tāme!C83="","",Tāme!C83)</f>
        <v/>
      </c>
      <c r="D82" s="219" t="str">
        <f>IF(Tāme!D83="","",Tāme!D83)</f>
        <v/>
      </c>
      <c r="E82" s="219" t="str">
        <f>IF(Tāme!E83="","",Tāme!E83)</f>
        <v/>
      </c>
      <c r="F82" s="19" t="str">
        <f>IF(Tāme!F83="","",Tāme!F83)</f>
        <v/>
      </c>
      <c r="G82" s="241">
        <f>IF(Tāme!G83="","",Tāme!G83)</f>
        <v>1</v>
      </c>
      <c r="H82" s="19">
        <f>IF(Tāme!H83="","",Tāme!H83)</f>
        <v>0</v>
      </c>
      <c r="I82" s="29">
        <f>IF(Tāme!I83="","",Tāme!I83)</f>
        <v>0</v>
      </c>
      <c r="J82" s="21">
        <f>IF(Tāme!J83="","",Tāme!J83)</f>
        <v>0</v>
      </c>
      <c r="K82" s="22"/>
      <c r="L82" s="21">
        <f>Tāme!M83</f>
        <v>0</v>
      </c>
      <c r="M82" s="307"/>
      <c r="N82" s="307"/>
      <c r="O82" s="308"/>
      <c r="Q82" s="152">
        <f t="shared" si="8"/>
        <v>0</v>
      </c>
      <c r="R82" s="24"/>
      <c r="S82" s="21">
        <f>Tāme!N83</f>
        <v>0</v>
      </c>
      <c r="T82" s="307"/>
      <c r="U82" s="307"/>
      <c r="V82" s="308"/>
      <c r="X82" s="152">
        <f t="shared" si="9"/>
        <v>0</v>
      </c>
    </row>
    <row r="83" spans="2:24" s="17" customFormat="1" ht="11.25" hidden="1" customHeight="1" outlineLevel="1" x14ac:dyDescent="0.25">
      <c r="B83" s="26">
        <f>IF(Tāme!B84="","",Tāme!B84)</f>
        <v>5.5</v>
      </c>
      <c r="C83" s="219" t="str">
        <f>IF(Tāme!C84="","",Tāme!C84)</f>
        <v/>
      </c>
      <c r="D83" s="219" t="str">
        <f>IF(Tāme!D84="","",Tāme!D84)</f>
        <v/>
      </c>
      <c r="E83" s="219" t="str">
        <f>IF(Tāme!E84="","",Tāme!E84)</f>
        <v/>
      </c>
      <c r="F83" s="19" t="str">
        <f>IF(Tāme!F84="","",Tāme!F84)</f>
        <v/>
      </c>
      <c r="G83" s="241">
        <f>IF(Tāme!G84="","",Tāme!G84)</f>
        <v>1</v>
      </c>
      <c r="H83" s="19">
        <f>IF(Tāme!H84="","",Tāme!H84)</f>
        <v>0</v>
      </c>
      <c r="I83" s="29">
        <f>IF(Tāme!I84="","",Tāme!I84)</f>
        <v>0</v>
      </c>
      <c r="J83" s="21">
        <f>IF(Tāme!J84="","",Tāme!J84)</f>
        <v>0</v>
      </c>
      <c r="K83" s="22"/>
      <c r="L83" s="21">
        <f>Tāme!M84</f>
        <v>0</v>
      </c>
      <c r="M83" s="307"/>
      <c r="N83" s="307"/>
      <c r="O83" s="308"/>
      <c r="Q83" s="152">
        <f t="shared" si="8"/>
        <v>0</v>
      </c>
      <c r="R83" s="24"/>
      <c r="S83" s="21">
        <f>Tāme!N84</f>
        <v>0</v>
      </c>
      <c r="T83" s="307"/>
      <c r="U83" s="307"/>
      <c r="V83" s="308"/>
      <c r="X83" s="152">
        <f t="shared" si="9"/>
        <v>0</v>
      </c>
    </row>
    <row r="84" spans="2:24" s="17" customFormat="1" ht="11.25" hidden="1" customHeight="1" outlineLevel="1" x14ac:dyDescent="0.25">
      <c r="B84" s="26">
        <f>IF(Tāme!B85="","",Tāme!B85)</f>
        <v>5.6</v>
      </c>
      <c r="C84" s="219" t="str">
        <f>IF(Tāme!C85="","",Tāme!C85)</f>
        <v/>
      </c>
      <c r="D84" s="219" t="str">
        <f>IF(Tāme!D85="","",Tāme!D85)</f>
        <v/>
      </c>
      <c r="E84" s="219" t="str">
        <f>IF(Tāme!E85="","",Tāme!E85)</f>
        <v/>
      </c>
      <c r="F84" s="19" t="str">
        <f>IF(Tāme!F85="","",Tāme!F85)</f>
        <v/>
      </c>
      <c r="G84" s="241">
        <f>IF(Tāme!G85="","",Tāme!G85)</f>
        <v>1</v>
      </c>
      <c r="H84" s="19">
        <f>IF(Tāme!H85="","",Tāme!H85)</f>
        <v>0</v>
      </c>
      <c r="I84" s="29">
        <f>IF(Tāme!I85="","",Tāme!I85)</f>
        <v>0</v>
      </c>
      <c r="J84" s="21">
        <f>IF(Tāme!J85="","",Tāme!J85)</f>
        <v>0</v>
      </c>
      <c r="K84" s="22"/>
      <c r="L84" s="21">
        <f>Tāme!M85</f>
        <v>0</v>
      </c>
      <c r="M84" s="307"/>
      <c r="N84" s="307"/>
      <c r="O84" s="308"/>
      <c r="Q84" s="152">
        <f t="shared" si="8"/>
        <v>0</v>
      </c>
      <c r="R84" s="24"/>
      <c r="S84" s="21">
        <f>Tāme!N85</f>
        <v>0</v>
      </c>
      <c r="T84" s="307"/>
      <c r="U84" s="307"/>
      <c r="V84" s="308"/>
      <c r="X84" s="152">
        <f t="shared" si="9"/>
        <v>0</v>
      </c>
    </row>
    <row r="85" spans="2:24" s="17" customFormat="1" ht="11.25" hidden="1" customHeight="1" outlineLevel="1" x14ac:dyDescent="0.25">
      <c r="B85" s="26">
        <f>IF(Tāme!B86="","",Tāme!B86)</f>
        <v>5.7</v>
      </c>
      <c r="C85" s="219" t="str">
        <f>IF(Tāme!C86="","",Tāme!C86)</f>
        <v/>
      </c>
      <c r="D85" s="219" t="str">
        <f>IF(Tāme!D86="","",Tāme!D86)</f>
        <v/>
      </c>
      <c r="E85" s="219" t="str">
        <f>IF(Tāme!E86="","",Tāme!E86)</f>
        <v/>
      </c>
      <c r="F85" s="19" t="str">
        <f>IF(Tāme!F86="","",Tāme!F86)</f>
        <v/>
      </c>
      <c r="G85" s="241">
        <f>IF(Tāme!G86="","",Tāme!G86)</f>
        <v>1</v>
      </c>
      <c r="H85" s="19">
        <f>IF(Tāme!H86="","",Tāme!H86)</f>
        <v>0</v>
      </c>
      <c r="I85" s="29">
        <f>IF(Tāme!I86="","",Tāme!I86)</f>
        <v>0</v>
      </c>
      <c r="J85" s="21">
        <f>IF(Tāme!J86="","",Tāme!J86)</f>
        <v>0</v>
      </c>
      <c r="K85" s="22"/>
      <c r="L85" s="21">
        <f>Tāme!M86</f>
        <v>0</v>
      </c>
      <c r="M85" s="307"/>
      <c r="N85" s="307"/>
      <c r="O85" s="308"/>
      <c r="Q85" s="152">
        <f t="shared" si="8"/>
        <v>0</v>
      </c>
      <c r="R85" s="24"/>
      <c r="S85" s="21">
        <f>Tāme!N86</f>
        <v>0</v>
      </c>
      <c r="T85" s="307"/>
      <c r="U85" s="307"/>
      <c r="V85" s="308"/>
      <c r="X85" s="152">
        <f t="shared" si="9"/>
        <v>0</v>
      </c>
    </row>
    <row r="86" spans="2:24" s="17" customFormat="1" ht="11.25" hidden="1" customHeight="1" outlineLevel="1" x14ac:dyDescent="0.25">
      <c r="B86" s="26">
        <f>IF(Tāme!B87="","",Tāme!B87)</f>
        <v>5.8</v>
      </c>
      <c r="C86" s="219" t="str">
        <f>IF(Tāme!C87="","",Tāme!C87)</f>
        <v/>
      </c>
      <c r="D86" s="219" t="str">
        <f>IF(Tāme!D87="","",Tāme!D87)</f>
        <v/>
      </c>
      <c r="E86" s="219" t="str">
        <f>IF(Tāme!E87="","",Tāme!E87)</f>
        <v/>
      </c>
      <c r="F86" s="19" t="str">
        <f>IF(Tāme!F87="","",Tāme!F87)</f>
        <v/>
      </c>
      <c r="G86" s="241">
        <f>IF(Tāme!G87="","",Tāme!G87)</f>
        <v>1</v>
      </c>
      <c r="H86" s="19">
        <f>IF(Tāme!H87="","",Tāme!H87)</f>
        <v>0</v>
      </c>
      <c r="I86" s="29">
        <f>IF(Tāme!I87="","",Tāme!I87)</f>
        <v>0</v>
      </c>
      <c r="J86" s="21">
        <f>IF(Tāme!J87="","",Tāme!J87)</f>
        <v>0</v>
      </c>
      <c r="K86" s="22"/>
      <c r="L86" s="21">
        <f>Tāme!M87</f>
        <v>0</v>
      </c>
      <c r="M86" s="307"/>
      <c r="N86" s="307"/>
      <c r="O86" s="308"/>
      <c r="Q86" s="152">
        <f t="shared" si="8"/>
        <v>0</v>
      </c>
      <c r="R86" s="24"/>
      <c r="S86" s="21">
        <f>Tāme!N87</f>
        <v>0</v>
      </c>
      <c r="T86" s="307"/>
      <c r="U86" s="307"/>
      <c r="V86" s="308"/>
      <c r="X86" s="152">
        <f t="shared" si="9"/>
        <v>0</v>
      </c>
    </row>
    <row r="87" spans="2:24" s="17" customFormat="1" ht="11.25" hidden="1" customHeight="1" outlineLevel="1" x14ac:dyDescent="0.25">
      <c r="B87" s="26">
        <f>IF(Tāme!B88="","",Tāme!B88)</f>
        <v>5.9</v>
      </c>
      <c r="C87" s="219" t="str">
        <f>IF(Tāme!C88="","",Tāme!C88)</f>
        <v/>
      </c>
      <c r="D87" s="219" t="str">
        <f>IF(Tāme!D88="","",Tāme!D88)</f>
        <v/>
      </c>
      <c r="E87" s="219" t="str">
        <f>IF(Tāme!E88="","",Tāme!E88)</f>
        <v/>
      </c>
      <c r="F87" s="19" t="str">
        <f>IF(Tāme!F88="","",Tāme!F88)</f>
        <v/>
      </c>
      <c r="G87" s="241">
        <f>IF(Tāme!G88="","",Tāme!G88)</f>
        <v>1</v>
      </c>
      <c r="H87" s="19">
        <f>IF(Tāme!H88="","",Tāme!H88)</f>
        <v>0</v>
      </c>
      <c r="I87" s="29">
        <f>IF(Tāme!I88="","",Tāme!I88)</f>
        <v>0</v>
      </c>
      <c r="J87" s="21">
        <f>IF(Tāme!J88="","",Tāme!J88)</f>
        <v>0</v>
      </c>
      <c r="K87" s="22"/>
      <c r="L87" s="21">
        <f>Tāme!M88</f>
        <v>0</v>
      </c>
      <c r="M87" s="307"/>
      <c r="N87" s="307"/>
      <c r="O87" s="308"/>
      <c r="Q87" s="152">
        <f t="shared" si="8"/>
        <v>0</v>
      </c>
      <c r="R87" s="24"/>
      <c r="S87" s="21">
        <f>Tāme!N88</f>
        <v>0</v>
      </c>
      <c r="T87" s="307"/>
      <c r="U87" s="307"/>
      <c r="V87" s="308"/>
      <c r="X87" s="152">
        <f t="shared" si="9"/>
        <v>0</v>
      </c>
    </row>
    <row r="88" spans="2:24" s="17" customFormat="1" ht="21" customHeight="1" x14ac:dyDescent="0.25">
      <c r="B88" s="177">
        <v>6</v>
      </c>
      <c r="C88" s="418" t="str">
        <f>Tāme!C89</f>
        <v>Citas izmaksas</v>
      </c>
      <c r="D88" s="419"/>
      <c r="E88" s="225"/>
      <c r="F88" s="123"/>
      <c r="G88" s="240"/>
      <c r="H88" s="178"/>
      <c r="I88" s="184"/>
      <c r="J88" s="497">
        <f>SUM(J89:J97)</f>
        <v>0</v>
      </c>
      <c r="K88" s="22"/>
      <c r="L88" s="180">
        <f>SUM(L89:L97)</f>
        <v>0</v>
      </c>
      <c r="M88" s="181">
        <f>SUM(M89:M97)</f>
        <v>0</v>
      </c>
      <c r="N88" s="182">
        <f>SUM(N89:N97)</f>
        <v>0</v>
      </c>
      <c r="O88" s="183">
        <f>SUM(O89:O97)</f>
        <v>0</v>
      </c>
      <c r="Q88" s="149">
        <f>SUM(Q89:Q97)</f>
        <v>0</v>
      </c>
      <c r="R88" s="24"/>
      <c r="S88" s="180">
        <f>SUM(S89:S97)</f>
        <v>0</v>
      </c>
      <c r="T88" s="181">
        <f>SUM(T89:T97)</f>
        <v>0</v>
      </c>
      <c r="U88" s="182">
        <f>SUM(U89:U97)</f>
        <v>0</v>
      </c>
      <c r="V88" s="182">
        <f>SUM(V89:V97)</f>
        <v>0</v>
      </c>
      <c r="X88" s="149">
        <f>SUM(X89:X97)</f>
        <v>0</v>
      </c>
    </row>
    <row r="89" spans="2:24" s="17" customFormat="1" ht="11.25" customHeight="1" x14ac:dyDescent="0.25">
      <c r="B89" s="26">
        <f>IF(Tāme!B90="","",Tāme!B90)</f>
        <v>6.1</v>
      </c>
      <c r="C89" s="219" t="str">
        <f>IF(Tāme!C90="","",Tāme!C90)</f>
        <v/>
      </c>
      <c r="D89" s="219" t="str">
        <f>IF(Tāme!D90="","",Tāme!D90)</f>
        <v/>
      </c>
      <c r="E89" s="219" t="str">
        <f>IF(Tāme!E90="","",Tāme!E90)</f>
        <v/>
      </c>
      <c r="F89" s="19" t="str">
        <f>IF(Tāme!F90="","",Tāme!F90)</f>
        <v/>
      </c>
      <c r="G89" s="241">
        <f>IF(Tāme!G90="","",Tāme!G90)</f>
        <v>1</v>
      </c>
      <c r="H89" s="19">
        <f>IF(Tāme!H90="","",Tāme!H90)</f>
        <v>0</v>
      </c>
      <c r="I89" s="29">
        <f>IF(Tāme!I90="","",Tāme!I90)</f>
        <v>0</v>
      </c>
      <c r="J89" s="21">
        <f>IF(Tāme!J90="","",Tāme!J90)</f>
        <v>0</v>
      </c>
      <c r="K89" s="22"/>
      <c r="L89" s="21">
        <f>Tāme!M90</f>
        <v>0</v>
      </c>
      <c r="M89" s="307"/>
      <c r="N89" s="307"/>
      <c r="O89" s="308"/>
      <c r="Q89" s="152">
        <f>IFERROR((L89-M89-N89-O89),"")</f>
        <v>0</v>
      </c>
      <c r="R89" s="24"/>
      <c r="S89" s="21">
        <f>Tāme!N90</f>
        <v>0</v>
      </c>
      <c r="T89" s="307"/>
      <c r="U89" s="307"/>
      <c r="V89" s="308"/>
      <c r="X89" s="152">
        <f>IFERROR((S89-T89-U89-V89),"")</f>
        <v>0</v>
      </c>
    </row>
    <row r="90" spans="2:24" s="17" customFormat="1" ht="11.25" customHeight="1" collapsed="1" thickBot="1" x14ac:dyDescent="0.3">
      <c r="B90" s="26">
        <f>IF(Tāme!B91="","",Tāme!B91)</f>
        <v>6.2</v>
      </c>
      <c r="C90" s="219" t="str">
        <f>IF(Tāme!C91="","",Tāme!C91)</f>
        <v/>
      </c>
      <c r="D90" s="219" t="str">
        <f>IF(Tāme!D91="","",Tāme!D91)</f>
        <v/>
      </c>
      <c r="E90" s="219" t="str">
        <f>IF(Tāme!E91="","",Tāme!E91)</f>
        <v/>
      </c>
      <c r="F90" s="19" t="str">
        <f>IF(Tāme!F91="","",Tāme!F91)</f>
        <v/>
      </c>
      <c r="G90" s="241">
        <f>IF(Tāme!G91="","",Tāme!G91)</f>
        <v>1</v>
      </c>
      <c r="H90" s="19">
        <f>IF(Tāme!H91="","",Tāme!H91)</f>
        <v>0</v>
      </c>
      <c r="I90" s="29">
        <f>IF(Tāme!I91="","",Tāme!I91)</f>
        <v>0</v>
      </c>
      <c r="J90" s="21">
        <f>IF(Tāme!J91="","",Tāme!J91)</f>
        <v>0</v>
      </c>
      <c r="K90" s="22"/>
      <c r="L90" s="21">
        <f>Tāme!M91</f>
        <v>0</v>
      </c>
      <c r="M90" s="307"/>
      <c r="N90" s="307"/>
      <c r="O90" s="308"/>
      <c r="Q90" s="152">
        <f t="shared" ref="Q90:Q97" si="10">IFERROR((L90-M90-N90-O90),"")</f>
        <v>0</v>
      </c>
      <c r="R90" s="24"/>
      <c r="S90" s="21">
        <f>Tāme!N91</f>
        <v>0</v>
      </c>
      <c r="T90" s="307"/>
      <c r="U90" s="307"/>
      <c r="V90" s="308"/>
      <c r="X90" s="152">
        <f t="shared" ref="X90:X97" si="11">IFERROR((S90-T90-U90-V90),"")</f>
        <v>0</v>
      </c>
    </row>
    <row r="91" spans="2:24" s="17" customFormat="1" ht="11.25" hidden="1" customHeight="1" outlineLevel="1" x14ac:dyDescent="0.25">
      <c r="B91" s="26">
        <f>IF(Tāme!B92="","",Tāme!B92)</f>
        <v>6.3</v>
      </c>
      <c r="C91" s="219" t="str">
        <f>IF(Tāme!C92="","",Tāme!C92)</f>
        <v/>
      </c>
      <c r="D91" s="219" t="str">
        <f>IF(Tāme!D92="","",Tāme!D92)</f>
        <v/>
      </c>
      <c r="E91" s="219" t="str">
        <f>IF(Tāme!E92="","",Tāme!E92)</f>
        <v/>
      </c>
      <c r="F91" s="19" t="str">
        <f>IF(Tāme!F92="","",Tāme!F92)</f>
        <v/>
      </c>
      <c r="G91" s="241">
        <f>IF(Tāme!G92="","",Tāme!G92)</f>
        <v>1</v>
      </c>
      <c r="H91" s="19">
        <f>IF(Tāme!H92="","",Tāme!H92)</f>
        <v>0</v>
      </c>
      <c r="I91" s="29">
        <f>IF(Tāme!I92="","",Tāme!I92)</f>
        <v>0</v>
      </c>
      <c r="J91" s="21">
        <f>IF(Tāme!J92="","",Tāme!J92)</f>
        <v>0</v>
      </c>
      <c r="K91" s="22"/>
      <c r="L91" s="21">
        <f>Tāme!M92</f>
        <v>0</v>
      </c>
      <c r="M91" s="307"/>
      <c r="N91" s="307"/>
      <c r="O91" s="308"/>
      <c r="Q91" s="152">
        <f t="shared" si="10"/>
        <v>0</v>
      </c>
      <c r="R91" s="24"/>
      <c r="S91" s="21">
        <f>Tāme!N92</f>
        <v>0</v>
      </c>
      <c r="T91" s="307"/>
      <c r="U91" s="307"/>
      <c r="V91" s="308"/>
      <c r="X91" s="152">
        <f t="shared" si="11"/>
        <v>0</v>
      </c>
    </row>
    <row r="92" spans="2:24" s="17" customFormat="1" ht="11.25" hidden="1" customHeight="1" outlineLevel="1" x14ac:dyDescent="0.25">
      <c r="B92" s="26">
        <f>IF(Tāme!B93="","",Tāme!B93)</f>
        <v>6.4</v>
      </c>
      <c r="C92" s="219" t="str">
        <f>IF(Tāme!C93="","",Tāme!C93)</f>
        <v/>
      </c>
      <c r="D92" s="219" t="str">
        <f>IF(Tāme!D93="","",Tāme!D93)</f>
        <v/>
      </c>
      <c r="E92" s="219" t="str">
        <f>IF(Tāme!E93="","",Tāme!E93)</f>
        <v/>
      </c>
      <c r="F92" s="19" t="str">
        <f>IF(Tāme!F93="","",Tāme!F93)</f>
        <v/>
      </c>
      <c r="G92" s="241">
        <f>IF(Tāme!G93="","",Tāme!G93)</f>
        <v>1</v>
      </c>
      <c r="H92" s="19">
        <f>IF(Tāme!H93="","",Tāme!H93)</f>
        <v>0</v>
      </c>
      <c r="I92" s="29">
        <f>IF(Tāme!I93="","",Tāme!I93)</f>
        <v>0</v>
      </c>
      <c r="J92" s="21">
        <f>IF(Tāme!J93="","",Tāme!J93)</f>
        <v>0</v>
      </c>
      <c r="K92" s="22"/>
      <c r="L92" s="21">
        <f>Tāme!M93</f>
        <v>0</v>
      </c>
      <c r="M92" s="307"/>
      <c r="N92" s="307"/>
      <c r="O92" s="308"/>
      <c r="Q92" s="152">
        <f t="shared" si="10"/>
        <v>0</v>
      </c>
      <c r="R92" s="24"/>
      <c r="S92" s="21">
        <f>Tāme!N93</f>
        <v>0</v>
      </c>
      <c r="T92" s="307"/>
      <c r="U92" s="307"/>
      <c r="V92" s="308"/>
      <c r="X92" s="152">
        <f t="shared" si="11"/>
        <v>0</v>
      </c>
    </row>
    <row r="93" spans="2:24" s="17" customFormat="1" ht="11.25" hidden="1" customHeight="1" outlineLevel="1" x14ac:dyDescent="0.25">
      <c r="B93" s="26">
        <f>IF(Tāme!B94="","",Tāme!B94)</f>
        <v>6.5</v>
      </c>
      <c r="C93" s="219" t="str">
        <f>IF(Tāme!C94="","",Tāme!C94)</f>
        <v/>
      </c>
      <c r="D93" s="219" t="str">
        <f>IF(Tāme!D94="","",Tāme!D94)</f>
        <v/>
      </c>
      <c r="E93" s="219" t="str">
        <f>IF(Tāme!E94="","",Tāme!E94)</f>
        <v/>
      </c>
      <c r="F93" s="19" t="str">
        <f>IF(Tāme!F94="","",Tāme!F94)</f>
        <v/>
      </c>
      <c r="G93" s="241">
        <f>IF(Tāme!G94="","",Tāme!G94)</f>
        <v>1</v>
      </c>
      <c r="H93" s="19">
        <f>IF(Tāme!H94="","",Tāme!H94)</f>
        <v>0</v>
      </c>
      <c r="I93" s="29">
        <f>IF(Tāme!I94="","",Tāme!I94)</f>
        <v>0</v>
      </c>
      <c r="J93" s="21">
        <f>IF(Tāme!J94="","",Tāme!J94)</f>
        <v>0</v>
      </c>
      <c r="K93" s="22"/>
      <c r="L93" s="21">
        <f>Tāme!M94</f>
        <v>0</v>
      </c>
      <c r="M93" s="307"/>
      <c r="N93" s="307"/>
      <c r="O93" s="308"/>
      <c r="Q93" s="152">
        <f t="shared" si="10"/>
        <v>0</v>
      </c>
      <c r="R93" s="24"/>
      <c r="S93" s="21">
        <f>Tāme!N94</f>
        <v>0</v>
      </c>
      <c r="T93" s="307"/>
      <c r="U93" s="307"/>
      <c r="V93" s="308"/>
      <c r="X93" s="152">
        <f t="shared" si="11"/>
        <v>0</v>
      </c>
    </row>
    <row r="94" spans="2:24" s="17" customFormat="1" ht="11.25" hidden="1" customHeight="1" outlineLevel="1" x14ac:dyDescent="0.25">
      <c r="B94" s="26">
        <f>IF(Tāme!B95="","",Tāme!B95)</f>
        <v>6.6</v>
      </c>
      <c r="C94" s="219" t="str">
        <f>IF(Tāme!C95="","",Tāme!C95)</f>
        <v/>
      </c>
      <c r="D94" s="219" t="str">
        <f>IF(Tāme!D95="","",Tāme!D95)</f>
        <v/>
      </c>
      <c r="E94" s="219" t="str">
        <f>IF(Tāme!E95="","",Tāme!E95)</f>
        <v/>
      </c>
      <c r="F94" s="19" t="str">
        <f>IF(Tāme!F95="","",Tāme!F95)</f>
        <v/>
      </c>
      <c r="G94" s="241">
        <f>IF(Tāme!G95="","",Tāme!G95)</f>
        <v>1</v>
      </c>
      <c r="H94" s="19">
        <f>IF(Tāme!H95="","",Tāme!H95)</f>
        <v>0</v>
      </c>
      <c r="I94" s="29">
        <f>IF(Tāme!I95="","",Tāme!I95)</f>
        <v>0</v>
      </c>
      <c r="J94" s="21">
        <f>IF(Tāme!J95="","",Tāme!J95)</f>
        <v>0</v>
      </c>
      <c r="K94" s="22"/>
      <c r="L94" s="21">
        <f>Tāme!M95</f>
        <v>0</v>
      </c>
      <c r="M94" s="307"/>
      <c r="N94" s="307"/>
      <c r="O94" s="308"/>
      <c r="Q94" s="152">
        <f t="shared" si="10"/>
        <v>0</v>
      </c>
      <c r="R94" s="24"/>
      <c r="S94" s="21">
        <f>Tāme!N95</f>
        <v>0</v>
      </c>
      <c r="T94" s="307"/>
      <c r="U94" s="307"/>
      <c r="V94" s="308"/>
      <c r="X94" s="152">
        <f t="shared" si="11"/>
        <v>0</v>
      </c>
    </row>
    <row r="95" spans="2:24" s="17" customFormat="1" ht="11.25" hidden="1" customHeight="1" outlineLevel="1" x14ac:dyDescent="0.25">
      <c r="B95" s="26">
        <f>IF(Tāme!B96="","",Tāme!B96)</f>
        <v>6.7</v>
      </c>
      <c r="C95" s="219" t="str">
        <f>IF(Tāme!C96="","",Tāme!C96)</f>
        <v/>
      </c>
      <c r="D95" s="219" t="str">
        <f>IF(Tāme!D96="","",Tāme!D96)</f>
        <v/>
      </c>
      <c r="E95" s="219" t="str">
        <f>IF(Tāme!E96="","",Tāme!E96)</f>
        <v/>
      </c>
      <c r="F95" s="19" t="str">
        <f>IF(Tāme!F96="","",Tāme!F96)</f>
        <v/>
      </c>
      <c r="G95" s="241">
        <f>IF(Tāme!G96="","",Tāme!G96)</f>
        <v>1</v>
      </c>
      <c r="H95" s="19">
        <f>IF(Tāme!H96="","",Tāme!H96)</f>
        <v>0</v>
      </c>
      <c r="I95" s="29">
        <f>IF(Tāme!I96="","",Tāme!I96)</f>
        <v>0</v>
      </c>
      <c r="J95" s="21">
        <f>IF(Tāme!J96="","",Tāme!J96)</f>
        <v>0</v>
      </c>
      <c r="K95" s="22"/>
      <c r="L95" s="21">
        <f>Tāme!M96</f>
        <v>0</v>
      </c>
      <c r="M95" s="307"/>
      <c r="N95" s="307"/>
      <c r="O95" s="308"/>
      <c r="Q95" s="152">
        <f t="shared" si="10"/>
        <v>0</v>
      </c>
      <c r="R95" s="24"/>
      <c r="S95" s="21">
        <f>Tāme!N96</f>
        <v>0</v>
      </c>
      <c r="T95" s="307"/>
      <c r="U95" s="307"/>
      <c r="V95" s="308"/>
      <c r="X95" s="152">
        <f t="shared" si="11"/>
        <v>0</v>
      </c>
    </row>
    <row r="96" spans="2:24" s="17" customFormat="1" ht="11.25" hidden="1" customHeight="1" outlineLevel="1" x14ac:dyDescent="0.25">
      <c r="B96" s="26">
        <f>IF(Tāme!B97="","",Tāme!B97)</f>
        <v>6.8</v>
      </c>
      <c r="C96" s="219" t="str">
        <f>IF(Tāme!C97="","",Tāme!C97)</f>
        <v/>
      </c>
      <c r="D96" s="219" t="str">
        <f>IF(Tāme!D97="","",Tāme!D97)</f>
        <v/>
      </c>
      <c r="E96" s="219" t="str">
        <f>IF(Tāme!E97="","",Tāme!E97)</f>
        <v/>
      </c>
      <c r="F96" s="19" t="str">
        <f>IF(Tāme!F97="","",Tāme!F97)</f>
        <v/>
      </c>
      <c r="G96" s="241">
        <f>IF(Tāme!G97="","",Tāme!G97)</f>
        <v>1</v>
      </c>
      <c r="H96" s="19">
        <f>IF(Tāme!H97="","",Tāme!H97)</f>
        <v>0</v>
      </c>
      <c r="I96" s="29">
        <f>IF(Tāme!I97="","",Tāme!I97)</f>
        <v>0</v>
      </c>
      <c r="J96" s="21">
        <f>IF(Tāme!J97="","",Tāme!J97)</f>
        <v>0</v>
      </c>
      <c r="K96" s="22"/>
      <c r="L96" s="21">
        <f>Tāme!M97</f>
        <v>0</v>
      </c>
      <c r="M96" s="307"/>
      <c r="N96" s="307"/>
      <c r="O96" s="308"/>
      <c r="Q96" s="152">
        <f t="shared" si="10"/>
        <v>0</v>
      </c>
      <c r="R96" s="24"/>
      <c r="S96" s="21">
        <f>Tāme!N97</f>
        <v>0</v>
      </c>
      <c r="T96" s="307"/>
      <c r="U96" s="307"/>
      <c r="V96" s="308"/>
      <c r="X96" s="152">
        <f t="shared" si="11"/>
        <v>0</v>
      </c>
    </row>
    <row r="97" spans="2:24" s="17" customFormat="1" ht="11.25" hidden="1" customHeight="1" outlineLevel="1" thickBot="1" x14ac:dyDescent="0.3">
      <c r="B97" s="26">
        <f>IF(Tāme!B98="","",Tāme!B98)</f>
        <v>6.9</v>
      </c>
      <c r="C97" s="219" t="str">
        <f>IF(Tāme!C98="","",Tāme!C98)</f>
        <v/>
      </c>
      <c r="D97" s="219" t="str">
        <f>IF(Tāme!D98="","",Tāme!D98)</f>
        <v/>
      </c>
      <c r="E97" s="219" t="str">
        <f>IF(Tāme!E98="","",Tāme!E98)</f>
        <v/>
      </c>
      <c r="F97" s="19" t="str">
        <f>IF(Tāme!F98="","",Tāme!F98)</f>
        <v/>
      </c>
      <c r="G97" s="241">
        <f>IF(Tāme!G98="","",Tāme!G98)</f>
        <v>1</v>
      </c>
      <c r="H97" s="19">
        <f>IF(Tāme!H98="","",Tāme!H98)</f>
        <v>0</v>
      </c>
      <c r="I97" s="29">
        <f>IF(Tāme!I98="","",Tāme!I98)</f>
        <v>0</v>
      </c>
      <c r="J97" s="21">
        <f>IF(Tāme!J98="","",Tāme!J98)</f>
        <v>0</v>
      </c>
      <c r="K97" s="22"/>
      <c r="L97" s="21">
        <f>Tāme!M98</f>
        <v>0</v>
      </c>
      <c r="M97" s="307"/>
      <c r="N97" s="307"/>
      <c r="O97" s="308"/>
      <c r="Q97" s="152">
        <f t="shared" si="10"/>
        <v>0</v>
      </c>
      <c r="R97" s="24"/>
      <c r="S97" s="21">
        <f>Tāme!N98</f>
        <v>0</v>
      </c>
      <c r="T97" s="307"/>
      <c r="U97" s="307"/>
      <c r="V97" s="308"/>
      <c r="X97" s="152">
        <f t="shared" si="11"/>
        <v>0</v>
      </c>
    </row>
    <row r="98" spans="2:24" s="18" customFormat="1" ht="21" customHeight="1" thickTop="1" thickBot="1" x14ac:dyDescent="0.3">
      <c r="B98" s="431" t="s">
        <v>21</v>
      </c>
      <c r="C98" s="432"/>
      <c r="D98" s="432"/>
      <c r="E98" s="432"/>
      <c r="F98" s="432"/>
      <c r="G98" s="433"/>
      <c r="H98" s="501">
        <f>SUM(H9:H97)</f>
        <v>0</v>
      </c>
      <c r="I98" s="502">
        <f>SUM(I9:I77)+SUM(I89:I97)</f>
        <v>0</v>
      </c>
      <c r="J98" s="503">
        <f>J9+J35+J56+J67+J78+J88</f>
        <v>0</v>
      </c>
      <c r="K98" s="22"/>
      <c r="L98" s="185">
        <f>L9+L35+L56+L67+L78+L88</f>
        <v>0</v>
      </c>
      <c r="M98" s="185">
        <f>M9+M35+M56+M67+M78+M88</f>
        <v>0</v>
      </c>
      <c r="N98" s="185">
        <f>N9+N35+N56+N67+N78+N88</f>
        <v>0</v>
      </c>
      <c r="O98" s="185">
        <f>O9+O35+O56+O67+O78+O88</f>
        <v>0</v>
      </c>
      <c r="Q98" s="155">
        <f>L98-M98-N98-O98</f>
        <v>0</v>
      </c>
      <c r="R98" s="24"/>
      <c r="S98" s="185">
        <f>S9+S35+S56+S67+S78+S88</f>
        <v>0</v>
      </c>
      <c r="T98" s="185">
        <f>T9+T35+T56+T67+T78+T88</f>
        <v>0</v>
      </c>
      <c r="U98" s="185">
        <f>U9+U35+U56+U67+U78+U88</f>
        <v>0</v>
      </c>
      <c r="V98" s="185">
        <f>V9+V35+V56+V67+V78+V88</f>
        <v>0</v>
      </c>
      <c r="X98" s="155">
        <f>S98-T98-U98-V98</f>
        <v>0</v>
      </c>
    </row>
    <row r="99" spans="2:24" s="18" customFormat="1" ht="15" customHeight="1" thickTop="1" x14ac:dyDescent="0.25">
      <c r="C99" s="221"/>
      <c r="D99" s="221"/>
      <c r="E99" s="221"/>
      <c r="L99" s="252" t="str">
        <f>IF(OR(Q98&gt;0.01,Q98&lt;-0.01),"! Nav veikts korekts Neattiecināmo izmaksu sadalījums pa finansētājiem","")</f>
        <v/>
      </c>
      <c r="R99" s="24"/>
      <c r="S99" s="346" t="str">
        <f>IF(OR(X98&gt;0.01,X98&lt;-0.01),"! Nav veikts korekts PVN izmaksu sadalījums pa finansētājiem","")</f>
        <v/>
      </c>
    </row>
    <row r="100" spans="2:24" s="18" customFormat="1" ht="15" customHeight="1" x14ac:dyDescent="0.25">
      <c r="B100" s="18" t="s">
        <v>24</v>
      </c>
      <c r="C100" s="221"/>
      <c r="D100" s="221"/>
      <c r="E100" s="221"/>
      <c r="R100" s="24"/>
    </row>
    <row r="101" spans="2:24" s="18" customFormat="1" ht="43.5" customHeight="1" x14ac:dyDescent="0.25">
      <c r="B101" s="428"/>
      <c r="C101" s="429"/>
      <c r="D101" s="429"/>
      <c r="E101" s="429"/>
      <c r="F101" s="429"/>
      <c r="G101" s="429"/>
      <c r="H101" s="429"/>
      <c r="I101" s="429"/>
      <c r="J101" s="429"/>
      <c r="K101" s="429"/>
      <c r="L101" s="429"/>
      <c r="M101" s="429"/>
      <c r="N101" s="429"/>
      <c r="O101" s="429"/>
      <c r="P101" s="429"/>
      <c r="Q101" s="430"/>
      <c r="R101" s="24"/>
    </row>
    <row r="102" spans="2:24" s="18" customFormat="1" ht="9.75" customHeight="1" x14ac:dyDescent="0.25">
      <c r="C102" s="221"/>
      <c r="D102" s="221"/>
      <c r="E102" s="221"/>
      <c r="R102" s="24"/>
    </row>
    <row r="103" spans="2:24" s="18" customFormat="1" ht="6" customHeight="1" x14ac:dyDescent="0.25">
      <c r="B103" s="23"/>
      <c r="C103" s="222"/>
      <c r="D103" s="222"/>
      <c r="E103" s="222"/>
      <c r="F103" s="23"/>
      <c r="G103" s="23"/>
      <c r="H103" s="23"/>
      <c r="I103" s="23"/>
      <c r="J103" s="23"/>
      <c r="K103" s="22"/>
      <c r="L103" s="23"/>
      <c r="M103" s="23"/>
      <c r="N103" s="23"/>
      <c r="O103" s="22"/>
      <c r="R103" s="24"/>
    </row>
    <row r="104" spans="2:24" hidden="1" x14ac:dyDescent="0.25">
      <c r="L104" s="22"/>
      <c r="M104" s="22"/>
      <c r="N104" s="22"/>
      <c r="O104" s="22"/>
    </row>
    <row r="105" spans="2:24" hidden="1" x14ac:dyDescent="0.25">
      <c r="B105" s="1" t="s">
        <v>24</v>
      </c>
      <c r="L105" s="22"/>
      <c r="M105" s="22"/>
      <c r="N105" s="22"/>
      <c r="O105" s="22"/>
    </row>
    <row r="106" spans="2:24" ht="42.75" hidden="1" customHeight="1" x14ac:dyDescent="0.25">
      <c r="L106" s="22"/>
      <c r="M106" s="22"/>
      <c r="N106" s="22"/>
      <c r="O106" s="22"/>
    </row>
    <row r="107" spans="2:24" x14ac:dyDescent="0.25"/>
  </sheetData>
  <sheetProtection formatCells="0" formatColumns="0" formatRows="0"/>
  <mergeCells count="25">
    <mergeCell ref="H1:X1"/>
    <mergeCell ref="B4:O4"/>
    <mergeCell ref="B5:O5"/>
    <mergeCell ref="Q7:Q8"/>
    <mergeCell ref="B101:Q101"/>
    <mergeCell ref="B98:G98"/>
    <mergeCell ref="L7:L8"/>
    <mergeCell ref="C56:D56"/>
    <mergeCell ref="C67:D67"/>
    <mergeCell ref="J7:J8"/>
    <mergeCell ref="C9:D9"/>
    <mergeCell ref="C35:D35"/>
    <mergeCell ref="H7:H8"/>
    <mergeCell ref="M7:O7"/>
    <mergeCell ref="I7:I8"/>
    <mergeCell ref="B7:B8"/>
    <mergeCell ref="C78:D78"/>
    <mergeCell ref="C88:D88"/>
    <mergeCell ref="S7:S8"/>
    <mergeCell ref="T7:V7"/>
    <mergeCell ref="X7:X8"/>
    <mergeCell ref="C7:C8"/>
    <mergeCell ref="D7:E7"/>
    <mergeCell ref="F7:F8"/>
    <mergeCell ref="G7:G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83F1-3F7F-4896-9DFC-23B18B17EC83}">
  <sheetPr>
    <tabColor theme="3" tint="0.79998168889431442"/>
    <outlinePr summaryBelow="0" summaryRight="0"/>
  </sheetPr>
  <dimension ref="A1:AK118"/>
  <sheetViews>
    <sheetView showGridLines="0" zoomScaleNormal="100" workbookViewId="0">
      <selection activeCell="B114" sqref="B114:Q114"/>
    </sheetView>
  </sheetViews>
  <sheetFormatPr defaultColWidth="0" defaultRowHeight="12.75" zeroHeight="1" outlineLevelRow="1" outlineLevelCol="1" x14ac:dyDescent="0.25"/>
  <cols>
    <col min="1" max="1" width="1.5703125" style="31" customWidth="1"/>
    <col min="2" max="2" width="3.7109375" style="31" customWidth="1"/>
    <col min="3" max="3" width="40.140625" style="31" customWidth="1" collapsed="1"/>
    <col min="4" max="4" width="12.7109375" style="206" hidden="1" customWidth="1" outlineLevel="1"/>
    <col min="5" max="5" width="13.7109375" style="206" hidden="1" customWidth="1" outlineLevel="1"/>
    <col min="6" max="7" width="13.7109375" style="31" hidden="1" customWidth="1" outlineLevel="1"/>
    <col min="8" max="8" width="13.28515625" style="44" customWidth="1"/>
    <col min="9" max="9" width="13.28515625" style="66" customWidth="1"/>
    <col min="10" max="10" width="13.28515625" style="74" customWidth="1"/>
    <col min="11" max="11" width="13.85546875" style="187" customWidth="1"/>
    <col min="12" max="12" width="13.28515625" style="67" customWidth="1" collapsed="1"/>
    <col min="13" max="14" width="11.7109375" style="31" hidden="1" customWidth="1" outlineLevel="1"/>
    <col min="15" max="15" width="11.7109375" style="68" hidden="1" customWidth="1" outlineLevel="1"/>
    <col min="16" max="16" width="11.7109375" style="31" hidden="1" customWidth="1" outlineLevel="1"/>
    <col min="17" max="17" width="2.140625" style="31" customWidth="1"/>
    <col min="18" max="18" width="11.7109375" style="31" customWidth="1" collapsed="1"/>
    <col min="19" max="21" width="11.7109375" style="31" hidden="1" customWidth="1" outlineLevel="1"/>
    <col min="22" max="22" width="1.85546875" style="31" customWidth="1"/>
    <col min="23" max="23" width="11.7109375" style="31" customWidth="1" collapsed="1"/>
    <col min="24" max="26" width="11.7109375" style="31" hidden="1" customWidth="1" outlineLevel="1"/>
    <col min="27" max="27" width="2.28515625" style="31" customWidth="1"/>
    <col min="28" max="28" width="15.85546875" style="31" customWidth="1"/>
    <col min="29" max="29" width="5.85546875" style="31" customWidth="1"/>
    <col min="30" max="30" width="8.140625" style="31" customWidth="1"/>
    <col min="31" max="34" width="5.85546875" style="31" customWidth="1"/>
    <col min="35" max="35" width="5.7109375" style="44" customWidth="1"/>
    <col min="36" max="37" width="0" style="44" hidden="1" customWidth="1"/>
    <col min="38" max="16384" width="9.140625" style="44" hidden="1"/>
  </cols>
  <sheetData>
    <row r="1" spans="1:34" ht="66" customHeight="1" x14ac:dyDescent="0.25">
      <c r="F1" s="32"/>
      <c r="G1" s="32"/>
      <c r="H1" s="32"/>
      <c r="I1" s="372" t="s">
        <v>130</v>
      </c>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row>
    <row r="2" spans="1:34" ht="16.5" customHeight="1" thickBot="1" x14ac:dyDescent="0.3">
      <c r="B2" s="86" t="s">
        <v>20</v>
      </c>
      <c r="C2" s="34"/>
      <c r="D2" s="226"/>
      <c r="E2" s="227"/>
      <c r="F2" s="35"/>
      <c r="G2" s="37"/>
      <c r="H2" s="35"/>
      <c r="I2" s="36"/>
      <c r="J2" s="36"/>
      <c r="K2" s="36"/>
      <c r="L2" s="36"/>
      <c r="M2" s="36"/>
      <c r="N2" s="36"/>
      <c r="O2" s="36"/>
      <c r="P2" s="36"/>
      <c r="Q2" s="36"/>
      <c r="R2" s="36"/>
      <c r="S2" s="36"/>
      <c r="T2" s="36"/>
      <c r="U2" s="36"/>
      <c r="V2" s="36"/>
      <c r="W2" s="36"/>
      <c r="X2" s="36"/>
      <c r="Y2" s="36"/>
      <c r="Z2" s="36"/>
      <c r="AA2" s="36"/>
      <c r="AB2" s="36"/>
      <c r="AC2" s="36"/>
      <c r="AD2" s="36"/>
      <c r="AE2" s="36"/>
      <c r="AF2" s="36"/>
      <c r="AG2" s="36"/>
      <c r="AH2" s="36"/>
    </row>
    <row r="3" spans="1:34" ht="4.5" customHeight="1" x14ac:dyDescent="0.25">
      <c r="B3" s="92"/>
      <c r="C3" s="93"/>
      <c r="D3" s="228"/>
      <c r="E3" s="229"/>
      <c r="F3" s="94"/>
      <c r="G3" s="95"/>
      <c r="H3" s="96"/>
      <c r="I3" s="97"/>
      <c r="J3" s="97"/>
      <c r="K3" s="97"/>
      <c r="L3" s="97"/>
      <c r="M3" s="97"/>
      <c r="N3" s="97"/>
      <c r="O3" s="97"/>
      <c r="P3" s="97"/>
      <c r="Q3" s="97"/>
      <c r="R3" s="97"/>
      <c r="S3" s="97"/>
      <c r="T3" s="97"/>
      <c r="U3" s="97"/>
      <c r="V3" s="96"/>
      <c r="W3" s="96"/>
      <c r="X3" s="96"/>
      <c r="Y3" s="96"/>
      <c r="Z3" s="96"/>
      <c r="AA3" s="96"/>
      <c r="AB3" s="96"/>
      <c r="AC3" s="96"/>
      <c r="AD3" s="96"/>
      <c r="AE3" s="96"/>
      <c r="AF3" s="96"/>
      <c r="AG3" s="96"/>
      <c r="AH3" s="96"/>
    </row>
    <row r="4" spans="1:34" s="84" customFormat="1" ht="12" customHeight="1" x14ac:dyDescent="0.25">
      <c r="A4" s="46"/>
      <c r="B4" s="482" t="s">
        <v>111</v>
      </c>
      <c r="C4" s="482"/>
      <c r="D4" s="482"/>
      <c r="E4" s="482"/>
      <c r="F4" s="482"/>
      <c r="G4" s="482"/>
      <c r="H4" s="482"/>
      <c r="I4" s="482"/>
      <c r="J4" s="482"/>
      <c r="K4" s="482"/>
      <c r="L4" s="482"/>
      <c r="M4" s="482"/>
      <c r="N4" s="482"/>
      <c r="O4" s="482"/>
      <c r="P4" s="482"/>
      <c r="Q4" s="482"/>
      <c r="R4" s="482"/>
      <c r="S4" s="482"/>
      <c r="T4" s="482"/>
      <c r="U4" s="482"/>
      <c r="V4" s="482"/>
      <c r="W4" s="335"/>
      <c r="X4" s="335"/>
      <c r="Y4" s="335"/>
      <c r="Z4" s="335"/>
      <c r="AA4" s="335"/>
      <c r="AB4" s="265"/>
      <c r="AC4" s="265"/>
      <c r="AD4" s="265"/>
      <c r="AE4" s="265"/>
      <c r="AF4" s="265"/>
      <c r="AG4" s="265"/>
      <c r="AH4" s="265"/>
    </row>
    <row r="5" spans="1:34" s="84" customFormat="1" ht="6.75" customHeight="1" x14ac:dyDescent="0.25">
      <c r="A5" s="46"/>
      <c r="B5" s="99"/>
      <c r="C5" s="99"/>
      <c r="D5" s="100"/>
      <c r="E5" s="99"/>
      <c r="F5" s="99"/>
      <c r="G5" s="99"/>
      <c r="H5" s="99"/>
      <c r="I5" s="98"/>
      <c r="J5" s="98"/>
      <c r="K5" s="98"/>
      <c r="L5" s="98"/>
      <c r="M5" s="98"/>
      <c r="N5" s="98"/>
      <c r="O5" s="98"/>
      <c r="P5" s="98"/>
      <c r="Q5" s="98"/>
      <c r="R5" s="98"/>
      <c r="S5" s="98"/>
      <c r="T5" s="98"/>
      <c r="U5" s="98"/>
      <c r="V5" s="265"/>
      <c r="W5" s="265"/>
      <c r="X5" s="265"/>
      <c r="Y5" s="265"/>
      <c r="Z5" s="265"/>
      <c r="AA5" s="265"/>
      <c r="AB5" s="265"/>
      <c r="AC5" s="265"/>
      <c r="AD5" s="265"/>
      <c r="AE5" s="265"/>
      <c r="AF5" s="265"/>
      <c r="AG5" s="265"/>
      <c r="AH5" s="265"/>
    </row>
    <row r="6" spans="1:34" s="84" customFormat="1" ht="16.5" customHeight="1" thickBot="1" x14ac:dyDescent="0.3">
      <c r="A6" s="46"/>
      <c r="B6" s="458" t="str">
        <f>IF(OR(Tāme!P100&gt;0.01,Tāme!P100&lt;-0.01),"! Kopsavilkumi nav korekti, jo darba lapā 'Tāme' nav veikts korekts sadalījums starp Attiecināmām/ Neattiecināmām/ PVN izmaksām!",IF(OR('Neattiecināmās un PVN izmaksas'!Q98&gt;0.01,'Neattiecināmās un PVN izmaksas'!Q98&lt;-0.01,'Neattiecināmās un PVN izmaksas'!X98&gt;0.01,'Neattiecināmās un PVN izmaksas'!X98&lt;-0.01),"! Kopsavilkumi nav korekti, jo darba lapā 'Neattiecināmās un PVN izmaksas' nav veikts korekts izmaksu sadalījums starp finansētājiem",IF('Attiecināmās izmaksas'!L88=SUM('Attiecināmās izmaksas'!M88:P88),"","! Kopsavilkumi nav korekti, jo darba lapā 'Attiecināmās izmaksas' nav veikts korekts izmaksu sadalījums starp finansētājiem")))</f>
        <v/>
      </c>
      <c r="C6" s="458"/>
      <c r="D6" s="458"/>
      <c r="E6" s="458"/>
      <c r="F6" s="458"/>
      <c r="G6" s="458"/>
      <c r="H6" s="458"/>
      <c r="I6" s="458"/>
      <c r="J6" s="458"/>
      <c r="K6" s="458"/>
      <c r="L6" s="458"/>
      <c r="M6" s="458"/>
      <c r="N6" s="458"/>
      <c r="O6" s="458"/>
      <c r="P6" s="458"/>
      <c r="Q6" s="458"/>
      <c r="R6" s="458"/>
      <c r="S6" s="458"/>
      <c r="T6" s="458"/>
      <c r="U6" s="458"/>
      <c r="V6" s="266"/>
      <c r="W6" s="266"/>
      <c r="X6" s="266"/>
      <c r="Y6" s="266"/>
      <c r="Z6" s="266"/>
      <c r="AA6" s="266"/>
      <c r="AB6" s="267"/>
      <c r="AC6" s="267"/>
      <c r="AD6" s="267"/>
      <c r="AE6" s="267"/>
      <c r="AF6" s="267"/>
      <c r="AG6" s="267"/>
      <c r="AH6" s="267"/>
    </row>
    <row r="7" spans="1:34" s="81" customFormat="1" ht="6" customHeight="1" x14ac:dyDescent="0.25">
      <c r="B7" s="82"/>
      <c r="C7" s="82"/>
      <c r="D7" s="82"/>
      <c r="E7" s="82"/>
      <c r="F7" s="82"/>
      <c r="G7" s="82"/>
      <c r="H7" s="82"/>
      <c r="I7" s="83"/>
    </row>
    <row r="8" spans="1:34" s="84" customFormat="1" ht="14.25" customHeight="1" x14ac:dyDescent="0.25">
      <c r="B8" s="87" t="s">
        <v>82</v>
      </c>
      <c r="C8" s="91"/>
      <c r="D8" s="205"/>
      <c r="E8" s="205"/>
      <c r="F8" s="91"/>
      <c r="G8" s="91"/>
      <c r="H8" s="91"/>
      <c r="I8" s="85"/>
    </row>
    <row r="9" spans="1:34" s="81" customFormat="1" ht="6" customHeight="1" x14ac:dyDescent="0.25">
      <c r="B9" s="88"/>
      <c r="C9" s="82"/>
      <c r="D9" s="82"/>
      <c r="E9" s="82"/>
      <c r="F9" s="82"/>
      <c r="G9" s="82"/>
      <c r="H9" s="82"/>
      <c r="I9" s="83"/>
    </row>
    <row r="10" spans="1:34" s="84" customFormat="1" ht="14.25" customHeight="1" x14ac:dyDescent="0.25">
      <c r="A10" s="80"/>
      <c r="B10" s="484" t="s">
        <v>1</v>
      </c>
      <c r="C10" s="485"/>
      <c r="D10" s="485"/>
      <c r="E10" s="485"/>
      <c r="F10" s="485"/>
      <c r="G10" s="486"/>
      <c r="H10" s="483" t="s">
        <v>10</v>
      </c>
      <c r="I10" s="285" t="s">
        <v>15</v>
      </c>
      <c r="J10" s="285"/>
      <c r="K10" s="285"/>
      <c r="L10" s="285"/>
    </row>
    <row r="11" spans="1:34" s="84" customFormat="1" ht="63.75" customHeight="1" x14ac:dyDescent="0.25">
      <c r="A11" s="80"/>
      <c r="B11" s="487"/>
      <c r="C11" s="488"/>
      <c r="D11" s="488"/>
      <c r="E11" s="488"/>
      <c r="F11" s="488"/>
      <c r="G11" s="489"/>
      <c r="H11" s="483"/>
      <c r="I11" s="186" t="s">
        <v>89</v>
      </c>
      <c r="J11" s="186" t="s">
        <v>90</v>
      </c>
      <c r="K11" s="186" t="s">
        <v>74</v>
      </c>
      <c r="L11" s="323" t="s">
        <v>76</v>
      </c>
      <c r="U11" s="284"/>
    </row>
    <row r="12" spans="1:34" s="84" customFormat="1" ht="13.5" customHeight="1" x14ac:dyDescent="0.25">
      <c r="A12" s="80"/>
      <c r="B12" s="490" t="s">
        <v>18</v>
      </c>
      <c r="C12" s="491"/>
      <c r="D12" s="491"/>
      <c r="E12" s="491"/>
      <c r="F12" s="491"/>
      <c r="G12" s="492"/>
      <c r="H12" s="232">
        <f>'Attiecināmās izmaksas'!L88</f>
        <v>0</v>
      </c>
      <c r="I12" s="232">
        <f>'Attiecināmās izmaksas'!M88</f>
        <v>0</v>
      </c>
      <c r="J12" s="232">
        <f>'Attiecināmās izmaksas'!N88</f>
        <v>0</v>
      </c>
      <c r="K12" s="232">
        <f>'Attiecināmās izmaksas'!O88</f>
        <v>0</v>
      </c>
      <c r="L12" s="232">
        <f>'Attiecināmās izmaksas'!P88</f>
        <v>0</v>
      </c>
    </row>
    <row r="13" spans="1:34" s="84" customFormat="1" ht="13.5" customHeight="1" thickBot="1" x14ac:dyDescent="0.3">
      <c r="A13" s="80"/>
      <c r="B13" s="493" t="s">
        <v>19</v>
      </c>
      <c r="C13" s="494"/>
      <c r="D13" s="494"/>
      <c r="E13" s="494"/>
      <c r="F13" s="494"/>
      <c r="G13" s="495"/>
      <c r="H13" s="233">
        <f>'Neattiecināmās un PVN izmaksas'!L98</f>
        <v>0</v>
      </c>
      <c r="I13" s="233">
        <f>'Neattiecināmās un PVN izmaksas'!M98</f>
        <v>0</v>
      </c>
      <c r="J13" s="233">
        <f>'Neattiecināmās un PVN izmaksas'!N98</f>
        <v>0</v>
      </c>
      <c r="K13" s="233">
        <f>'Neattiecināmās un PVN izmaksas'!O98</f>
        <v>0</v>
      </c>
      <c r="L13" s="234"/>
    </row>
    <row r="14" spans="1:34" s="84" customFormat="1" ht="13.5" customHeight="1" thickTop="1" x14ac:dyDescent="0.25">
      <c r="B14" s="479" t="s">
        <v>96</v>
      </c>
      <c r="C14" s="480"/>
      <c r="D14" s="480"/>
      <c r="E14" s="480"/>
      <c r="F14" s="480"/>
      <c r="G14" s="481"/>
      <c r="H14" s="235">
        <f>SUM(H12:H13)</f>
        <v>0</v>
      </c>
      <c r="I14" s="235">
        <f>SUM(I12:I13)</f>
        <v>0</v>
      </c>
      <c r="J14" s="235">
        <f>SUM(J12:J13)</f>
        <v>0</v>
      </c>
      <c r="K14" s="235">
        <f>SUM(K12:K13)</f>
        <v>0</v>
      </c>
      <c r="L14" s="235">
        <f>SUM(L12:L13)</f>
        <v>0</v>
      </c>
    </row>
    <row r="15" spans="1:34" s="84" customFormat="1" ht="15.75" customHeight="1" thickBot="1" x14ac:dyDescent="0.3">
      <c r="B15" s="447" t="s">
        <v>101</v>
      </c>
      <c r="C15" s="448"/>
      <c r="D15" s="448"/>
      <c r="E15" s="448"/>
      <c r="F15" s="448"/>
      <c r="G15" s="449"/>
      <c r="H15" s="347">
        <f>'Neattiecināmās un PVN izmaksas'!S98</f>
        <v>0</v>
      </c>
      <c r="I15" s="347">
        <f>'Neattiecināmās un PVN izmaksas'!T98</f>
        <v>0</v>
      </c>
      <c r="J15" s="347">
        <f>'Neattiecināmās un PVN izmaksas'!U98</f>
        <v>0</v>
      </c>
      <c r="K15" s="347">
        <f>'Neattiecināmās un PVN izmaksas'!V98</f>
        <v>0</v>
      </c>
      <c r="L15" s="348"/>
    </row>
    <row r="16" spans="1:34" s="84" customFormat="1" ht="15.75" customHeight="1" thickTop="1" x14ac:dyDescent="0.25">
      <c r="A16" s="80"/>
      <c r="B16" s="479" t="s">
        <v>21</v>
      </c>
      <c r="C16" s="480"/>
      <c r="D16" s="480"/>
      <c r="E16" s="480"/>
      <c r="F16" s="480"/>
      <c r="G16" s="481"/>
      <c r="H16" s="235">
        <f>SUM(H14:H15)</f>
        <v>0</v>
      </c>
      <c r="I16" s="235">
        <f t="shared" ref="I16:L16" si="0">SUM(I14:I15)</f>
        <v>0</v>
      </c>
      <c r="J16" s="235">
        <f t="shared" si="0"/>
        <v>0</v>
      </c>
      <c r="K16" s="235">
        <f t="shared" si="0"/>
        <v>0</v>
      </c>
      <c r="L16" s="235">
        <f t="shared" si="0"/>
        <v>0</v>
      </c>
    </row>
    <row r="17" spans="1:37" ht="18.75" customHeight="1" x14ac:dyDescent="0.25">
      <c r="B17" s="310" t="str">
        <f>IFERROR(IF(I12/H12&lt;10%," ! Aizņēmēja līdzdalībai jābūt ne mazāk kā 10% no kopējām attiecināmajām izmaksām",""),"")</f>
        <v/>
      </c>
      <c r="F17" s="32"/>
      <c r="G17" s="32"/>
      <c r="H17" s="32"/>
      <c r="I17" s="90"/>
      <c r="J17" s="446" t="str">
        <f>IF(Tāme!J102="","",Tāme!J102)</f>
        <v/>
      </c>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84"/>
      <c r="AK17" s="84"/>
    </row>
    <row r="18" spans="1:37" s="84" customFormat="1" ht="11.25" customHeight="1" x14ac:dyDescent="0.25">
      <c r="B18" s="471" t="s">
        <v>23</v>
      </c>
      <c r="C18" s="471"/>
      <c r="D18" s="471"/>
      <c r="E18" s="471"/>
      <c r="F18" s="471"/>
      <c r="G18" s="471"/>
      <c r="H18" s="471"/>
      <c r="I18" s="85"/>
    </row>
    <row r="19" spans="1:37" ht="15" customHeight="1" x14ac:dyDescent="0.2">
      <c r="B19" s="472"/>
      <c r="C19" s="472"/>
      <c r="D19" s="472"/>
      <c r="E19" s="472"/>
      <c r="F19" s="472"/>
      <c r="G19" s="472"/>
      <c r="H19" s="472"/>
      <c r="I19" s="42"/>
      <c r="J19" s="69"/>
      <c r="K19" s="44"/>
      <c r="L19" s="42"/>
      <c r="M19" s="42"/>
      <c r="N19" s="42"/>
      <c r="O19" s="45"/>
      <c r="AB19" s="463" t="s">
        <v>63</v>
      </c>
      <c r="AC19" s="464"/>
      <c r="AD19" s="464"/>
      <c r="AE19" s="464"/>
      <c r="AF19" s="464"/>
      <c r="AG19" s="464"/>
      <c r="AH19" s="465"/>
      <c r="AI19" s="84"/>
      <c r="AJ19" s="84"/>
      <c r="AK19" s="84"/>
    </row>
    <row r="20" spans="1:37" ht="24.75" customHeight="1" x14ac:dyDescent="0.25">
      <c r="B20" s="468" t="s">
        <v>0</v>
      </c>
      <c r="C20" s="456" t="s">
        <v>69</v>
      </c>
      <c r="D20" s="456" t="s">
        <v>12</v>
      </c>
      <c r="E20" s="456"/>
      <c r="F20" s="456" t="s">
        <v>2</v>
      </c>
      <c r="G20" s="456" t="s">
        <v>3</v>
      </c>
      <c r="H20" s="456" t="s">
        <v>4</v>
      </c>
      <c r="I20" s="454" t="s">
        <v>5</v>
      </c>
      <c r="J20" s="466" t="s">
        <v>22</v>
      </c>
      <c r="L20" s="450" t="s">
        <v>67</v>
      </c>
      <c r="M20" s="478" t="s">
        <v>15</v>
      </c>
      <c r="N20" s="452"/>
      <c r="O20" s="452"/>
      <c r="P20" s="453"/>
      <c r="Q20" s="47"/>
      <c r="R20" s="450" t="s">
        <v>68</v>
      </c>
      <c r="S20" s="452" t="s">
        <v>15</v>
      </c>
      <c r="T20" s="452"/>
      <c r="U20" s="453"/>
      <c r="W20" s="450" t="s">
        <v>97</v>
      </c>
      <c r="X20" s="452" t="s">
        <v>15</v>
      </c>
      <c r="Y20" s="452"/>
      <c r="Z20" s="453"/>
      <c r="AB20" s="459" t="s">
        <v>123</v>
      </c>
      <c r="AC20" s="460" t="str">
        <f>'Attiecināmās izmaksas'!T7</f>
        <v>Reģions/i, kuros plānots gūt labumu no ieguldījuma</v>
      </c>
      <c r="AD20" s="461"/>
      <c r="AE20" s="461"/>
      <c r="AF20" s="461"/>
      <c r="AG20" s="461"/>
      <c r="AH20" s="462"/>
      <c r="AI20" s="84"/>
      <c r="AJ20" s="84"/>
      <c r="AK20" s="84"/>
    </row>
    <row r="21" spans="1:37" ht="64.5" customHeight="1" x14ac:dyDescent="0.25">
      <c r="B21" s="469"/>
      <c r="C21" s="457"/>
      <c r="D21" s="204" t="s">
        <v>6</v>
      </c>
      <c r="E21" s="204" t="s">
        <v>7</v>
      </c>
      <c r="F21" s="457"/>
      <c r="G21" s="457"/>
      <c r="H21" s="457"/>
      <c r="I21" s="455"/>
      <c r="J21" s="467"/>
      <c r="L21" s="451"/>
      <c r="M21" s="260" t="s">
        <v>75</v>
      </c>
      <c r="N21" s="260" t="s">
        <v>86</v>
      </c>
      <c r="O21" s="260" t="s">
        <v>78</v>
      </c>
      <c r="P21" s="188" t="s">
        <v>79</v>
      </c>
      <c r="Q21" s="47"/>
      <c r="R21" s="451"/>
      <c r="S21" s="260" t="s">
        <v>87</v>
      </c>
      <c r="T21" s="260" t="s">
        <v>88</v>
      </c>
      <c r="U21" s="261" t="s">
        <v>78</v>
      </c>
      <c r="W21" s="451"/>
      <c r="X21" s="260" t="s">
        <v>87</v>
      </c>
      <c r="Y21" s="260" t="s">
        <v>88</v>
      </c>
      <c r="Z21" s="261" t="s">
        <v>112</v>
      </c>
      <c r="AB21" s="398"/>
      <c r="AC21" s="281" t="s">
        <v>55</v>
      </c>
      <c r="AD21" s="282" t="s">
        <v>120</v>
      </c>
      <c r="AE21" s="282" t="s">
        <v>56</v>
      </c>
      <c r="AF21" s="282" t="s">
        <v>57</v>
      </c>
      <c r="AG21" s="282" t="s">
        <v>58</v>
      </c>
      <c r="AH21" s="283" t="s">
        <v>59</v>
      </c>
      <c r="AI21" s="84"/>
      <c r="AJ21" s="84"/>
      <c r="AK21" s="84"/>
    </row>
    <row r="22" spans="1:37" s="85" customFormat="1" ht="22.5" customHeight="1" collapsed="1" x14ac:dyDescent="0.25">
      <c r="A22" s="31"/>
      <c r="B22" s="189">
        <v>1</v>
      </c>
      <c r="C22" s="476" t="str">
        <f>Tāme!C10</f>
        <v>Iekārtas un aprīkojums</v>
      </c>
      <c r="D22" s="477"/>
      <c r="E22" s="230"/>
      <c r="F22" s="190"/>
      <c r="G22" s="243"/>
      <c r="H22" s="191">
        <f>SUM(H23:H47)</f>
        <v>0</v>
      </c>
      <c r="I22" s="331">
        <f t="shared" ref="I22:J22" si="1">SUM(I23:I47)</f>
        <v>0</v>
      </c>
      <c r="J22" s="332">
        <f t="shared" si="1"/>
        <v>0</v>
      </c>
      <c r="K22" s="187"/>
      <c r="L22" s="192">
        <f>SUM(L23:L47)</f>
        <v>0</v>
      </c>
      <c r="M22" s="328">
        <f t="shared" ref="M22:P22" si="2">SUM(M23:M47)</f>
        <v>0</v>
      </c>
      <c r="N22" s="329">
        <f t="shared" si="2"/>
        <v>0</v>
      </c>
      <c r="O22" s="329">
        <f t="shared" si="2"/>
        <v>0</v>
      </c>
      <c r="P22" s="330">
        <f t="shared" si="2"/>
        <v>0</v>
      </c>
      <c r="Q22" s="47"/>
      <c r="R22" s="192">
        <f>SUM(R23:R47)</f>
        <v>0</v>
      </c>
      <c r="S22" s="328">
        <f>SUM(S23:S47)</f>
        <v>0</v>
      </c>
      <c r="T22" s="329">
        <f t="shared" ref="T22:U22" si="3">SUM(T23:T47)</f>
        <v>0</v>
      </c>
      <c r="U22" s="330">
        <f t="shared" si="3"/>
        <v>0</v>
      </c>
      <c r="V22" s="31"/>
      <c r="W22" s="192">
        <f>SUM(W23:W47)</f>
        <v>0</v>
      </c>
      <c r="X22" s="328">
        <f>SUM(X23:X47)</f>
        <v>0</v>
      </c>
      <c r="Y22" s="329">
        <f t="shared" ref="Y22:Z22" si="4">SUM(Y23:Y47)</f>
        <v>0</v>
      </c>
      <c r="Z22" s="330">
        <f t="shared" si="4"/>
        <v>0</v>
      </c>
      <c r="AA22" s="31"/>
      <c r="AB22" s="258"/>
      <c r="AC22" s="262"/>
      <c r="AD22" s="263"/>
      <c r="AE22" s="263"/>
      <c r="AF22" s="263"/>
      <c r="AG22" s="263"/>
      <c r="AH22" s="264"/>
      <c r="AI22" s="84"/>
      <c r="AJ22" s="84"/>
      <c r="AK22" s="84"/>
    </row>
    <row r="23" spans="1:37" s="85" customFormat="1" ht="10.5" hidden="1" customHeight="1" outlineLevel="1" x14ac:dyDescent="0.25">
      <c r="A23" s="31"/>
      <c r="B23" s="53">
        <f>IF(Tāme!B11="","",Tāme!B11)</f>
        <v>1.1000000000000001</v>
      </c>
      <c r="C23" s="54" t="str">
        <f>IF(Tāme!C11="","",Tāme!C11)</f>
        <v/>
      </c>
      <c r="D23" s="212" t="str">
        <f>IF(Tāme!D11="","",Tāme!D11)</f>
        <v/>
      </c>
      <c r="E23" s="212" t="str">
        <f>IF(Tāme!E11="","",Tāme!E11)</f>
        <v/>
      </c>
      <c r="F23" s="55" t="str">
        <f>IF(Tāme!F11="","",Tāme!F11)</f>
        <v/>
      </c>
      <c r="G23" s="244">
        <f>IF(Tāme!G11="","",Tāme!G11)</f>
        <v>1</v>
      </c>
      <c r="H23" s="55">
        <f>IF(Tāme!H11="","",Tāme!H11)</f>
        <v>0</v>
      </c>
      <c r="I23" s="56">
        <f>IF(Tāme!I11="","",Tāme!I11)</f>
        <v>0</v>
      </c>
      <c r="J23" s="71">
        <f>IF(Tāme!J11="","",Tāme!J11)</f>
        <v>0</v>
      </c>
      <c r="K23" s="187"/>
      <c r="L23" s="57">
        <f>IF('Attiecināmās izmaksas'!L10="","",'Attiecināmās izmaksas'!L10)</f>
        <v>0</v>
      </c>
      <c r="M23" s="75" t="str">
        <f>IF('Attiecināmās izmaksas'!M10="","",'Attiecināmās izmaksas'!M10)</f>
        <v/>
      </c>
      <c r="N23" s="55" t="str">
        <f>IF('Attiecināmās izmaksas'!N10="","",'Attiecināmās izmaksas'!N10)</f>
        <v/>
      </c>
      <c r="O23" s="55" t="str">
        <f>IF('Attiecināmās izmaksas'!O10="","",'Attiecināmās izmaksas'!O10)</f>
        <v/>
      </c>
      <c r="P23" s="76">
        <f>IF('Attiecināmās izmaksas'!P10="","",'Attiecināmās izmaksas'!P10)</f>
        <v>0</v>
      </c>
      <c r="Q23" s="47"/>
      <c r="R23" s="57">
        <f>IF('Neattiecināmās un PVN izmaksas'!L10="","",'Neattiecināmās un PVN izmaksas'!L10)</f>
        <v>0</v>
      </c>
      <c r="S23" s="75" t="str">
        <f>IF('Neattiecināmās un PVN izmaksas'!M10="","",'Neattiecināmās un PVN izmaksas'!M10)</f>
        <v/>
      </c>
      <c r="T23" s="55" t="str">
        <f>IF('Neattiecināmās un PVN izmaksas'!N10="","",'Neattiecināmās un PVN izmaksas'!N10)</f>
        <v/>
      </c>
      <c r="U23" s="55" t="str">
        <f>IF('Neattiecināmās un PVN izmaksas'!O10="","",'Neattiecināmās un PVN izmaksas'!O10)</f>
        <v/>
      </c>
      <c r="V23" s="31"/>
      <c r="W23" s="57">
        <f>IF('Neattiecināmās un PVN izmaksas'!S10="","",'Neattiecināmās un PVN izmaksas'!S10)</f>
        <v>0</v>
      </c>
      <c r="X23" s="75" t="str">
        <f>IF('Neattiecināmās un PVN izmaksas'!T10="","",'Neattiecināmās un PVN izmaksas'!T10)</f>
        <v/>
      </c>
      <c r="Y23" s="55" t="str">
        <f>IF('Neattiecināmās un PVN izmaksas'!U10="","",'Neattiecināmās un PVN izmaksas'!U10)</f>
        <v/>
      </c>
      <c r="Z23" s="55" t="str">
        <f>IF('Neattiecināmās un PVN izmaksas'!V10="","",'Neattiecināmās un PVN izmaksas'!V10)</f>
        <v/>
      </c>
      <c r="AA23" s="31"/>
      <c r="AB23" s="336" t="str">
        <f>IF('Attiecināmās izmaksas'!R10="","",'Attiecināmās izmaksas'!R10)</f>
        <v/>
      </c>
      <c r="AC23" s="337" t="str">
        <f>IF('Attiecināmās izmaksas'!T10="","",'Attiecināmās izmaksas'!T10)</f>
        <v/>
      </c>
      <c r="AD23" s="338" t="str">
        <f>IF('Attiecināmās izmaksas'!U10="","",'Attiecināmās izmaksas'!U10)</f>
        <v/>
      </c>
      <c r="AE23" s="338" t="str">
        <f>IF('Attiecināmās izmaksas'!V10="","",'Attiecināmās izmaksas'!V10)</f>
        <v/>
      </c>
      <c r="AF23" s="338" t="str">
        <f>IF('Attiecināmās izmaksas'!W10="","",'Attiecināmās izmaksas'!W10)</f>
        <v/>
      </c>
      <c r="AG23" s="338" t="str">
        <f>IF('Attiecināmās izmaksas'!X10="","",'Attiecināmās izmaksas'!X10)</f>
        <v/>
      </c>
      <c r="AH23" s="339" t="str">
        <f>IF('Attiecināmās izmaksas'!Y10="","",'Attiecināmās izmaksas'!Y10)</f>
        <v/>
      </c>
      <c r="AI23" s="84"/>
      <c r="AJ23" s="84"/>
      <c r="AK23" s="84"/>
    </row>
    <row r="24" spans="1:37" s="85" customFormat="1" ht="10.5" hidden="1" customHeight="1" outlineLevel="1" x14ac:dyDescent="0.25">
      <c r="A24" s="31"/>
      <c r="B24" s="53">
        <f>IF(Tāme!B12="","",Tāme!B12)</f>
        <v>1.2</v>
      </c>
      <c r="C24" s="54" t="str">
        <f>IF(Tāme!C12="","",Tāme!C12)</f>
        <v/>
      </c>
      <c r="D24" s="212" t="str">
        <f>IF(Tāme!D12="","",Tāme!D12)</f>
        <v/>
      </c>
      <c r="E24" s="212" t="str">
        <f>IF(Tāme!E12="","",Tāme!E12)</f>
        <v/>
      </c>
      <c r="F24" s="55" t="str">
        <f>IF(Tāme!F12="","",Tāme!F12)</f>
        <v/>
      </c>
      <c r="G24" s="244">
        <f>IF(Tāme!G12="","",Tāme!G12)</f>
        <v>1</v>
      </c>
      <c r="H24" s="55">
        <f>IF(Tāme!H12="","",Tāme!H12)</f>
        <v>0</v>
      </c>
      <c r="I24" s="56">
        <f>IF(Tāme!I12="","",Tāme!I12)</f>
        <v>0</v>
      </c>
      <c r="J24" s="71">
        <f>IF(Tāme!J12="","",Tāme!J12)</f>
        <v>0</v>
      </c>
      <c r="K24" s="187"/>
      <c r="L24" s="57">
        <f>IF('Attiecināmās izmaksas'!L11="","",'Attiecināmās izmaksas'!L11)</f>
        <v>0</v>
      </c>
      <c r="M24" s="75" t="str">
        <f>IF('Attiecināmās izmaksas'!M11="","",'Attiecināmās izmaksas'!M11)</f>
        <v/>
      </c>
      <c r="N24" s="55" t="str">
        <f>IF('Attiecināmās izmaksas'!N11="","",'Attiecināmās izmaksas'!N11)</f>
        <v/>
      </c>
      <c r="O24" s="55" t="str">
        <f>IF('Attiecināmās izmaksas'!O11="","",'Attiecināmās izmaksas'!O11)</f>
        <v/>
      </c>
      <c r="P24" s="76">
        <f>IF('Attiecināmās izmaksas'!P11="","",'Attiecināmās izmaksas'!P11)</f>
        <v>0</v>
      </c>
      <c r="Q24" s="47"/>
      <c r="R24" s="57">
        <f>IF('Neattiecināmās un PVN izmaksas'!L11="","",'Neattiecināmās un PVN izmaksas'!L11)</f>
        <v>0</v>
      </c>
      <c r="S24" s="75" t="str">
        <f>IF('Neattiecināmās un PVN izmaksas'!M11="","",'Neattiecināmās un PVN izmaksas'!M11)</f>
        <v/>
      </c>
      <c r="T24" s="55" t="str">
        <f>IF('Neattiecināmās un PVN izmaksas'!N11="","",'Neattiecināmās un PVN izmaksas'!N11)</f>
        <v/>
      </c>
      <c r="U24" s="55" t="str">
        <f>IF('Neattiecināmās un PVN izmaksas'!O11="","",'Neattiecināmās un PVN izmaksas'!O11)</f>
        <v/>
      </c>
      <c r="V24" s="31"/>
      <c r="W24" s="57">
        <f>IF('Neattiecināmās un PVN izmaksas'!S11="","",'Neattiecināmās un PVN izmaksas'!S11)</f>
        <v>0</v>
      </c>
      <c r="X24" s="75" t="str">
        <f>IF('Neattiecināmās un PVN izmaksas'!T11="","",'Neattiecināmās un PVN izmaksas'!T11)</f>
        <v/>
      </c>
      <c r="Y24" s="55" t="str">
        <f>IF('Neattiecināmās un PVN izmaksas'!U11="","",'Neattiecināmās un PVN izmaksas'!U11)</f>
        <v/>
      </c>
      <c r="Z24" s="55" t="str">
        <f>IF('Neattiecināmās un PVN izmaksas'!V11="","",'Neattiecināmās un PVN izmaksas'!V11)</f>
        <v/>
      </c>
      <c r="AA24" s="31"/>
      <c r="AB24" s="336" t="str">
        <f>IF('Attiecināmās izmaksas'!R11="","",'Attiecināmās izmaksas'!R11)</f>
        <v/>
      </c>
      <c r="AC24" s="337" t="str">
        <f>IF('Attiecināmās izmaksas'!T11="","",'Attiecināmās izmaksas'!T11)</f>
        <v/>
      </c>
      <c r="AD24" s="338" t="str">
        <f>IF('Attiecināmās izmaksas'!U11="","",'Attiecināmās izmaksas'!U11)</f>
        <v/>
      </c>
      <c r="AE24" s="338" t="str">
        <f>IF('Attiecināmās izmaksas'!V11="","",'Attiecināmās izmaksas'!V11)</f>
        <v/>
      </c>
      <c r="AF24" s="338" t="str">
        <f>IF('Attiecināmās izmaksas'!W11="","",'Attiecināmās izmaksas'!W11)</f>
        <v/>
      </c>
      <c r="AG24" s="338" t="str">
        <f>IF('Attiecināmās izmaksas'!X11="","",'Attiecināmās izmaksas'!X11)</f>
        <v/>
      </c>
      <c r="AH24" s="339" t="str">
        <f>IF('Attiecināmās izmaksas'!Y11="","",'Attiecināmās izmaksas'!Y11)</f>
        <v/>
      </c>
      <c r="AI24" s="84"/>
      <c r="AJ24" s="84"/>
      <c r="AK24" s="84"/>
    </row>
    <row r="25" spans="1:37" s="85" customFormat="1" ht="10.5" hidden="1" customHeight="1" outlineLevel="1" x14ac:dyDescent="0.25">
      <c r="A25" s="31"/>
      <c r="B25" s="53">
        <f>IF(Tāme!B13="","",Tāme!B13)</f>
        <v>1.3</v>
      </c>
      <c r="C25" s="54" t="str">
        <f>IF(Tāme!C13="","",Tāme!C13)</f>
        <v/>
      </c>
      <c r="D25" s="212" t="str">
        <f>IF(Tāme!D13="","",Tāme!D13)</f>
        <v/>
      </c>
      <c r="E25" s="212" t="str">
        <f>IF(Tāme!E13="","",Tāme!E13)</f>
        <v/>
      </c>
      <c r="F25" s="55" t="str">
        <f>IF(Tāme!F13="","",Tāme!F13)</f>
        <v/>
      </c>
      <c r="G25" s="244">
        <f>IF(Tāme!G13="","",Tāme!G13)</f>
        <v>1</v>
      </c>
      <c r="H25" s="55">
        <f>IF(Tāme!H13="","",Tāme!H13)</f>
        <v>0</v>
      </c>
      <c r="I25" s="56">
        <f>IF(Tāme!I13="","",Tāme!I13)</f>
        <v>0</v>
      </c>
      <c r="J25" s="71">
        <f>IF(Tāme!J13="","",Tāme!J13)</f>
        <v>0</v>
      </c>
      <c r="K25" s="187"/>
      <c r="L25" s="57">
        <f>IF('Attiecināmās izmaksas'!L12="","",'Attiecināmās izmaksas'!L12)</f>
        <v>0</v>
      </c>
      <c r="M25" s="75" t="str">
        <f>IF('Attiecināmās izmaksas'!M12="","",'Attiecināmās izmaksas'!M12)</f>
        <v/>
      </c>
      <c r="N25" s="55" t="str">
        <f>IF('Attiecināmās izmaksas'!N12="","",'Attiecināmās izmaksas'!N12)</f>
        <v/>
      </c>
      <c r="O25" s="55" t="str">
        <f>IF('Attiecināmās izmaksas'!O12="","",'Attiecināmās izmaksas'!O12)</f>
        <v/>
      </c>
      <c r="P25" s="76">
        <f>IF('Attiecināmās izmaksas'!P12="","",'Attiecināmās izmaksas'!P12)</f>
        <v>0</v>
      </c>
      <c r="Q25" s="47"/>
      <c r="R25" s="57">
        <f>IF('Neattiecināmās un PVN izmaksas'!L12="","",'Neattiecināmās un PVN izmaksas'!L12)</f>
        <v>0</v>
      </c>
      <c r="S25" s="75" t="str">
        <f>IF('Neattiecināmās un PVN izmaksas'!M12="","",'Neattiecināmās un PVN izmaksas'!M12)</f>
        <v/>
      </c>
      <c r="T25" s="55" t="str">
        <f>IF('Neattiecināmās un PVN izmaksas'!N12="","",'Neattiecināmās un PVN izmaksas'!N12)</f>
        <v/>
      </c>
      <c r="U25" s="55" t="str">
        <f>IF('Neattiecināmās un PVN izmaksas'!O12="","",'Neattiecināmās un PVN izmaksas'!O12)</f>
        <v/>
      </c>
      <c r="V25" s="31"/>
      <c r="W25" s="57">
        <f>IF('Neattiecināmās un PVN izmaksas'!S12="","",'Neattiecināmās un PVN izmaksas'!S12)</f>
        <v>0</v>
      </c>
      <c r="X25" s="75" t="str">
        <f>IF('Neattiecināmās un PVN izmaksas'!T12="","",'Neattiecināmās un PVN izmaksas'!T12)</f>
        <v/>
      </c>
      <c r="Y25" s="55" t="str">
        <f>IF('Neattiecināmās un PVN izmaksas'!U12="","",'Neattiecināmās un PVN izmaksas'!U12)</f>
        <v/>
      </c>
      <c r="Z25" s="55" t="str">
        <f>IF('Neattiecināmās un PVN izmaksas'!V12="","",'Neattiecināmās un PVN izmaksas'!V12)</f>
        <v/>
      </c>
      <c r="AA25" s="31"/>
      <c r="AB25" s="336" t="str">
        <f>IF('Attiecināmās izmaksas'!R12="","",'Attiecināmās izmaksas'!R12)</f>
        <v/>
      </c>
      <c r="AC25" s="337" t="str">
        <f>IF('Attiecināmās izmaksas'!T12="","",'Attiecināmās izmaksas'!T12)</f>
        <v/>
      </c>
      <c r="AD25" s="338" t="str">
        <f>IF('Attiecināmās izmaksas'!U12="","",'Attiecināmās izmaksas'!U12)</f>
        <v/>
      </c>
      <c r="AE25" s="338" t="str">
        <f>IF('Attiecināmās izmaksas'!V12="","",'Attiecināmās izmaksas'!V12)</f>
        <v/>
      </c>
      <c r="AF25" s="338" t="str">
        <f>IF('Attiecināmās izmaksas'!W12="","",'Attiecināmās izmaksas'!W12)</f>
        <v/>
      </c>
      <c r="AG25" s="338" t="str">
        <f>IF('Attiecināmās izmaksas'!X12="","",'Attiecināmās izmaksas'!X12)</f>
        <v/>
      </c>
      <c r="AH25" s="339" t="str">
        <f>IF('Attiecināmās izmaksas'!Y12="","",'Attiecināmās izmaksas'!Y12)</f>
        <v/>
      </c>
      <c r="AI25" s="84"/>
      <c r="AJ25" s="84"/>
      <c r="AK25" s="84"/>
    </row>
    <row r="26" spans="1:37" s="85" customFormat="1" ht="10.5" hidden="1" customHeight="1" outlineLevel="1" x14ac:dyDescent="0.25">
      <c r="A26" s="31"/>
      <c r="B26" s="53">
        <f>IF(Tāme!B14="","",Tāme!B14)</f>
        <v>1.4</v>
      </c>
      <c r="C26" s="54" t="str">
        <f>IF(Tāme!C14="","",Tāme!C14)</f>
        <v/>
      </c>
      <c r="D26" s="212" t="str">
        <f>IF(Tāme!D14="","",Tāme!D14)</f>
        <v/>
      </c>
      <c r="E26" s="212" t="str">
        <f>IF(Tāme!E14="","",Tāme!E14)</f>
        <v/>
      </c>
      <c r="F26" s="55" t="str">
        <f>IF(Tāme!F14="","",Tāme!F14)</f>
        <v/>
      </c>
      <c r="G26" s="244">
        <f>IF(Tāme!G14="","",Tāme!G14)</f>
        <v>1</v>
      </c>
      <c r="H26" s="55">
        <f>IF(Tāme!H14="","",Tāme!H14)</f>
        <v>0</v>
      </c>
      <c r="I26" s="56">
        <f>IF(Tāme!I14="","",Tāme!I14)</f>
        <v>0</v>
      </c>
      <c r="J26" s="71">
        <f>IF(Tāme!J14="","",Tāme!J14)</f>
        <v>0</v>
      </c>
      <c r="K26" s="187"/>
      <c r="L26" s="57">
        <f>IF('Attiecināmās izmaksas'!L13="","",'Attiecināmās izmaksas'!L13)</f>
        <v>0</v>
      </c>
      <c r="M26" s="75" t="str">
        <f>IF('Attiecināmās izmaksas'!M13="","",'Attiecināmās izmaksas'!M13)</f>
        <v/>
      </c>
      <c r="N26" s="55" t="str">
        <f>IF('Attiecināmās izmaksas'!N13="","",'Attiecināmās izmaksas'!N13)</f>
        <v/>
      </c>
      <c r="O26" s="55" t="str">
        <f>IF('Attiecināmās izmaksas'!O13="","",'Attiecināmās izmaksas'!O13)</f>
        <v/>
      </c>
      <c r="P26" s="76">
        <f>IF('Attiecināmās izmaksas'!P13="","",'Attiecināmās izmaksas'!P13)</f>
        <v>0</v>
      </c>
      <c r="Q26" s="47"/>
      <c r="R26" s="57">
        <f>IF('Neattiecināmās un PVN izmaksas'!L13="","",'Neattiecināmās un PVN izmaksas'!L13)</f>
        <v>0</v>
      </c>
      <c r="S26" s="75" t="str">
        <f>IF('Neattiecināmās un PVN izmaksas'!M13="","",'Neattiecināmās un PVN izmaksas'!M13)</f>
        <v/>
      </c>
      <c r="T26" s="55" t="str">
        <f>IF('Neattiecināmās un PVN izmaksas'!N13="","",'Neattiecināmās un PVN izmaksas'!N13)</f>
        <v/>
      </c>
      <c r="U26" s="55" t="str">
        <f>IF('Neattiecināmās un PVN izmaksas'!O13="","",'Neattiecināmās un PVN izmaksas'!O13)</f>
        <v/>
      </c>
      <c r="V26" s="31"/>
      <c r="W26" s="57">
        <f>IF('Neattiecināmās un PVN izmaksas'!S13="","",'Neattiecināmās un PVN izmaksas'!S13)</f>
        <v>0</v>
      </c>
      <c r="X26" s="75" t="str">
        <f>IF('Neattiecināmās un PVN izmaksas'!T13="","",'Neattiecināmās un PVN izmaksas'!T13)</f>
        <v/>
      </c>
      <c r="Y26" s="55" t="str">
        <f>IF('Neattiecināmās un PVN izmaksas'!U13="","",'Neattiecināmās un PVN izmaksas'!U13)</f>
        <v/>
      </c>
      <c r="Z26" s="55" t="str">
        <f>IF('Neattiecināmās un PVN izmaksas'!V13="","",'Neattiecināmās un PVN izmaksas'!V13)</f>
        <v/>
      </c>
      <c r="AA26" s="31"/>
      <c r="AB26" s="336" t="str">
        <f>IF('Attiecināmās izmaksas'!R13="","",'Attiecināmās izmaksas'!R13)</f>
        <v/>
      </c>
      <c r="AC26" s="337" t="str">
        <f>IF('Attiecināmās izmaksas'!T13="","",'Attiecināmās izmaksas'!T13)</f>
        <v/>
      </c>
      <c r="AD26" s="338" t="str">
        <f>IF('Attiecināmās izmaksas'!U13="","",'Attiecināmās izmaksas'!U13)</f>
        <v/>
      </c>
      <c r="AE26" s="338" t="str">
        <f>IF('Attiecināmās izmaksas'!V13="","",'Attiecināmās izmaksas'!V13)</f>
        <v/>
      </c>
      <c r="AF26" s="338" t="str">
        <f>IF('Attiecināmās izmaksas'!W13="","",'Attiecināmās izmaksas'!W13)</f>
        <v/>
      </c>
      <c r="AG26" s="338" t="str">
        <f>IF('Attiecināmās izmaksas'!X13="","",'Attiecināmās izmaksas'!X13)</f>
        <v/>
      </c>
      <c r="AH26" s="339" t="str">
        <f>IF('Attiecināmās izmaksas'!Y13="","",'Attiecināmās izmaksas'!Y13)</f>
        <v/>
      </c>
      <c r="AI26" s="84"/>
      <c r="AJ26" s="84"/>
      <c r="AK26" s="84"/>
    </row>
    <row r="27" spans="1:37" s="85" customFormat="1" ht="10.5" hidden="1" customHeight="1" outlineLevel="1" x14ac:dyDescent="0.25">
      <c r="A27" s="31"/>
      <c r="B27" s="53">
        <f>IF(Tāme!B15="","",Tāme!B15)</f>
        <v>1.5</v>
      </c>
      <c r="C27" s="54" t="str">
        <f>IF(Tāme!C15="","",Tāme!C15)</f>
        <v/>
      </c>
      <c r="D27" s="212" t="str">
        <f>IF(Tāme!D15="","",Tāme!D15)</f>
        <v/>
      </c>
      <c r="E27" s="212" t="str">
        <f>IF(Tāme!E15="","",Tāme!E15)</f>
        <v/>
      </c>
      <c r="F27" s="55" t="str">
        <f>IF(Tāme!F15="","",Tāme!F15)</f>
        <v/>
      </c>
      <c r="G27" s="244">
        <f>IF(Tāme!G15="","",Tāme!G15)</f>
        <v>1</v>
      </c>
      <c r="H27" s="55">
        <f>IF(Tāme!H15="","",Tāme!H15)</f>
        <v>0</v>
      </c>
      <c r="I27" s="56">
        <f>IF(Tāme!I15="","",Tāme!I15)</f>
        <v>0</v>
      </c>
      <c r="J27" s="71">
        <f>IF(Tāme!J15="","",Tāme!J15)</f>
        <v>0</v>
      </c>
      <c r="K27" s="187"/>
      <c r="L27" s="57">
        <f>IF('Attiecināmās izmaksas'!L14="","",'Attiecināmās izmaksas'!L14)</f>
        <v>0</v>
      </c>
      <c r="M27" s="75" t="str">
        <f>IF('Attiecināmās izmaksas'!M14="","",'Attiecināmās izmaksas'!M14)</f>
        <v/>
      </c>
      <c r="N27" s="55" t="str">
        <f>IF('Attiecināmās izmaksas'!N14="","",'Attiecināmās izmaksas'!N14)</f>
        <v/>
      </c>
      <c r="O27" s="55" t="str">
        <f>IF('Attiecināmās izmaksas'!O14="","",'Attiecināmās izmaksas'!O14)</f>
        <v/>
      </c>
      <c r="P27" s="76">
        <f>IF('Attiecināmās izmaksas'!P14="","",'Attiecināmās izmaksas'!P14)</f>
        <v>0</v>
      </c>
      <c r="Q27" s="47"/>
      <c r="R27" s="57">
        <f>IF('Neattiecināmās un PVN izmaksas'!L14="","",'Neattiecināmās un PVN izmaksas'!L14)</f>
        <v>0</v>
      </c>
      <c r="S27" s="75" t="str">
        <f>IF('Neattiecināmās un PVN izmaksas'!M14="","",'Neattiecināmās un PVN izmaksas'!M14)</f>
        <v/>
      </c>
      <c r="T27" s="55" t="str">
        <f>IF('Neattiecināmās un PVN izmaksas'!N14="","",'Neattiecināmās un PVN izmaksas'!N14)</f>
        <v/>
      </c>
      <c r="U27" s="55" t="str">
        <f>IF('Neattiecināmās un PVN izmaksas'!O14="","",'Neattiecināmās un PVN izmaksas'!O14)</f>
        <v/>
      </c>
      <c r="V27" s="31"/>
      <c r="W27" s="57">
        <f>IF('Neattiecināmās un PVN izmaksas'!S14="","",'Neattiecināmās un PVN izmaksas'!S14)</f>
        <v>0</v>
      </c>
      <c r="X27" s="75" t="str">
        <f>IF('Neattiecināmās un PVN izmaksas'!T14="","",'Neattiecināmās un PVN izmaksas'!T14)</f>
        <v/>
      </c>
      <c r="Y27" s="55" t="str">
        <f>IF('Neattiecināmās un PVN izmaksas'!U14="","",'Neattiecināmās un PVN izmaksas'!U14)</f>
        <v/>
      </c>
      <c r="Z27" s="55" t="str">
        <f>IF('Neattiecināmās un PVN izmaksas'!V14="","",'Neattiecināmās un PVN izmaksas'!V14)</f>
        <v/>
      </c>
      <c r="AA27" s="31"/>
      <c r="AB27" s="336" t="str">
        <f>IF('Attiecināmās izmaksas'!R14="","",'Attiecināmās izmaksas'!R14)</f>
        <v/>
      </c>
      <c r="AC27" s="337" t="str">
        <f>IF('Attiecināmās izmaksas'!T14="","",'Attiecināmās izmaksas'!T14)</f>
        <v/>
      </c>
      <c r="AD27" s="338" t="str">
        <f>IF('Attiecināmās izmaksas'!U14="","",'Attiecināmās izmaksas'!U14)</f>
        <v/>
      </c>
      <c r="AE27" s="338" t="str">
        <f>IF('Attiecināmās izmaksas'!V14="","",'Attiecināmās izmaksas'!V14)</f>
        <v/>
      </c>
      <c r="AF27" s="338" t="str">
        <f>IF('Attiecināmās izmaksas'!W14="","",'Attiecināmās izmaksas'!W14)</f>
        <v/>
      </c>
      <c r="AG27" s="338" t="str">
        <f>IF('Attiecināmās izmaksas'!X14="","",'Attiecināmās izmaksas'!X14)</f>
        <v/>
      </c>
      <c r="AH27" s="339" t="str">
        <f>IF('Attiecināmās izmaksas'!Y14="","",'Attiecināmās izmaksas'!Y14)</f>
        <v/>
      </c>
      <c r="AI27" s="84"/>
      <c r="AJ27" s="84"/>
      <c r="AK27" s="84"/>
    </row>
    <row r="28" spans="1:37" s="85" customFormat="1" ht="10.5" hidden="1" customHeight="1" outlineLevel="1" x14ac:dyDescent="0.25">
      <c r="A28" s="31"/>
      <c r="B28" s="53">
        <f>IF(Tāme!B16="","",Tāme!B16)</f>
        <v>1.6</v>
      </c>
      <c r="C28" s="54" t="str">
        <f>IF(Tāme!C16="","",Tāme!C16)</f>
        <v/>
      </c>
      <c r="D28" s="212" t="str">
        <f>IF(Tāme!D16="","",Tāme!D16)</f>
        <v/>
      </c>
      <c r="E28" s="212" t="str">
        <f>IF(Tāme!E16="","",Tāme!E16)</f>
        <v/>
      </c>
      <c r="F28" s="55" t="str">
        <f>IF(Tāme!F16="","",Tāme!F16)</f>
        <v/>
      </c>
      <c r="G28" s="244">
        <f>IF(Tāme!G16="","",Tāme!G16)</f>
        <v>1</v>
      </c>
      <c r="H28" s="55">
        <f>IF(Tāme!H16="","",Tāme!H16)</f>
        <v>0</v>
      </c>
      <c r="I28" s="56">
        <f>IF(Tāme!I16="","",Tāme!I16)</f>
        <v>0</v>
      </c>
      <c r="J28" s="71">
        <f>IF(Tāme!J16="","",Tāme!J16)</f>
        <v>0</v>
      </c>
      <c r="K28" s="187"/>
      <c r="L28" s="57">
        <f>IF('Attiecināmās izmaksas'!L15="","",'Attiecināmās izmaksas'!L15)</f>
        <v>0</v>
      </c>
      <c r="M28" s="75" t="str">
        <f>IF('Attiecināmās izmaksas'!M15="","",'Attiecināmās izmaksas'!M15)</f>
        <v/>
      </c>
      <c r="N28" s="55" t="str">
        <f>IF('Attiecināmās izmaksas'!N15="","",'Attiecināmās izmaksas'!N15)</f>
        <v/>
      </c>
      <c r="O28" s="55" t="str">
        <f>IF('Attiecināmās izmaksas'!O15="","",'Attiecināmās izmaksas'!O15)</f>
        <v/>
      </c>
      <c r="P28" s="76">
        <f>IF('Attiecināmās izmaksas'!P15="","",'Attiecināmās izmaksas'!P15)</f>
        <v>0</v>
      </c>
      <c r="Q28" s="47"/>
      <c r="R28" s="57">
        <f>IF('Neattiecināmās un PVN izmaksas'!L15="","",'Neattiecināmās un PVN izmaksas'!L15)</f>
        <v>0</v>
      </c>
      <c r="S28" s="75" t="str">
        <f>IF('Neattiecināmās un PVN izmaksas'!M15="","",'Neattiecināmās un PVN izmaksas'!M15)</f>
        <v/>
      </c>
      <c r="T28" s="55" t="str">
        <f>IF('Neattiecināmās un PVN izmaksas'!N15="","",'Neattiecināmās un PVN izmaksas'!N15)</f>
        <v/>
      </c>
      <c r="U28" s="55" t="str">
        <f>IF('Neattiecināmās un PVN izmaksas'!O15="","",'Neattiecināmās un PVN izmaksas'!O15)</f>
        <v/>
      </c>
      <c r="V28" s="31"/>
      <c r="W28" s="57">
        <f>IF('Neattiecināmās un PVN izmaksas'!S15="","",'Neattiecināmās un PVN izmaksas'!S15)</f>
        <v>0</v>
      </c>
      <c r="X28" s="75" t="str">
        <f>IF('Neattiecināmās un PVN izmaksas'!T15="","",'Neattiecināmās un PVN izmaksas'!T15)</f>
        <v/>
      </c>
      <c r="Y28" s="55" t="str">
        <f>IF('Neattiecināmās un PVN izmaksas'!U15="","",'Neattiecināmās un PVN izmaksas'!U15)</f>
        <v/>
      </c>
      <c r="Z28" s="55" t="str">
        <f>IF('Neattiecināmās un PVN izmaksas'!V15="","",'Neattiecināmās un PVN izmaksas'!V15)</f>
        <v/>
      </c>
      <c r="AA28" s="31"/>
      <c r="AB28" s="336" t="str">
        <f>IF('Attiecināmās izmaksas'!R15="","",'Attiecināmās izmaksas'!R15)</f>
        <v/>
      </c>
      <c r="AC28" s="337" t="str">
        <f>IF('Attiecināmās izmaksas'!T15="","",'Attiecināmās izmaksas'!T15)</f>
        <v/>
      </c>
      <c r="AD28" s="338" t="str">
        <f>IF('Attiecināmās izmaksas'!U15="","",'Attiecināmās izmaksas'!U15)</f>
        <v/>
      </c>
      <c r="AE28" s="338" t="str">
        <f>IF('Attiecināmās izmaksas'!V15="","",'Attiecināmās izmaksas'!V15)</f>
        <v/>
      </c>
      <c r="AF28" s="338" t="str">
        <f>IF('Attiecināmās izmaksas'!W15="","",'Attiecināmās izmaksas'!W15)</f>
        <v/>
      </c>
      <c r="AG28" s="338" t="str">
        <f>IF('Attiecināmās izmaksas'!X15="","",'Attiecināmās izmaksas'!X15)</f>
        <v/>
      </c>
      <c r="AH28" s="339" t="str">
        <f>IF('Attiecināmās izmaksas'!Y15="","",'Attiecināmās izmaksas'!Y15)</f>
        <v/>
      </c>
      <c r="AI28" s="84"/>
      <c r="AJ28" s="84"/>
      <c r="AK28" s="84"/>
    </row>
    <row r="29" spans="1:37" s="85" customFormat="1" ht="10.5" hidden="1" customHeight="1" outlineLevel="1" x14ac:dyDescent="0.25">
      <c r="A29" s="31"/>
      <c r="B29" s="53">
        <f>IF(Tāme!B17="","",Tāme!B17)</f>
        <v>1.7</v>
      </c>
      <c r="C29" s="54" t="str">
        <f>IF(Tāme!C17="","",Tāme!C17)</f>
        <v/>
      </c>
      <c r="D29" s="212" t="str">
        <f>IF(Tāme!D17="","",Tāme!D17)</f>
        <v/>
      </c>
      <c r="E29" s="212" t="str">
        <f>IF(Tāme!E17="","",Tāme!E17)</f>
        <v/>
      </c>
      <c r="F29" s="55" t="str">
        <f>IF(Tāme!F17="","",Tāme!F17)</f>
        <v/>
      </c>
      <c r="G29" s="244">
        <f>IF(Tāme!G17="","",Tāme!G17)</f>
        <v>1</v>
      </c>
      <c r="H29" s="55">
        <f>IF(Tāme!H17="","",Tāme!H17)</f>
        <v>0</v>
      </c>
      <c r="I29" s="56">
        <f>IF(Tāme!I17="","",Tāme!I17)</f>
        <v>0</v>
      </c>
      <c r="J29" s="71">
        <f>IF(Tāme!J17="","",Tāme!J17)</f>
        <v>0</v>
      </c>
      <c r="K29" s="187"/>
      <c r="L29" s="57">
        <f>IF('Attiecināmās izmaksas'!L16="","",'Attiecināmās izmaksas'!L16)</f>
        <v>0</v>
      </c>
      <c r="M29" s="75" t="str">
        <f>IF('Attiecināmās izmaksas'!M16="","",'Attiecināmās izmaksas'!M16)</f>
        <v/>
      </c>
      <c r="N29" s="55" t="str">
        <f>IF('Attiecināmās izmaksas'!N16="","",'Attiecināmās izmaksas'!N16)</f>
        <v/>
      </c>
      <c r="O29" s="55" t="str">
        <f>IF('Attiecināmās izmaksas'!O16="","",'Attiecināmās izmaksas'!O16)</f>
        <v/>
      </c>
      <c r="P29" s="76">
        <f>IF('Attiecināmās izmaksas'!P16="","",'Attiecināmās izmaksas'!P16)</f>
        <v>0</v>
      </c>
      <c r="Q29" s="47"/>
      <c r="R29" s="57">
        <f>IF('Neattiecināmās un PVN izmaksas'!L16="","",'Neattiecināmās un PVN izmaksas'!L16)</f>
        <v>0</v>
      </c>
      <c r="S29" s="75" t="str">
        <f>IF('Neattiecināmās un PVN izmaksas'!M16="","",'Neattiecināmās un PVN izmaksas'!M16)</f>
        <v/>
      </c>
      <c r="T29" s="55" t="str">
        <f>IF('Neattiecināmās un PVN izmaksas'!N16="","",'Neattiecināmās un PVN izmaksas'!N16)</f>
        <v/>
      </c>
      <c r="U29" s="55" t="str">
        <f>IF('Neattiecināmās un PVN izmaksas'!O16="","",'Neattiecināmās un PVN izmaksas'!O16)</f>
        <v/>
      </c>
      <c r="V29" s="31"/>
      <c r="W29" s="57">
        <f>IF('Neattiecināmās un PVN izmaksas'!S16="","",'Neattiecināmās un PVN izmaksas'!S16)</f>
        <v>0</v>
      </c>
      <c r="X29" s="75" t="str">
        <f>IF('Neattiecināmās un PVN izmaksas'!T16="","",'Neattiecināmās un PVN izmaksas'!T16)</f>
        <v/>
      </c>
      <c r="Y29" s="55" t="str">
        <f>IF('Neattiecināmās un PVN izmaksas'!U16="","",'Neattiecināmās un PVN izmaksas'!U16)</f>
        <v/>
      </c>
      <c r="Z29" s="55" t="str">
        <f>IF('Neattiecināmās un PVN izmaksas'!V16="","",'Neattiecināmās un PVN izmaksas'!V16)</f>
        <v/>
      </c>
      <c r="AA29" s="31"/>
      <c r="AB29" s="336" t="str">
        <f>IF('Attiecināmās izmaksas'!R16="","",'Attiecināmās izmaksas'!R16)</f>
        <v/>
      </c>
      <c r="AC29" s="337" t="str">
        <f>IF('Attiecināmās izmaksas'!T16="","",'Attiecināmās izmaksas'!T16)</f>
        <v/>
      </c>
      <c r="AD29" s="338" t="str">
        <f>IF('Attiecināmās izmaksas'!U16="","",'Attiecināmās izmaksas'!U16)</f>
        <v/>
      </c>
      <c r="AE29" s="338" t="str">
        <f>IF('Attiecināmās izmaksas'!V16="","",'Attiecināmās izmaksas'!V16)</f>
        <v/>
      </c>
      <c r="AF29" s="338" t="str">
        <f>IF('Attiecināmās izmaksas'!W16="","",'Attiecināmās izmaksas'!W16)</f>
        <v/>
      </c>
      <c r="AG29" s="338" t="str">
        <f>IF('Attiecināmās izmaksas'!X16="","",'Attiecināmās izmaksas'!X16)</f>
        <v/>
      </c>
      <c r="AH29" s="339" t="str">
        <f>IF('Attiecināmās izmaksas'!Y16="","",'Attiecināmās izmaksas'!Y16)</f>
        <v/>
      </c>
      <c r="AI29" s="84"/>
      <c r="AJ29" s="84"/>
      <c r="AK29" s="84"/>
    </row>
    <row r="30" spans="1:37" s="85" customFormat="1" ht="10.5" hidden="1" customHeight="1" outlineLevel="1" x14ac:dyDescent="0.25">
      <c r="A30" s="31"/>
      <c r="B30" s="53">
        <f>IF(Tāme!B18="","",Tāme!B18)</f>
        <v>1.8</v>
      </c>
      <c r="C30" s="54" t="str">
        <f>IF(Tāme!C18="","",Tāme!C18)</f>
        <v/>
      </c>
      <c r="D30" s="212" t="str">
        <f>IF(Tāme!D18="","",Tāme!D18)</f>
        <v/>
      </c>
      <c r="E30" s="212" t="str">
        <f>IF(Tāme!E18="","",Tāme!E18)</f>
        <v/>
      </c>
      <c r="F30" s="55" t="str">
        <f>IF(Tāme!F18="","",Tāme!F18)</f>
        <v/>
      </c>
      <c r="G30" s="244">
        <f>IF(Tāme!G18="","",Tāme!G18)</f>
        <v>1</v>
      </c>
      <c r="H30" s="55">
        <f>IF(Tāme!H18="","",Tāme!H18)</f>
        <v>0</v>
      </c>
      <c r="I30" s="56">
        <f>IF(Tāme!I18="","",Tāme!I18)</f>
        <v>0</v>
      </c>
      <c r="J30" s="71">
        <f>IF(Tāme!J18="","",Tāme!J18)</f>
        <v>0</v>
      </c>
      <c r="K30" s="187"/>
      <c r="L30" s="57">
        <f>IF('Attiecināmās izmaksas'!L17="","",'Attiecināmās izmaksas'!L17)</f>
        <v>0</v>
      </c>
      <c r="M30" s="75" t="str">
        <f>IF('Attiecināmās izmaksas'!M17="","",'Attiecināmās izmaksas'!M17)</f>
        <v/>
      </c>
      <c r="N30" s="55" t="str">
        <f>IF('Attiecināmās izmaksas'!N17="","",'Attiecināmās izmaksas'!N17)</f>
        <v/>
      </c>
      <c r="O30" s="55" t="str">
        <f>IF('Attiecināmās izmaksas'!O17="","",'Attiecināmās izmaksas'!O17)</f>
        <v/>
      </c>
      <c r="P30" s="76">
        <f>IF('Attiecināmās izmaksas'!P17="","",'Attiecināmās izmaksas'!P17)</f>
        <v>0</v>
      </c>
      <c r="Q30" s="47"/>
      <c r="R30" s="57">
        <f>IF('Neattiecināmās un PVN izmaksas'!L17="","",'Neattiecināmās un PVN izmaksas'!L17)</f>
        <v>0</v>
      </c>
      <c r="S30" s="75" t="str">
        <f>IF('Neattiecināmās un PVN izmaksas'!M17="","",'Neattiecināmās un PVN izmaksas'!M17)</f>
        <v/>
      </c>
      <c r="T30" s="55" t="str">
        <f>IF('Neattiecināmās un PVN izmaksas'!N17="","",'Neattiecināmās un PVN izmaksas'!N17)</f>
        <v/>
      </c>
      <c r="U30" s="55" t="str">
        <f>IF('Neattiecināmās un PVN izmaksas'!O17="","",'Neattiecināmās un PVN izmaksas'!O17)</f>
        <v/>
      </c>
      <c r="V30" s="31"/>
      <c r="W30" s="57">
        <f>IF('Neattiecināmās un PVN izmaksas'!S17="","",'Neattiecināmās un PVN izmaksas'!S17)</f>
        <v>0</v>
      </c>
      <c r="X30" s="75" t="str">
        <f>IF('Neattiecināmās un PVN izmaksas'!T17="","",'Neattiecināmās un PVN izmaksas'!T17)</f>
        <v/>
      </c>
      <c r="Y30" s="55" t="str">
        <f>IF('Neattiecināmās un PVN izmaksas'!U17="","",'Neattiecināmās un PVN izmaksas'!U17)</f>
        <v/>
      </c>
      <c r="Z30" s="55" t="str">
        <f>IF('Neattiecināmās un PVN izmaksas'!V17="","",'Neattiecināmās un PVN izmaksas'!V17)</f>
        <v/>
      </c>
      <c r="AA30" s="31"/>
      <c r="AB30" s="336" t="str">
        <f>IF('Attiecināmās izmaksas'!R17="","",'Attiecināmās izmaksas'!R17)</f>
        <v/>
      </c>
      <c r="AC30" s="337" t="str">
        <f>IF('Attiecināmās izmaksas'!T17="","",'Attiecināmās izmaksas'!T17)</f>
        <v/>
      </c>
      <c r="AD30" s="338" t="str">
        <f>IF('Attiecināmās izmaksas'!U17="","",'Attiecināmās izmaksas'!U17)</f>
        <v/>
      </c>
      <c r="AE30" s="338" t="str">
        <f>IF('Attiecināmās izmaksas'!V17="","",'Attiecināmās izmaksas'!V17)</f>
        <v/>
      </c>
      <c r="AF30" s="338" t="str">
        <f>IF('Attiecināmās izmaksas'!W17="","",'Attiecināmās izmaksas'!W17)</f>
        <v/>
      </c>
      <c r="AG30" s="338" t="str">
        <f>IF('Attiecināmās izmaksas'!X17="","",'Attiecināmās izmaksas'!X17)</f>
        <v/>
      </c>
      <c r="AH30" s="339" t="str">
        <f>IF('Attiecināmās izmaksas'!Y17="","",'Attiecināmās izmaksas'!Y17)</f>
        <v/>
      </c>
      <c r="AI30" s="84"/>
      <c r="AJ30" s="84"/>
      <c r="AK30" s="84"/>
    </row>
    <row r="31" spans="1:37" s="85" customFormat="1" ht="10.5" hidden="1" customHeight="1" outlineLevel="1" x14ac:dyDescent="0.25">
      <c r="A31" s="31"/>
      <c r="B31" s="53">
        <f>IF(Tāme!B19="","",Tāme!B19)</f>
        <v>1.9</v>
      </c>
      <c r="C31" s="54" t="str">
        <f>IF(Tāme!C19="","",Tāme!C19)</f>
        <v/>
      </c>
      <c r="D31" s="212" t="str">
        <f>IF(Tāme!D19="","",Tāme!D19)</f>
        <v/>
      </c>
      <c r="E31" s="212" t="str">
        <f>IF(Tāme!E19="","",Tāme!E19)</f>
        <v/>
      </c>
      <c r="F31" s="55" t="str">
        <f>IF(Tāme!F19="","",Tāme!F19)</f>
        <v/>
      </c>
      <c r="G31" s="244">
        <f>IF(Tāme!G19="","",Tāme!G19)</f>
        <v>1</v>
      </c>
      <c r="H31" s="55">
        <f>IF(Tāme!H19="","",Tāme!H19)</f>
        <v>0</v>
      </c>
      <c r="I31" s="56">
        <f>IF(Tāme!I19="","",Tāme!I19)</f>
        <v>0</v>
      </c>
      <c r="J31" s="71">
        <f>IF(Tāme!J19="","",Tāme!J19)</f>
        <v>0</v>
      </c>
      <c r="K31" s="187"/>
      <c r="L31" s="57">
        <f>IF('Attiecināmās izmaksas'!L18="","",'Attiecināmās izmaksas'!L18)</f>
        <v>0</v>
      </c>
      <c r="M31" s="75" t="str">
        <f>IF('Attiecināmās izmaksas'!M18="","",'Attiecināmās izmaksas'!M18)</f>
        <v/>
      </c>
      <c r="N31" s="55" t="str">
        <f>IF('Attiecināmās izmaksas'!N18="","",'Attiecināmās izmaksas'!N18)</f>
        <v/>
      </c>
      <c r="O31" s="55" t="str">
        <f>IF('Attiecināmās izmaksas'!O18="","",'Attiecināmās izmaksas'!O18)</f>
        <v/>
      </c>
      <c r="P31" s="76">
        <f>IF('Attiecināmās izmaksas'!P18="","",'Attiecināmās izmaksas'!P18)</f>
        <v>0</v>
      </c>
      <c r="Q31" s="47"/>
      <c r="R31" s="57">
        <f>IF('Neattiecināmās un PVN izmaksas'!L18="","",'Neattiecināmās un PVN izmaksas'!L18)</f>
        <v>0</v>
      </c>
      <c r="S31" s="75" t="str">
        <f>IF('Neattiecināmās un PVN izmaksas'!M18="","",'Neattiecināmās un PVN izmaksas'!M18)</f>
        <v/>
      </c>
      <c r="T31" s="55" t="str">
        <f>IF('Neattiecināmās un PVN izmaksas'!N18="","",'Neattiecināmās un PVN izmaksas'!N18)</f>
        <v/>
      </c>
      <c r="U31" s="55" t="str">
        <f>IF('Neattiecināmās un PVN izmaksas'!O18="","",'Neattiecināmās un PVN izmaksas'!O18)</f>
        <v/>
      </c>
      <c r="V31" s="31"/>
      <c r="W31" s="57">
        <f>IF('Neattiecināmās un PVN izmaksas'!S18="","",'Neattiecināmās un PVN izmaksas'!S18)</f>
        <v>0</v>
      </c>
      <c r="X31" s="75" t="str">
        <f>IF('Neattiecināmās un PVN izmaksas'!T18="","",'Neattiecināmās un PVN izmaksas'!T18)</f>
        <v/>
      </c>
      <c r="Y31" s="55" t="str">
        <f>IF('Neattiecināmās un PVN izmaksas'!U18="","",'Neattiecināmās un PVN izmaksas'!U18)</f>
        <v/>
      </c>
      <c r="Z31" s="55" t="str">
        <f>IF('Neattiecināmās un PVN izmaksas'!V18="","",'Neattiecināmās un PVN izmaksas'!V18)</f>
        <v/>
      </c>
      <c r="AA31" s="31"/>
      <c r="AB31" s="336" t="str">
        <f>IF('Attiecināmās izmaksas'!R18="","",'Attiecināmās izmaksas'!R18)</f>
        <v/>
      </c>
      <c r="AC31" s="337" t="str">
        <f>IF('Attiecināmās izmaksas'!T18="","",'Attiecināmās izmaksas'!T18)</f>
        <v/>
      </c>
      <c r="AD31" s="338" t="str">
        <f>IF('Attiecināmās izmaksas'!U18="","",'Attiecināmās izmaksas'!U18)</f>
        <v/>
      </c>
      <c r="AE31" s="338" t="str">
        <f>IF('Attiecināmās izmaksas'!V18="","",'Attiecināmās izmaksas'!V18)</f>
        <v/>
      </c>
      <c r="AF31" s="338" t="str">
        <f>IF('Attiecināmās izmaksas'!W18="","",'Attiecināmās izmaksas'!W18)</f>
        <v/>
      </c>
      <c r="AG31" s="338" t="str">
        <f>IF('Attiecināmās izmaksas'!X18="","",'Attiecināmās izmaksas'!X18)</f>
        <v/>
      </c>
      <c r="AH31" s="339" t="str">
        <f>IF('Attiecināmās izmaksas'!Y18="","",'Attiecināmās izmaksas'!Y18)</f>
        <v/>
      </c>
      <c r="AI31" s="84"/>
      <c r="AJ31" s="84"/>
      <c r="AK31" s="84"/>
    </row>
    <row r="32" spans="1:37" s="85" customFormat="1" ht="10.5" hidden="1" customHeight="1" outlineLevel="1" x14ac:dyDescent="0.25">
      <c r="A32" s="31"/>
      <c r="B32" s="53" t="str">
        <f>IF(Tāme!B20="","",Tāme!B20)</f>
        <v>1.10.</v>
      </c>
      <c r="C32" s="54" t="str">
        <f>IF(Tāme!C20="","",Tāme!C20)</f>
        <v/>
      </c>
      <c r="D32" s="212" t="str">
        <f>IF(Tāme!D20="","",Tāme!D20)</f>
        <v/>
      </c>
      <c r="E32" s="212" t="str">
        <f>IF(Tāme!E20="","",Tāme!E20)</f>
        <v/>
      </c>
      <c r="F32" s="55" t="str">
        <f>IF(Tāme!F20="","",Tāme!F20)</f>
        <v/>
      </c>
      <c r="G32" s="244">
        <f>IF(Tāme!G20="","",Tāme!G20)</f>
        <v>1</v>
      </c>
      <c r="H32" s="55">
        <f>IF(Tāme!H20="","",Tāme!H20)</f>
        <v>0</v>
      </c>
      <c r="I32" s="56">
        <f>IF(Tāme!I20="","",Tāme!I20)</f>
        <v>0</v>
      </c>
      <c r="J32" s="71">
        <f>IF(Tāme!J20="","",Tāme!J20)</f>
        <v>0</v>
      </c>
      <c r="K32" s="187"/>
      <c r="L32" s="57">
        <f>IF('Attiecināmās izmaksas'!L19="","",'Attiecināmās izmaksas'!L19)</f>
        <v>0</v>
      </c>
      <c r="M32" s="75" t="str">
        <f>IF('Attiecināmās izmaksas'!M19="","",'Attiecināmās izmaksas'!M19)</f>
        <v/>
      </c>
      <c r="N32" s="55" t="str">
        <f>IF('Attiecināmās izmaksas'!N19="","",'Attiecināmās izmaksas'!N19)</f>
        <v/>
      </c>
      <c r="O32" s="55" t="str">
        <f>IF('Attiecināmās izmaksas'!O19="","",'Attiecināmās izmaksas'!O19)</f>
        <v/>
      </c>
      <c r="P32" s="76">
        <f>IF('Attiecināmās izmaksas'!P19="","",'Attiecināmās izmaksas'!P19)</f>
        <v>0</v>
      </c>
      <c r="Q32" s="47"/>
      <c r="R32" s="57">
        <f>IF('Neattiecināmās un PVN izmaksas'!L19="","",'Neattiecināmās un PVN izmaksas'!L19)</f>
        <v>0</v>
      </c>
      <c r="S32" s="75" t="str">
        <f>IF('Neattiecināmās un PVN izmaksas'!M19="","",'Neattiecināmās un PVN izmaksas'!M19)</f>
        <v/>
      </c>
      <c r="T32" s="55" t="str">
        <f>IF('Neattiecināmās un PVN izmaksas'!N19="","",'Neattiecināmās un PVN izmaksas'!N19)</f>
        <v/>
      </c>
      <c r="U32" s="55" t="str">
        <f>IF('Neattiecināmās un PVN izmaksas'!O19="","",'Neattiecināmās un PVN izmaksas'!O19)</f>
        <v/>
      </c>
      <c r="V32" s="31"/>
      <c r="W32" s="57">
        <f>IF('Neattiecināmās un PVN izmaksas'!S19="","",'Neattiecināmās un PVN izmaksas'!S19)</f>
        <v>0</v>
      </c>
      <c r="X32" s="75" t="str">
        <f>IF('Neattiecināmās un PVN izmaksas'!T19="","",'Neattiecināmās un PVN izmaksas'!T19)</f>
        <v/>
      </c>
      <c r="Y32" s="55" t="str">
        <f>IF('Neattiecināmās un PVN izmaksas'!U19="","",'Neattiecināmās un PVN izmaksas'!U19)</f>
        <v/>
      </c>
      <c r="Z32" s="55" t="str">
        <f>IF('Neattiecināmās un PVN izmaksas'!V19="","",'Neattiecināmās un PVN izmaksas'!V19)</f>
        <v/>
      </c>
      <c r="AA32" s="31"/>
      <c r="AB32" s="336" t="str">
        <f>IF('Attiecināmās izmaksas'!R19="","",'Attiecināmās izmaksas'!R19)</f>
        <v/>
      </c>
      <c r="AC32" s="337" t="str">
        <f>IF('Attiecināmās izmaksas'!T19="","",'Attiecināmās izmaksas'!T19)</f>
        <v/>
      </c>
      <c r="AD32" s="338" t="str">
        <f>IF('Attiecināmās izmaksas'!U19="","",'Attiecināmās izmaksas'!U19)</f>
        <v/>
      </c>
      <c r="AE32" s="338" t="str">
        <f>IF('Attiecināmās izmaksas'!V19="","",'Attiecināmās izmaksas'!V19)</f>
        <v/>
      </c>
      <c r="AF32" s="338" t="str">
        <f>IF('Attiecināmās izmaksas'!W19="","",'Attiecināmās izmaksas'!W19)</f>
        <v/>
      </c>
      <c r="AG32" s="338" t="str">
        <f>IF('Attiecināmās izmaksas'!X19="","",'Attiecināmās izmaksas'!X19)</f>
        <v/>
      </c>
      <c r="AH32" s="339" t="str">
        <f>IF('Attiecināmās izmaksas'!Y19="","",'Attiecināmās izmaksas'!Y19)</f>
        <v/>
      </c>
      <c r="AI32" s="84"/>
      <c r="AJ32" s="84"/>
      <c r="AK32" s="84"/>
    </row>
    <row r="33" spans="1:37" s="85" customFormat="1" ht="10.5" hidden="1" customHeight="1" outlineLevel="1" x14ac:dyDescent="0.25">
      <c r="A33" s="31"/>
      <c r="B33" s="53">
        <f>IF(Tāme!B21="","",Tāme!B21)</f>
        <v>1.1100000000000001</v>
      </c>
      <c r="C33" s="54" t="str">
        <f>IF(Tāme!C21="","",Tāme!C21)</f>
        <v/>
      </c>
      <c r="D33" s="212" t="str">
        <f>IF(Tāme!D21="","",Tāme!D21)</f>
        <v/>
      </c>
      <c r="E33" s="212" t="str">
        <f>IF(Tāme!E21="","",Tāme!E21)</f>
        <v/>
      </c>
      <c r="F33" s="55" t="str">
        <f>IF(Tāme!F21="","",Tāme!F21)</f>
        <v/>
      </c>
      <c r="G33" s="244">
        <f>IF(Tāme!G21="","",Tāme!G21)</f>
        <v>1</v>
      </c>
      <c r="H33" s="55">
        <f>IF(Tāme!H21="","",Tāme!H21)</f>
        <v>0</v>
      </c>
      <c r="I33" s="56">
        <f>IF(Tāme!I21="","",Tāme!I21)</f>
        <v>0</v>
      </c>
      <c r="J33" s="71">
        <f>IF(Tāme!J21="","",Tāme!J21)</f>
        <v>0</v>
      </c>
      <c r="K33" s="187"/>
      <c r="L33" s="57">
        <f>IF('Attiecināmās izmaksas'!L20="","",'Attiecināmās izmaksas'!L20)</f>
        <v>0</v>
      </c>
      <c r="M33" s="75" t="str">
        <f>IF('Attiecināmās izmaksas'!M20="","",'Attiecināmās izmaksas'!M20)</f>
        <v/>
      </c>
      <c r="N33" s="55" t="str">
        <f>IF('Attiecināmās izmaksas'!N20="","",'Attiecināmās izmaksas'!N20)</f>
        <v/>
      </c>
      <c r="O33" s="55" t="str">
        <f>IF('Attiecināmās izmaksas'!O20="","",'Attiecināmās izmaksas'!O20)</f>
        <v/>
      </c>
      <c r="P33" s="76">
        <f>IF('Attiecināmās izmaksas'!P20="","",'Attiecināmās izmaksas'!P20)</f>
        <v>0</v>
      </c>
      <c r="Q33" s="47"/>
      <c r="R33" s="57">
        <f>IF('Neattiecināmās un PVN izmaksas'!L20="","",'Neattiecināmās un PVN izmaksas'!L20)</f>
        <v>0</v>
      </c>
      <c r="S33" s="75" t="str">
        <f>IF('Neattiecināmās un PVN izmaksas'!M20="","",'Neattiecināmās un PVN izmaksas'!M20)</f>
        <v/>
      </c>
      <c r="T33" s="55" t="str">
        <f>IF('Neattiecināmās un PVN izmaksas'!N20="","",'Neattiecināmās un PVN izmaksas'!N20)</f>
        <v/>
      </c>
      <c r="U33" s="55" t="str">
        <f>IF('Neattiecināmās un PVN izmaksas'!O20="","",'Neattiecināmās un PVN izmaksas'!O20)</f>
        <v/>
      </c>
      <c r="V33" s="31"/>
      <c r="W33" s="57">
        <f>IF('Neattiecināmās un PVN izmaksas'!S20="","",'Neattiecināmās un PVN izmaksas'!S20)</f>
        <v>0</v>
      </c>
      <c r="X33" s="75" t="str">
        <f>IF('Neattiecināmās un PVN izmaksas'!T20="","",'Neattiecināmās un PVN izmaksas'!T20)</f>
        <v/>
      </c>
      <c r="Y33" s="55" t="str">
        <f>IF('Neattiecināmās un PVN izmaksas'!U20="","",'Neattiecināmās un PVN izmaksas'!U20)</f>
        <v/>
      </c>
      <c r="Z33" s="55" t="str">
        <f>IF('Neattiecināmās un PVN izmaksas'!V20="","",'Neattiecināmās un PVN izmaksas'!V20)</f>
        <v/>
      </c>
      <c r="AA33" s="31"/>
      <c r="AB33" s="336" t="str">
        <f>IF('Attiecināmās izmaksas'!R20="","",'Attiecināmās izmaksas'!R20)</f>
        <v/>
      </c>
      <c r="AC33" s="337" t="str">
        <f>IF('Attiecināmās izmaksas'!T20="","",'Attiecināmās izmaksas'!T20)</f>
        <v/>
      </c>
      <c r="AD33" s="338" t="str">
        <f>IF('Attiecināmās izmaksas'!U20="","",'Attiecināmās izmaksas'!U20)</f>
        <v/>
      </c>
      <c r="AE33" s="338" t="str">
        <f>IF('Attiecināmās izmaksas'!V20="","",'Attiecināmās izmaksas'!V20)</f>
        <v/>
      </c>
      <c r="AF33" s="338" t="str">
        <f>IF('Attiecināmās izmaksas'!W20="","",'Attiecināmās izmaksas'!W20)</f>
        <v/>
      </c>
      <c r="AG33" s="338" t="str">
        <f>IF('Attiecināmās izmaksas'!X20="","",'Attiecināmās izmaksas'!X20)</f>
        <v/>
      </c>
      <c r="AH33" s="339" t="str">
        <f>IF('Attiecināmās izmaksas'!Y20="","",'Attiecināmās izmaksas'!Y20)</f>
        <v/>
      </c>
      <c r="AI33" s="84"/>
      <c r="AJ33" s="84"/>
      <c r="AK33" s="84"/>
    </row>
    <row r="34" spans="1:37" s="85" customFormat="1" ht="10.5" hidden="1" customHeight="1" outlineLevel="1" x14ac:dyDescent="0.25">
      <c r="A34" s="31"/>
      <c r="B34" s="53">
        <f>IF(Tāme!B22="","",Tāme!B22)</f>
        <v>1.1200000000000001</v>
      </c>
      <c r="C34" s="54" t="str">
        <f>IF(Tāme!C22="","",Tāme!C22)</f>
        <v/>
      </c>
      <c r="D34" s="212" t="str">
        <f>IF(Tāme!D22="","",Tāme!D22)</f>
        <v/>
      </c>
      <c r="E34" s="212" t="str">
        <f>IF(Tāme!E22="","",Tāme!E22)</f>
        <v/>
      </c>
      <c r="F34" s="55" t="str">
        <f>IF(Tāme!F22="","",Tāme!F22)</f>
        <v/>
      </c>
      <c r="G34" s="244">
        <f>IF(Tāme!G22="","",Tāme!G22)</f>
        <v>1</v>
      </c>
      <c r="H34" s="55">
        <f>IF(Tāme!H22="","",Tāme!H22)</f>
        <v>0</v>
      </c>
      <c r="I34" s="56">
        <f>IF(Tāme!I22="","",Tāme!I22)</f>
        <v>0</v>
      </c>
      <c r="J34" s="71">
        <f>IF(Tāme!J22="","",Tāme!J22)</f>
        <v>0</v>
      </c>
      <c r="K34" s="187"/>
      <c r="L34" s="57">
        <f>IF('Attiecināmās izmaksas'!L21="","",'Attiecināmās izmaksas'!L21)</f>
        <v>0</v>
      </c>
      <c r="M34" s="75" t="str">
        <f>IF('Attiecināmās izmaksas'!M21="","",'Attiecināmās izmaksas'!M21)</f>
        <v/>
      </c>
      <c r="N34" s="55" t="str">
        <f>IF('Attiecināmās izmaksas'!N21="","",'Attiecināmās izmaksas'!N21)</f>
        <v/>
      </c>
      <c r="O34" s="55" t="str">
        <f>IF('Attiecināmās izmaksas'!O21="","",'Attiecināmās izmaksas'!O21)</f>
        <v/>
      </c>
      <c r="P34" s="76">
        <f>IF('Attiecināmās izmaksas'!P21="","",'Attiecināmās izmaksas'!P21)</f>
        <v>0</v>
      </c>
      <c r="Q34" s="47"/>
      <c r="R34" s="57">
        <f>IF('Neattiecināmās un PVN izmaksas'!L21="","",'Neattiecināmās un PVN izmaksas'!L21)</f>
        <v>0</v>
      </c>
      <c r="S34" s="75" t="str">
        <f>IF('Neattiecināmās un PVN izmaksas'!M21="","",'Neattiecināmās un PVN izmaksas'!M21)</f>
        <v/>
      </c>
      <c r="T34" s="55" t="str">
        <f>IF('Neattiecināmās un PVN izmaksas'!N21="","",'Neattiecināmās un PVN izmaksas'!N21)</f>
        <v/>
      </c>
      <c r="U34" s="55" t="str">
        <f>IF('Neattiecināmās un PVN izmaksas'!O21="","",'Neattiecināmās un PVN izmaksas'!O21)</f>
        <v/>
      </c>
      <c r="V34" s="31"/>
      <c r="W34" s="57">
        <f>IF('Neattiecināmās un PVN izmaksas'!S21="","",'Neattiecināmās un PVN izmaksas'!S21)</f>
        <v>0</v>
      </c>
      <c r="X34" s="75" t="str">
        <f>IF('Neattiecināmās un PVN izmaksas'!T21="","",'Neattiecināmās un PVN izmaksas'!T21)</f>
        <v/>
      </c>
      <c r="Y34" s="55" t="str">
        <f>IF('Neattiecināmās un PVN izmaksas'!U21="","",'Neattiecināmās un PVN izmaksas'!U21)</f>
        <v/>
      </c>
      <c r="Z34" s="55" t="str">
        <f>IF('Neattiecināmās un PVN izmaksas'!V21="","",'Neattiecināmās un PVN izmaksas'!V21)</f>
        <v/>
      </c>
      <c r="AA34" s="31"/>
      <c r="AB34" s="336" t="str">
        <f>IF('Attiecināmās izmaksas'!R21="","",'Attiecināmās izmaksas'!R21)</f>
        <v/>
      </c>
      <c r="AC34" s="337" t="str">
        <f>IF('Attiecināmās izmaksas'!T21="","",'Attiecināmās izmaksas'!T21)</f>
        <v/>
      </c>
      <c r="AD34" s="338" t="str">
        <f>IF('Attiecināmās izmaksas'!U21="","",'Attiecināmās izmaksas'!U21)</f>
        <v/>
      </c>
      <c r="AE34" s="338" t="str">
        <f>IF('Attiecināmās izmaksas'!V21="","",'Attiecināmās izmaksas'!V21)</f>
        <v/>
      </c>
      <c r="AF34" s="338" t="str">
        <f>IF('Attiecināmās izmaksas'!W21="","",'Attiecināmās izmaksas'!W21)</f>
        <v/>
      </c>
      <c r="AG34" s="338" t="str">
        <f>IF('Attiecināmās izmaksas'!X21="","",'Attiecināmās izmaksas'!X21)</f>
        <v/>
      </c>
      <c r="AH34" s="339" t="str">
        <f>IF('Attiecināmās izmaksas'!Y21="","",'Attiecināmās izmaksas'!Y21)</f>
        <v/>
      </c>
      <c r="AI34" s="84"/>
      <c r="AJ34" s="84"/>
      <c r="AK34" s="84"/>
    </row>
    <row r="35" spans="1:37" s="85" customFormat="1" ht="10.5" hidden="1" customHeight="1" outlineLevel="1" x14ac:dyDescent="0.25">
      <c r="A35" s="31"/>
      <c r="B35" s="53">
        <f>IF(Tāme!B23="","",Tāme!B23)</f>
        <v>1.1299999999999999</v>
      </c>
      <c r="C35" s="54" t="str">
        <f>IF(Tāme!C23="","",Tāme!C23)</f>
        <v/>
      </c>
      <c r="D35" s="212" t="str">
        <f>IF(Tāme!D23="","",Tāme!D23)</f>
        <v/>
      </c>
      <c r="E35" s="212" t="str">
        <f>IF(Tāme!E23="","",Tāme!E23)</f>
        <v/>
      </c>
      <c r="F35" s="55" t="str">
        <f>IF(Tāme!F23="","",Tāme!F23)</f>
        <v/>
      </c>
      <c r="G35" s="244">
        <f>IF(Tāme!G23="","",Tāme!G23)</f>
        <v>1</v>
      </c>
      <c r="H35" s="55">
        <f>IF(Tāme!H23="","",Tāme!H23)</f>
        <v>0</v>
      </c>
      <c r="I35" s="56">
        <f>IF(Tāme!I23="","",Tāme!I23)</f>
        <v>0</v>
      </c>
      <c r="J35" s="71">
        <f>IF(Tāme!J23="","",Tāme!J23)</f>
        <v>0</v>
      </c>
      <c r="K35" s="187"/>
      <c r="L35" s="57">
        <f>IF('Attiecināmās izmaksas'!L22="","",'Attiecināmās izmaksas'!L22)</f>
        <v>0</v>
      </c>
      <c r="M35" s="75" t="str">
        <f>IF('Attiecināmās izmaksas'!M22="","",'Attiecināmās izmaksas'!M22)</f>
        <v/>
      </c>
      <c r="N35" s="55" t="str">
        <f>IF('Attiecināmās izmaksas'!N22="","",'Attiecināmās izmaksas'!N22)</f>
        <v/>
      </c>
      <c r="O35" s="55" t="str">
        <f>IF('Attiecināmās izmaksas'!O22="","",'Attiecināmās izmaksas'!O22)</f>
        <v/>
      </c>
      <c r="P35" s="76">
        <f>IF('Attiecināmās izmaksas'!P22="","",'Attiecināmās izmaksas'!P22)</f>
        <v>0</v>
      </c>
      <c r="Q35" s="47"/>
      <c r="R35" s="57">
        <f>IF('Neattiecināmās un PVN izmaksas'!L22="","",'Neattiecināmās un PVN izmaksas'!L22)</f>
        <v>0</v>
      </c>
      <c r="S35" s="75" t="str">
        <f>IF('Neattiecināmās un PVN izmaksas'!M22="","",'Neattiecināmās un PVN izmaksas'!M22)</f>
        <v/>
      </c>
      <c r="T35" s="55" t="str">
        <f>IF('Neattiecināmās un PVN izmaksas'!N22="","",'Neattiecināmās un PVN izmaksas'!N22)</f>
        <v/>
      </c>
      <c r="U35" s="55" t="str">
        <f>IF('Neattiecināmās un PVN izmaksas'!O22="","",'Neattiecināmās un PVN izmaksas'!O22)</f>
        <v/>
      </c>
      <c r="V35" s="31"/>
      <c r="W35" s="57">
        <f>IF('Neattiecināmās un PVN izmaksas'!S22="","",'Neattiecināmās un PVN izmaksas'!S22)</f>
        <v>0</v>
      </c>
      <c r="X35" s="75" t="str">
        <f>IF('Neattiecināmās un PVN izmaksas'!T22="","",'Neattiecināmās un PVN izmaksas'!T22)</f>
        <v/>
      </c>
      <c r="Y35" s="55" t="str">
        <f>IF('Neattiecināmās un PVN izmaksas'!U22="","",'Neattiecināmās un PVN izmaksas'!U22)</f>
        <v/>
      </c>
      <c r="Z35" s="55" t="str">
        <f>IF('Neattiecināmās un PVN izmaksas'!V22="","",'Neattiecināmās un PVN izmaksas'!V22)</f>
        <v/>
      </c>
      <c r="AA35" s="31"/>
      <c r="AB35" s="336" t="str">
        <f>IF('Attiecināmās izmaksas'!R22="","",'Attiecināmās izmaksas'!R22)</f>
        <v/>
      </c>
      <c r="AC35" s="337" t="str">
        <f>IF('Attiecināmās izmaksas'!T22="","",'Attiecināmās izmaksas'!T22)</f>
        <v/>
      </c>
      <c r="AD35" s="338" t="str">
        <f>IF('Attiecināmās izmaksas'!U22="","",'Attiecināmās izmaksas'!U22)</f>
        <v/>
      </c>
      <c r="AE35" s="338" t="str">
        <f>IF('Attiecināmās izmaksas'!V22="","",'Attiecināmās izmaksas'!V22)</f>
        <v/>
      </c>
      <c r="AF35" s="338" t="str">
        <f>IF('Attiecināmās izmaksas'!W22="","",'Attiecināmās izmaksas'!W22)</f>
        <v/>
      </c>
      <c r="AG35" s="338" t="str">
        <f>IF('Attiecināmās izmaksas'!X22="","",'Attiecināmās izmaksas'!X22)</f>
        <v/>
      </c>
      <c r="AH35" s="339" t="str">
        <f>IF('Attiecināmās izmaksas'!Y22="","",'Attiecināmās izmaksas'!Y22)</f>
        <v/>
      </c>
      <c r="AI35" s="84"/>
      <c r="AJ35" s="84"/>
      <c r="AK35" s="84"/>
    </row>
    <row r="36" spans="1:37" s="85" customFormat="1" ht="10.5" hidden="1" customHeight="1" outlineLevel="1" x14ac:dyDescent="0.25">
      <c r="A36" s="31"/>
      <c r="B36" s="53">
        <f>IF(Tāme!B24="","",Tāme!B24)</f>
        <v>1.1399999999999999</v>
      </c>
      <c r="C36" s="54" t="str">
        <f>IF(Tāme!C24="","",Tāme!C24)</f>
        <v/>
      </c>
      <c r="D36" s="212" t="str">
        <f>IF(Tāme!D24="","",Tāme!D24)</f>
        <v/>
      </c>
      <c r="E36" s="212" t="str">
        <f>IF(Tāme!E24="","",Tāme!E24)</f>
        <v/>
      </c>
      <c r="F36" s="55" t="str">
        <f>IF(Tāme!F24="","",Tāme!F24)</f>
        <v/>
      </c>
      <c r="G36" s="244">
        <f>IF(Tāme!G24="","",Tāme!G24)</f>
        <v>1</v>
      </c>
      <c r="H36" s="55">
        <f>IF(Tāme!H24="","",Tāme!H24)</f>
        <v>0</v>
      </c>
      <c r="I36" s="56">
        <f>IF(Tāme!I24="","",Tāme!I24)</f>
        <v>0</v>
      </c>
      <c r="J36" s="71">
        <f>IF(Tāme!J24="","",Tāme!J24)</f>
        <v>0</v>
      </c>
      <c r="K36" s="187"/>
      <c r="L36" s="57">
        <f>IF('Attiecināmās izmaksas'!L23="","",'Attiecināmās izmaksas'!L23)</f>
        <v>0</v>
      </c>
      <c r="M36" s="75" t="str">
        <f>IF('Attiecināmās izmaksas'!M23="","",'Attiecināmās izmaksas'!M23)</f>
        <v/>
      </c>
      <c r="N36" s="55" t="str">
        <f>IF('Attiecināmās izmaksas'!N23="","",'Attiecināmās izmaksas'!N23)</f>
        <v/>
      </c>
      <c r="O36" s="55" t="str">
        <f>IF('Attiecināmās izmaksas'!O23="","",'Attiecināmās izmaksas'!O23)</f>
        <v/>
      </c>
      <c r="P36" s="76">
        <f>IF('Attiecināmās izmaksas'!P23="","",'Attiecināmās izmaksas'!P23)</f>
        <v>0</v>
      </c>
      <c r="Q36" s="47"/>
      <c r="R36" s="57">
        <f>IF('Neattiecināmās un PVN izmaksas'!L23="","",'Neattiecināmās un PVN izmaksas'!L23)</f>
        <v>0</v>
      </c>
      <c r="S36" s="75" t="str">
        <f>IF('Neattiecināmās un PVN izmaksas'!M23="","",'Neattiecināmās un PVN izmaksas'!M23)</f>
        <v/>
      </c>
      <c r="T36" s="55" t="str">
        <f>IF('Neattiecināmās un PVN izmaksas'!N23="","",'Neattiecināmās un PVN izmaksas'!N23)</f>
        <v/>
      </c>
      <c r="U36" s="55" t="str">
        <f>IF('Neattiecināmās un PVN izmaksas'!O23="","",'Neattiecināmās un PVN izmaksas'!O23)</f>
        <v/>
      </c>
      <c r="V36" s="31"/>
      <c r="W36" s="57">
        <f>IF('Neattiecināmās un PVN izmaksas'!S23="","",'Neattiecināmās un PVN izmaksas'!S23)</f>
        <v>0</v>
      </c>
      <c r="X36" s="75" t="str">
        <f>IF('Neattiecināmās un PVN izmaksas'!T23="","",'Neattiecināmās un PVN izmaksas'!T23)</f>
        <v/>
      </c>
      <c r="Y36" s="55" t="str">
        <f>IF('Neattiecināmās un PVN izmaksas'!U23="","",'Neattiecināmās un PVN izmaksas'!U23)</f>
        <v/>
      </c>
      <c r="Z36" s="55" t="str">
        <f>IF('Neattiecināmās un PVN izmaksas'!V23="","",'Neattiecināmās un PVN izmaksas'!V23)</f>
        <v/>
      </c>
      <c r="AA36" s="31"/>
      <c r="AB36" s="336" t="str">
        <f>IF('Attiecināmās izmaksas'!R23="","",'Attiecināmās izmaksas'!R23)</f>
        <v/>
      </c>
      <c r="AC36" s="337" t="str">
        <f>IF('Attiecināmās izmaksas'!T23="","",'Attiecināmās izmaksas'!T23)</f>
        <v/>
      </c>
      <c r="AD36" s="338" t="str">
        <f>IF('Attiecināmās izmaksas'!U23="","",'Attiecināmās izmaksas'!U23)</f>
        <v/>
      </c>
      <c r="AE36" s="338" t="str">
        <f>IF('Attiecināmās izmaksas'!V23="","",'Attiecināmās izmaksas'!V23)</f>
        <v/>
      </c>
      <c r="AF36" s="338" t="str">
        <f>IF('Attiecināmās izmaksas'!W23="","",'Attiecināmās izmaksas'!W23)</f>
        <v/>
      </c>
      <c r="AG36" s="338" t="str">
        <f>IF('Attiecināmās izmaksas'!X23="","",'Attiecināmās izmaksas'!X23)</f>
        <v/>
      </c>
      <c r="AH36" s="339" t="str">
        <f>IF('Attiecināmās izmaksas'!Y23="","",'Attiecināmās izmaksas'!Y23)</f>
        <v/>
      </c>
      <c r="AI36" s="84"/>
      <c r="AJ36" s="84"/>
      <c r="AK36" s="84"/>
    </row>
    <row r="37" spans="1:37" s="85" customFormat="1" ht="10.5" hidden="1" customHeight="1" outlineLevel="1" x14ac:dyDescent="0.25">
      <c r="A37" s="31"/>
      <c r="B37" s="53">
        <f>IF(Tāme!B25="","",Tāme!B25)</f>
        <v>1.1499999999999999</v>
      </c>
      <c r="C37" s="54" t="str">
        <f>IF(Tāme!C25="","",Tāme!C25)</f>
        <v/>
      </c>
      <c r="D37" s="212" t="str">
        <f>IF(Tāme!D25="","",Tāme!D25)</f>
        <v/>
      </c>
      <c r="E37" s="212" t="str">
        <f>IF(Tāme!E25="","",Tāme!E25)</f>
        <v/>
      </c>
      <c r="F37" s="55" t="str">
        <f>IF(Tāme!F25="","",Tāme!F25)</f>
        <v/>
      </c>
      <c r="G37" s="244">
        <f>IF(Tāme!G25="","",Tāme!G25)</f>
        <v>1</v>
      </c>
      <c r="H37" s="55">
        <f>IF(Tāme!H25="","",Tāme!H25)</f>
        <v>0</v>
      </c>
      <c r="I37" s="56">
        <f>IF(Tāme!I25="","",Tāme!I25)</f>
        <v>0</v>
      </c>
      <c r="J37" s="71">
        <f>IF(Tāme!J25="","",Tāme!J25)</f>
        <v>0</v>
      </c>
      <c r="K37" s="187"/>
      <c r="L37" s="57">
        <f>IF('Attiecināmās izmaksas'!L24="","",'Attiecināmās izmaksas'!L24)</f>
        <v>0</v>
      </c>
      <c r="M37" s="75" t="str">
        <f>IF('Attiecināmās izmaksas'!M24="","",'Attiecināmās izmaksas'!M24)</f>
        <v/>
      </c>
      <c r="N37" s="55" t="str">
        <f>IF('Attiecināmās izmaksas'!N24="","",'Attiecināmās izmaksas'!N24)</f>
        <v/>
      </c>
      <c r="O37" s="55" t="str">
        <f>IF('Attiecināmās izmaksas'!O24="","",'Attiecināmās izmaksas'!O24)</f>
        <v/>
      </c>
      <c r="P37" s="76">
        <f>IF('Attiecināmās izmaksas'!P24="","",'Attiecināmās izmaksas'!P24)</f>
        <v>0</v>
      </c>
      <c r="Q37" s="47"/>
      <c r="R37" s="57">
        <f>IF('Neattiecināmās un PVN izmaksas'!L24="","",'Neattiecināmās un PVN izmaksas'!L24)</f>
        <v>0</v>
      </c>
      <c r="S37" s="75" t="str">
        <f>IF('Neattiecināmās un PVN izmaksas'!M24="","",'Neattiecināmās un PVN izmaksas'!M24)</f>
        <v/>
      </c>
      <c r="T37" s="55" t="str">
        <f>IF('Neattiecināmās un PVN izmaksas'!N24="","",'Neattiecināmās un PVN izmaksas'!N24)</f>
        <v/>
      </c>
      <c r="U37" s="55" t="str">
        <f>IF('Neattiecināmās un PVN izmaksas'!O24="","",'Neattiecināmās un PVN izmaksas'!O24)</f>
        <v/>
      </c>
      <c r="V37" s="31"/>
      <c r="W37" s="57">
        <f>IF('Neattiecināmās un PVN izmaksas'!S24="","",'Neattiecināmās un PVN izmaksas'!S24)</f>
        <v>0</v>
      </c>
      <c r="X37" s="75" t="str">
        <f>IF('Neattiecināmās un PVN izmaksas'!T24="","",'Neattiecināmās un PVN izmaksas'!T24)</f>
        <v/>
      </c>
      <c r="Y37" s="55" t="str">
        <f>IF('Neattiecināmās un PVN izmaksas'!U24="","",'Neattiecināmās un PVN izmaksas'!U24)</f>
        <v/>
      </c>
      <c r="Z37" s="55" t="str">
        <f>IF('Neattiecināmās un PVN izmaksas'!V24="","",'Neattiecināmās un PVN izmaksas'!V24)</f>
        <v/>
      </c>
      <c r="AA37" s="31"/>
      <c r="AB37" s="336" t="str">
        <f>IF('Attiecināmās izmaksas'!R24="","",'Attiecināmās izmaksas'!R24)</f>
        <v/>
      </c>
      <c r="AC37" s="337" t="str">
        <f>IF('Attiecināmās izmaksas'!T24="","",'Attiecināmās izmaksas'!T24)</f>
        <v/>
      </c>
      <c r="AD37" s="338" t="str">
        <f>IF('Attiecināmās izmaksas'!U24="","",'Attiecināmās izmaksas'!U24)</f>
        <v/>
      </c>
      <c r="AE37" s="338" t="str">
        <f>IF('Attiecināmās izmaksas'!V24="","",'Attiecināmās izmaksas'!V24)</f>
        <v/>
      </c>
      <c r="AF37" s="338" t="str">
        <f>IF('Attiecināmās izmaksas'!W24="","",'Attiecināmās izmaksas'!W24)</f>
        <v/>
      </c>
      <c r="AG37" s="338" t="str">
        <f>IF('Attiecināmās izmaksas'!X24="","",'Attiecināmās izmaksas'!X24)</f>
        <v/>
      </c>
      <c r="AH37" s="339" t="str">
        <f>IF('Attiecināmās izmaksas'!Y24="","",'Attiecināmās izmaksas'!Y24)</f>
        <v/>
      </c>
      <c r="AI37" s="84"/>
      <c r="AJ37" s="84"/>
      <c r="AK37" s="84"/>
    </row>
    <row r="38" spans="1:37" s="85" customFormat="1" ht="10.5" hidden="1" customHeight="1" outlineLevel="1" x14ac:dyDescent="0.25">
      <c r="A38" s="31"/>
      <c r="B38" s="53">
        <f>IF(Tāme!B26="","",Tāme!B26)</f>
        <v>1.1599999999999999</v>
      </c>
      <c r="C38" s="54" t="str">
        <f>IF(Tāme!C26="","",Tāme!C26)</f>
        <v/>
      </c>
      <c r="D38" s="212" t="str">
        <f>IF(Tāme!D26="","",Tāme!D26)</f>
        <v/>
      </c>
      <c r="E38" s="212" t="str">
        <f>IF(Tāme!E26="","",Tāme!E26)</f>
        <v/>
      </c>
      <c r="F38" s="55" t="str">
        <f>IF(Tāme!F26="","",Tāme!F26)</f>
        <v/>
      </c>
      <c r="G38" s="244">
        <f>IF(Tāme!G26="","",Tāme!G26)</f>
        <v>1</v>
      </c>
      <c r="H38" s="55">
        <f>IF(Tāme!H26="","",Tāme!H26)</f>
        <v>0</v>
      </c>
      <c r="I38" s="56">
        <f>IF(Tāme!I26="","",Tāme!I26)</f>
        <v>0</v>
      </c>
      <c r="J38" s="71">
        <f>IF(Tāme!J26="","",Tāme!J26)</f>
        <v>0</v>
      </c>
      <c r="K38" s="187"/>
      <c r="L38" s="57">
        <f>IF('Attiecināmās izmaksas'!L25="","",'Attiecināmās izmaksas'!L25)</f>
        <v>0</v>
      </c>
      <c r="M38" s="75" t="str">
        <f>IF('Attiecināmās izmaksas'!M25="","",'Attiecināmās izmaksas'!M25)</f>
        <v/>
      </c>
      <c r="N38" s="55" t="str">
        <f>IF('Attiecināmās izmaksas'!N25="","",'Attiecināmās izmaksas'!N25)</f>
        <v/>
      </c>
      <c r="O38" s="55" t="str">
        <f>IF('Attiecināmās izmaksas'!O25="","",'Attiecināmās izmaksas'!O25)</f>
        <v/>
      </c>
      <c r="P38" s="76">
        <f>IF('Attiecināmās izmaksas'!P25="","",'Attiecināmās izmaksas'!P25)</f>
        <v>0</v>
      </c>
      <c r="Q38" s="47"/>
      <c r="R38" s="57">
        <f>IF('Neattiecināmās un PVN izmaksas'!L25="","",'Neattiecināmās un PVN izmaksas'!L25)</f>
        <v>0</v>
      </c>
      <c r="S38" s="75" t="str">
        <f>IF('Neattiecināmās un PVN izmaksas'!M25="","",'Neattiecināmās un PVN izmaksas'!M25)</f>
        <v/>
      </c>
      <c r="T38" s="55" t="str">
        <f>IF('Neattiecināmās un PVN izmaksas'!N25="","",'Neattiecināmās un PVN izmaksas'!N25)</f>
        <v/>
      </c>
      <c r="U38" s="55" t="str">
        <f>IF('Neattiecināmās un PVN izmaksas'!O25="","",'Neattiecināmās un PVN izmaksas'!O25)</f>
        <v/>
      </c>
      <c r="V38" s="31"/>
      <c r="W38" s="57">
        <f>IF('Neattiecināmās un PVN izmaksas'!S25="","",'Neattiecināmās un PVN izmaksas'!S25)</f>
        <v>0</v>
      </c>
      <c r="X38" s="75" t="str">
        <f>IF('Neattiecināmās un PVN izmaksas'!T25="","",'Neattiecināmās un PVN izmaksas'!T25)</f>
        <v/>
      </c>
      <c r="Y38" s="55" t="str">
        <f>IF('Neattiecināmās un PVN izmaksas'!U25="","",'Neattiecināmās un PVN izmaksas'!U25)</f>
        <v/>
      </c>
      <c r="Z38" s="55" t="str">
        <f>IF('Neattiecināmās un PVN izmaksas'!V25="","",'Neattiecināmās un PVN izmaksas'!V25)</f>
        <v/>
      </c>
      <c r="AA38" s="31"/>
      <c r="AB38" s="336" t="str">
        <f>IF('Attiecināmās izmaksas'!R25="","",'Attiecināmās izmaksas'!R25)</f>
        <v/>
      </c>
      <c r="AC38" s="337" t="str">
        <f>IF('Attiecināmās izmaksas'!T25="","",'Attiecināmās izmaksas'!T25)</f>
        <v/>
      </c>
      <c r="AD38" s="338" t="str">
        <f>IF('Attiecināmās izmaksas'!U25="","",'Attiecināmās izmaksas'!U25)</f>
        <v/>
      </c>
      <c r="AE38" s="338" t="str">
        <f>IF('Attiecināmās izmaksas'!V25="","",'Attiecināmās izmaksas'!V25)</f>
        <v/>
      </c>
      <c r="AF38" s="338" t="str">
        <f>IF('Attiecināmās izmaksas'!W25="","",'Attiecināmās izmaksas'!W25)</f>
        <v/>
      </c>
      <c r="AG38" s="338" t="str">
        <f>IF('Attiecināmās izmaksas'!X25="","",'Attiecināmās izmaksas'!X25)</f>
        <v/>
      </c>
      <c r="AH38" s="339" t="str">
        <f>IF('Attiecināmās izmaksas'!Y25="","",'Attiecināmās izmaksas'!Y25)</f>
        <v/>
      </c>
      <c r="AI38" s="84"/>
      <c r="AJ38" s="84"/>
      <c r="AK38" s="84"/>
    </row>
    <row r="39" spans="1:37" s="85" customFormat="1" ht="10.5" hidden="1" customHeight="1" outlineLevel="1" x14ac:dyDescent="0.25">
      <c r="A39" s="31"/>
      <c r="B39" s="53">
        <f>IF(Tāme!B27="","",Tāme!B27)</f>
        <v>1.17</v>
      </c>
      <c r="C39" s="54" t="str">
        <f>IF(Tāme!C27="","",Tāme!C27)</f>
        <v/>
      </c>
      <c r="D39" s="212" t="str">
        <f>IF(Tāme!D27="","",Tāme!D27)</f>
        <v/>
      </c>
      <c r="E39" s="212" t="str">
        <f>IF(Tāme!E27="","",Tāme!E27)</f>
        <v/>
      </c>
      <c r="F39" s="55" t="str">
        <f>IF(Tāme!F27="","",Tāme!F27)</f>
        <v/>
      </c>
      <c r="G39" s="244">
        <f>IF(Tāme!G27="","",Tāme!G27)</f>
        <v>1</v>
      </c>
      <c r="H39" s="55">
        <f>IF(Tāme!H27="","",Tāme!H27)</f>
        <v>0</v>
      </c>
      <c r="I39" s="56">
        <f>IF(Tāme!I27="","",Tāme!I27)</f>
        <v>0</v>
      </c>
      <c r="J39" s="71">
        <f>IF(Tāme!J27="","",Tāme!J27)</f>
        <v>0</v>
      </c>
      <c r="K39" s="187"/>
      <c r="L39" s="57">
        <f>IF('Attiecināmās izmaksas'!L26="","",'Attiecināmās izmaksas'!L26)</f>
        <v>0</v>
      </c>
      <c r="M39" s="75" t="str">
        <f>IF('Attiecināmās izmaksas'!M26="","",'Attiecināmās izmaksas'!M26)</f>
        <v/>
      </c>
      <c r="N39" s="55" t="str">
        <f>IF('Attiecināmās izmaksas'!N26="","",'Attiecināmās izmaksas'!N26)</f>
        <v/>
      </c>
      <c r="O39" s="55" t="str">
        <f>IF('Attiecināmās izmaksas'!O26="","",'Attiecināmās izmaksas'!O26)</f>
        <v/>
      </c>
      <c r="P39" s="76">
        <f>IF('Attiecināmās izmaksas'!P26="","",'Attiecināmās izmaksas'!P26)</f>
        <v>0</v>
      </c>
      <c r="Q39" s="47"/>
      <c r="R39" s="57">
        <f>IF('Neattiecināmās un PVN izmaksas'!L26="","",'Neattiecināmās un PVN izmaksas'!L26)</f>
        <v>0</v>
      </c>
      <c r="S39" s="75" t="str">
        <f>IF('Neattiecināmās un PVN izmaksas'!M26="","",'Neattiecināmās un PVN izmaksas'!M26)</f>
        <v/>
      </c>
      <c r="T39" s="55" t="str">
        <f>IF('Neattiecināmās un PVN izmaksas'!N26="","",'Neattiecināmās un PVN izmaksas'!N26)</f>
        <v/>
      </c>
      <c r="U39" s="55" t="str">
        <f>IF('Neattiecināmās un PVN izmaksas'!O26="","",'Neattiecināmās un PVN izmaksas'!O26)</f>
        <v/>
      </c>
      <c r="V39" s="31"/>
      <c r="W39" s="57">
        <f>IF('Neattiecināmās un PVN izmaksas'!S26="","",'Neattiecināmās un PVN izmaksas'!S26)</f>
        <v>0</v>
      </c>
      <c r="X39" s="75" t="str">
        <f>IF('Neattiecināmās un PVN izmaksas'!T26="","",'Neattiecināmās un PVN izmaksas'!T26)</f>
        <v/>
      </c>
      <c r="Y39" s="55" t="str">
        <f>IF('Neattiecināmās un PVN izmaksas'!U26="","",'Neattiecināmās un PVN izmaksas'!U26)</f>
        <v/>
      </c>
      <c r="Z39" s="55" t="str">
        <f>IF('Neattiecināmās un PVN izmaksas'!V26="","",'Neattiecināmās un PVN izmaksas'!V26)</f>
        <v/>
      </c>
      <c r="AA39" s="31"/>
      <c r="AB39" s="336" t="str">
        <f>IF('Attiecināmās izmaksas'!R26="","",'Attiecināmās izmaksas'!R26)</f>
        <v/>
      </c>
      <c r="AC39" s="337" t="str">
        <f>IF('Attiecināmās izmaksas'!T26="","",'Attiecināmās izmaksas'!T26)</f>
        <v/>
      </c>
      <c r="AD39" s="338" t="str">
        <f>IF('Attiecināmās izmaksas'!U26="","",'Attiecināmās izmaksas'!U26)</f>
        <v/>
      </c>
      <c r="AE39" s="338" t="str">
        <f>IF('Attiecināmās izmaksas'!V26="","",'Attiecināmās izmaksas'!V26)</f>
        <v/>
      </c>
      <c r="AF39" s="338" t="str">
        <f>IF('Attiecināmās izmaksas'!W26="","",'Attiecināmās izmaksas'!W26)</f>
        <v/>
      </c>
      <c r="AG39" s="338" t="str">
        <f>IF('Attiecināmās izmaksas'!X26="","",'Attiecināmās izmaksas'!X26)</f>
        <v/>
      </c>
      <c r="AH39" s="339" t="str">
        <f>IF('Attiecināmās izmaksas'!Y26="","",'Attiecināmās izmaksas'!Y26)</f>
        <v/>
      </c>
      <c r="AI39" s="84"/>
      <c r="AJ39" s="84"/>
      <c r="AK39" s="84"/>
    </row>
    <row r="40" spans="1:37" s="85" customFormat="1" ht="10.5" hidden="1" customHeight="1" outlineLevel="1" x14ac:dyDescent="0.25">
      <c r="A40" s="31"/>
      <c r="B40" s="53">
        <f>IF(Tāme!B28="","",Tāme!B28)</f>
        <v>1.18</v>
      </c>
      <c r="C40" s="54" t="str">
        <f>IF(Tāme!C28="","",Tāme!C28)</f>
        <v/>
      </c>
      <c r="D40" s="212" t="str">
        <f>IF(Tāme!D28="","",Tāme!D28)</f>
        <v/>
      </c>
      <c r="E40" s="212" t="str">
        <f>IF(Tāme!E28="","",Tāme!E28)</f>
        <v/>
      </c>
      <c r="F40" s="55" t="str">
        <f>IF(Tāme!F28="","",Tāme!F28)</f>
        <v/>
      </c>
      <c r="G40" s="244">
        <f>IF(Tāme!G28="","",Tāme!G28)</f>
        <v>1</v>
      </c>
      <c r="H40" s="55">
        <f>IF(Tāme!H28="","",Tāme!H28)</f>
        <v>0</v>
      </c>
      <c r="I40" s="56">
        <f>IF(Tāme!I28="","",Tāme!I28)</f>
        <v>0</v>
      </c>
      <c r="J40" s="71">
        <f>IF(Tāme!J28="","",Tāme!J28)</f>
        <v>0</v>
      </c>
      <c r="K40" s="187"/>
      <c r="L40" s="57">
        <f>IF('Attiecināmās izmaksas'!L27="","",'Attiecināmās izmaksas'!L27)</f>
        <v>0</v>
      </c>
      <c r="M40" s="75" t="str">
        <f>IF('Attiecināmās izmaksas'!M27="","",'Attiecināmās izmaksas'!M27)</f>
        <v/>
      </c>
      <c r="N40" s="55" t="str">
        <f>IF('Attiecināmās izmaksas'!N27="","",'Attiecināmās izmaksas'!N27)</f>
        <v/>
      </c>
      <c r="O40" s="55" t="str">
        <f>IF('Attiecināmās izmaksas'!O27="","",'Attiecināmās izmaksas'!O27)</f>
        <v/>
      </c>
      <c r="P40" s="76">
        <f>IF('Attiecināmās izmaksas'!P27="","",'Attiecināmās izmaksas'!P27)</f>
        <v>0</v>
      </c>
      <c r="Q40" s="47"/>
      <c r="R40" s="57">
        <f>IF('Neattiecināmās un PVN izmaksas'!L27="","",'Neattiecināmās un PVN izmaksas'!L27)</f>
        <v>0</v>
      </c>
      <c r="S40" s="75" t="str">
        <f>IF('Neattiecināmās un PVN izmaksas'!M27="","",'Neattiecināmās un PVN izmaksas'!M27)</f>
        <v/>
      </c>
      <c r="T40" s="55" t="str">
        <f>IF('Neattiecināmās un PVN izmaksas'!N27="","",'Neattiecināmās un PVN izmaksas'!N27)</f>
        <v/>
      </c>
      <c r="U40" s="55" t="str">
        <f>IF('Neattiecināmās un PVN izmaksas'!O27="","",'Neattiecināmās un PVN izmaksas'!O27)</f>
        <v/>
      </c>
      <c r="V40" s="31"/>
      <c r="W40" s="57">
        <f>IF('Neattiecināmās un PVN izmaksas'!S27="","",'Neattiecināmās un PVN izmaksas'!S27)</f>
        <v>0</v>
      </c>
      <c r="X40" s="75" t="str">
        <f>IF('Neattiecināmās un PVN izmaksas'!T27="","",'Neattiecināmās un PVN izmaksas'!T27)</f>
        <v/>
      </c>
      <c r="Y40" s="55" t="str">
        <f>IF('Neattiecināmās un PVN izmaksas'!U27="","",'Neattiecināmās un PVN izmaksas'!U27)</f>
        <v/>
      </c>
      <c r="Z40" s="55" t="str">
        <f>IF('Neattiecināmās un PVN izmaksas'!V27="","",'Neattiecināmās un PVN izmaksas'!V27)</f>
        <v/>
      </c>
      <c r="AA40" s="31"/>
      <c r="AB40" s="336" t="str">
        <f>IF('Attiecināmās izmaksas'!R27="","",'Attiecināmās izmaksas'!R27)</f>
        <v/>
      </c>
      <c r="AC40" s="337" t="str">
        <f>IF('Attiecināmās izmaksas'!T27="","",'Attiecināmās izmaksas'!T27)</f>
        <v/>
      </c>
      <c r="AD40" s="338" t="str">
        <f>IF('Attiecināmās izmaksas'!U27="","",'Attiecināmās izmaksas'!U27)</f>
        <v/>
      </c>
      <c r="AE40" s="338" t="str">
        <f>IF('Attiecināmās izmaksas'!V27="","",'Attiecināmās izmaksas'!V27)</f>
        <v/>
      </c>
      <c r="AF40" s="338" t="str">
        <f>IF('Attiecināmās izmaksas'!W27="","",'Attiecināmās izmaksas'!W27)</f>
        <v/>
      </c>
      <c r="AG40" s="338" t="str">
        <f>IF('Attiecināmās izmaksas'!X27="","",'Attiecināmās izmaksas'!X27)</f>
        <v/>
      </c>
      <c r="AH40" s="339" t="str">
        <f>IF('Attiecināmās izmaksas'!Y27="","",'Attiecināmās izmaksas'!Y27)</f>
        <v/>
      </c>
      <c r="AI40" s="84"/>
      <c r="AJ40" s="84"/>
      <c r="AK40" s="84"/>
    </row>
    <row r="41" spans="1:37" s="85" customFormat="1" ht="10.5" hidden="1" customHeight="1" outlineLevel="1" x14ac:dyDescent="0.25">
      <c r="A41" s="31"/>
      <c r="B41" s="53">
        <f>IF(Tāme!B29="","",Tāme!B29)</f>
        <v>1.19</v>
      </c>
      <c r="C41" s="54" t="str">
        <f>IF(Tāme!C29="","",Tāme!C29)</f>
        <v/>
      </c>
      <c r="D41" s="212" t="str">
        <f>IF(Tāme!D29="","",Tāme!D29)</f>
        <v/>
      </c>
      <c r="E41" s="212" t="str">
        <f>IF(Tāme!E29="","",Tāme!E29)</f>
        <v/>
      </c>
      <c r="F41" s="55" t="str">
        <f>IF(Tāme!F29="","",Tāme!F29)</f>
        <v/>
      </c>
      <c r="G41" s="244">
        <f>IF(Tāme!G29="","",Tāme!G29)</f>
        <v>1</v>
      </c>
      <c r="H41" s="55">
        <f>IF(Tāme!H29="","",Tāme!H29)</f>
        <v>0</v>
      </c>
      <c r="I41" s="56">
        <f>IF(Tāme!I29="","",Tāme!I29)</f>
        <v>0</v>
      </c>
      <c r="J41" s="71">
        <f>IF(Tāme!J29="","",Tāme!J29)</f>
        <v>0</v>
      </c>
      <c r="K41" s="187"/>
      <c r="L41" s="57">
        <f>IF('Attiecināmās izmaksas'!L28="","",'Attiecināmās izmaksas'!L28)</f>
        <v>0</v>
      </c>
      <c r="M41" s="75" t="str">
        <f>IF('Attiecināmās izmaksas'!M28="","",'Attiecināmās izmaksas'!M28)</f>
        <v/>
      </c>
      <c r="N41" s="55" t="str">
        <f>IF('Attiecināmās izmaksas'!N28="","",'Attiecināmās izmaksas'!N28)</f>
        <v/>
      </c>
      <c r="O41" s="55" t="str">
        <f>IF('Attiecināmās izmaksas'!O28="","",'Attiecināmās izmaksas'!O28)</f>
        <v/>
      </c>
      <c r="P41" s="76">
        <f>IF('Attiecināmās izmaksas'!P28="","",'Attiecināmās izmaksas'!P28)</f>
        <v>0</v>
      </c>
      <c r="Q41" s="47"/>
      <c r="R41" s="57">
        <f>IF('Neattiecināmās un PVN izmaksas'!L28="","",'Neattiecināmās un PVN izmaksas'!L28)</f>
        <v>0</v>
      </c>
      <c r="S41" s="75" t="str">
        <f>IF('Neattiecināmās un PVN izmaksas'!M28="","",'Neattiecināmās un PVN izmaksas'!M28)</f>
        <v/>
      </c>
      <c r="T41" s="55" t="str">
        <f>IF('Neattiecināmās un PVN izmaksas'!N28="","",'Neattiecināmās un PVN izmaksas'!N28)</f>
        <v/>
      </c>
      <c r="U41" s="55" t="str">
        <f>IF('Neattiecināmās un PVN izmaksas'!O28="","",'Neattiecināmās un PVN izmaksas'!O28)</f>
        <v/>
      </c>
      <c r="V41" s="31"/>
      <c r="W41" s="57">
        <f>IF('Neattiecināmās un PVN izmaksas'!S28="","",'Neattiecināmās un PVN izmaksas'!S28)</f>
        <v>0</v>
      </c>
      <c r="X41" s="75" t="str">
        <f>IF('Neattiecināmās un PVN izmaksas'!T28="","",'Neattiecināmās un PVN izmaksas'!T28)</f>
        <v/>
      </c>
      <c r="Y41" s="55" t="str">
        <f>IF('Neattiecināmās un PVN izmaksas'!U28="","",'Neattiecināmās un PVN izmaksas'!U28)</f>
        <v/>
      </c>
      <c r="Z41" s="55" t="str">
        <f>IF('Neattiecināmās un PVN izmaksas'!V28="","",'Neattiecināmās un PVN izmaksas'!V28)</f>
        <v/>
      </c>
      <c r="AA41" s="31"/>
      <c r="AB41" s="336" t="str">
        <f>IF('Attiecināmās izmaksas'!R28="","",'Attiecināmās izmaksas'!R28)</f>
        <v/>
      </c>
      <c r="AC41" s="337" t="str">
        <f>IF('Attiecināmās izmaksas'!T28="","",'Attiecināmās izmaksas'!T28)</f>
        <v/>
      </c>
      <c r="AD41" s="338" t="str">
        <f>IF('Attiecināmās izmaksas'!U28="","",'Attiecināmās izmaksas'!U28)</f>
        <v/>
      </c>
      <c r="AE41" s="338" t="str">
        <f>IF('Attiecināmās izmaksas'!V28="","",'Attiecināmās izmaksas'!V28)</f>
        <v/>
      </c>
      <c r="AF41" s="338" t="str">
        <f>IF('Attiecināmās izmaksas'!W28="","",'Attiecināmās izmaksas'!W28)</f>
        <v/>
      </c>
      <c r="AG41" s="338" t="str">
        <f>IF('Attiecināmās izmaksas'!X28="","",'Attiecināmās izmaksas'!X28)</f>
        <v/>
      </c>
      <c r="AH41" s="339" t="str">
        <f>IF('Attiecināmās izmaksas'!Y28="","",'Attiecināmās izmaksas'!Y28)</f>
        <v/>
      </c>
      <c r="AI41" s="84"/>
      <c r="AJ41" s="84"/>
      <c r="AK41" s="84"/>
    </row>
    <row r="42" spans="1:37" s="85" customFormat="1" ht="10.5" hidden="1" customHeight="1" outlineLevel="1" x14ac:dyDescent="0.25">
      <c r="A42" s="31"/>
      <c r="B42" s="53">
        <f>IF(Tāme!B30="","",Tāme!B30)</f>
        <v>1.2</v>
      </c>
      <c r="C42" s="54" t="str">
        <f>IF(Tāme!C30="","",Tāme!C30)</f>
        <v/>
      </c>
      <c r="D42" s="212" t="str">
        <f>IF(Tāme!D30="","",Tāme!D30)</f>
        <v/>
      </c>
      <c r="E42" s="212" t="str">
        <f>IF(Tāme!E30="","",Tāme!E30)</f>
        <v/>
      </c>
      <c r="F42" s="55" t="str">
        <f>IF(Tāme!F30="","",Tāme!F30)</f>
        <v/>
      </c>
      <c r="G42" s="244">
        <f>IF(Tāme!G30="","",Tāme!G30)</f>
        <v>1</v>
      </c>
      <c r="H42" s="55">
        <f>IF(Tāme!H30="","",Tāme!H30)</f>
        <v>0</v>
      </c>
      <c r="I42" s="56">
        <f>IF(Tāme!I30="","",Tāme!I30)</f>
        <v>0</v>
      </c>
      <c r="J42" s="71">
        <f>IF(Tāme!J30="","",Tāme!J30)</f>
        <v>0</v>
      </c>
      <c r="K42" s="187"/>
      <c r="L42" s="57">
        <f>IF('Attiecināmās izmaksas'!L29="","",'Attiecināmās izmaksas'!L29)</f>
        <v>0</v>
      </c>
      <c r="M42" s="75" t="str">
        <f>IF('Attiecināmās izmaksas'!M29="","",'Attiecināmās izmaksas'!M29)</f>
        <v/>
      </c>
      <c r="N42" s="55" t="str">
        <f>IF('Attiecināmās izmaksas'!N29="","",'Attiecināmās izmaksas'!N29)</f>
        <v/>
      </c>
      <c r="O42" s="55" t="str">
        <f>IF('Attiecināmās izmaksas'!O29="","",'Attiecināmās izmaksas'!O29)</f>
        <v/>
      </c>
      <c r="P42" s="76">
        <f>IF('Attiecināmās izmaksas'!P29="","",'Attiecināmās izmaksas'!P29)</f>
        <v>0</v>
      </c>
      <c r="Q42" s="47"/>
      <c r="R42" s="57">
        <f>IF('Neattiecināmās un PVN izmaksas'!L29="","",'Neattiecināmās un PVN izmaksas'!L29)</f>
        <v>0</v>
      </c>
      <c r="S42" s="75" t="str">
        <f>IF('Neattiecināmās un PVN izmaksas'!M29="","",'Neattiecināmās un PVN izmaksas'!M29)</f>
        <v/>
      </c>
      <c r="T42" s="55" t="str">
        <f>IF('Neattiecināmās un PVN izmaksas'!N29="","",'Neattiecināmās un PVN izmaksas'!N29)</f>
        <v/>
      </c>
      <c r="U42" s="55" t="str">
        <f>IF('Neattiecināmās un PVN izmaksas'!O29="","",'Neattiecināmās un PVN izmaksas'!O29)</f>
        <v/>
      </c>
      <c r="V42" s="31"/>
      <c r="W42" s="57">
        <f>IF('Neattiecināmās un PVN izmaksas'!S29="","",'Neattiecināmās un PVN izmaksas'!S29)</f>
        <v>0</v>
      </c>
      <c r="X42" s="75" t="str">
        <f>IF('Neattiecināmās un PVN izmaksas'!T29="","",'Neattiecināmās un PVN izmaksas'!T29)</f>
        <v/>
      </c>
      <c r="Y42" s="55" t="str">
        <f>IF('Neattiecināmās un PVN izmaksas'!U29="","",'Neattiecināmās un PVN izmaksas'!U29)</f>
        <v/>
      </c>
      <c r="Z42" s="55" t="str">
        <f>IF('Neattiecināmās un PVN izmaksas'!V29="","",'Neattiecināmās un PVN izmaksas'!V29)</f>
        <v/>
      </c>
      <c r="AA42" s="31"/>
      <c r="AB42" s="336" t="str">
        <f>IF('Attiecināmās izmaksas'!R29="","",'Attiecināmās izmaksas'!R29)</f>
        <v/>
      </c>
      <c r="AC42" s="337" t="str">
        <f>IF('Attiecināmās izmaksas'!T29="","",'Attiecināmās izmaksas'!T29)</f>
        <v/>
      </c>
      <c r="AD42" s="338" t="str">
        <f>IF('Attiecināmās izmaksas'!U29="","",'Attiecināmās izmaksas'!U29)</f>
        <v/>
      </c>
      <c r="AE42" s="338" t="str">
        <f>IF('Attiecināmās izmaksas'!V29="","",'Attiecināmās izmaksas'!V29)</f>
        <v/>
      </c>
      <c r="AF42" s="338" t="str">
        <f>IF('Attiecināmās izmaksas'!W29="","",'Attiecināmās izmaksas'!W29)</f>
        <v/>
      </c>
      <c r="AG42" s="338" t="str">
        <f>IF('Attiecināmās izmaksas'!X29="","",'Attiecināmās izmaksas'!X29)</f>
        <v/>
      </c>
      <c r="AH42" s="339" t="str">
        <f>IF('Attiecināmās izmaksas'!Y29="","",'Attiecināmās izmaksas'!Y29)</f>
        <v/>
      </c>
      <c r="AI42" s="84"/>
      <c r="AJ42" s="84"/>
      <c r="AK42" s="84"/>
    </row>
    <row r="43" spans="1:37" s="85" customFormat="1" ht="10.5" hidden="1" customHeight="1" outlineLevel="1" x14ac:dyDescent="0.25">
      <c r="A43" s="31"/>
      <c r="B43" s="53">
        <f>IF(Tāme!B31="","",Tāme!B31)</f>
        <v>1.21</v>
      </c>
      <c r="C43" s="54" t="str">
        <f>IF(Tāme!C31="","",Tāme!C31)</f>
        <v/>
      </c>
      <c r="D43" s="212" t="str">
        <f>IF(Tāme!D31="","",Tāme!D31)</f>
        <v/>
      </c>
      <c r="E43" s="212" t="str">
        <f>IF(Tāme!E31="","",Tāme!E31)</f>
        <v/>
      </c>
      <c r="F43" s="55" t="str">
        <f>IF(Tāme!F31="","",Tāme!F31)</f>
        <v/>
      </c>
      <c r="G43" s="244">
        <f>IF(Tāme!G31="","",Tāme!G31)</f>
        <v>1</v>
      </c>
      <c r="H43" s="55">
        <f>IF(Tāme!H31="","",Tāme!H31)</f>
        <v>0</v>
      </c>
      <c r="I43" s="56">
        <f>IF(Tāme!I31="","",Tāme!I31)</f>
        <v>0</v>
      </c>
      <c r="J43" s="71">
        <f>IF(Tāme!J31="","",Tāme!J31)</f>
        <v>0</v>
      </c>
      <c r="K43" s="187"/>
      <c r="L43" s="57">
        <f>IF('Attiecināmās izmaksas'!L30="","",'Attiecināmās izmaksas'!L30)</f>
        <v>0</v>
      </c>
      <c r="M43" s="75" t="str">
        <f>IF('Attiecināmās izmaksas'!M30="","",'Attiecināmās izmaksas'!M30)</f>
        <v/>
      </c>
      <c r="N43" s="55" t="str">
        <f>IF('Attiecināmās izmaksas'!N30="","",'Attiecināmās izmaksas'!N30)</f>
        <v/>
      </c>
      <c r="O43" s="55" t="str">
        <f>IF('Attiecināmās izmaksas'!O30="","",'Attiecināmās izmaksas'!O30)</f>
        <v/>
      </c>
      <c r="P43" s="76">
        <f>IF('Attiecināmās izmaksas'!P30="","",'Attiecināmās izmaksas'!P30)</f>
        <v>0</v>
      </c>
      <c r="Q43" s="47"/>
      <c r="R43" s="57">
        <f>IF('Neattiecināmās un PVN izmaksas'!L30="","",'Neattiecināmās un PVN izmaksas'!L30)</f>
        <v>0</v>
      </c>
      <c r="S43" s="75" t="str">
        <f>IF('Neattiecināmās un PVN izmaksas'!M30="","",'Neattiecināmās un PVN izmaksas'!M30)</f>
        <v/>
      </c>
      <c r="T43" s="55" t="str">
        <f>IF('Neattiecināmās un PVN izmaksas'!N30="","",'Neattiecināmās un PVN izmaksas'!N30)</f>
        <v/>
      </c>
      <c r="U43" s="55" t="str">
        <f>IF('Neattiecināmās un PVN izmaksas'!O30="","",'Neattiecināmās un PVN izmaksas'!O30)</f>
        <v/>
      </c>
      <c r="V43" s="31"/>
      <c r="W43" s="57">
        <f>IF('Neattiecināmās un PVN izmaksas'!S30="","",'Neattiecināmās un PVN izmaksas'!S30)</f>
        <v>0</v>
      </c>
      <c r="X43" s="75" t="str">
        <f>IF('Neattiecināmās un PVN izmaksas'!T30="","",'Neattiecināmās un PVN izmaksas'!T30)</f>
        <v/>
      </c>
      <c r="Y43" s="55" t="str">
        <f>IF('Neattiecināmās un PVN izmaksas'!U30="","",'Neattiecināmās un PVN izmaksas'!U30)</f>
        <v/>
      </c>
      <c r="Z43" s="55" t="str">
        <f>IF('Neattiecināmās un PVN izmaksas'!V30="","",'Neattiecināmās un PVN izmaksas'!V30)</f>
        <v/>
      </c>
      <c r="AA43" s="31"/>
      <c r="AB43" s="336" t="str">
        <f>IF('Attiecināmās izmaksas'!R30="","",'Attiecināmās izmaksas'!R30)</f>
        <v/>
      </c>
      <c r="AC43" s="337" t="str">
        <f>IF('Attiecināmās izmaksas'!T30="","",'Attiecināmās izmaksas'!T30)</f>
        <v/>
      </c>
      <c r="AD43" s="338" t="str">
        <f>IF('Attiecināmās izmaksas'!U30="","",'Attiecināmās izmaksas'!U30)</f>
        <v/>
      </c>
      <c r="AE43" s="338" t="str">
        <f>IF('Attiecināmās izmaksas'!V30="","",'Attiecināmās izmaksas'!V30)</f>
        <v/>
      </c>
      <c r="AF43" s="338" t="str">
        <f>IF('Attiecināmās izmaksas'!W30="","",'Attiecināmās izmaksas'!W30)</f>
        <v/>
      </c>
      <c r="AG43" s="338" t="str">
        <f>IF('Attiecināmās izmaksas'!X30="","",'Attiecināmās izmaksas'!X30)</f>
        <v/>
      </c>
      <c r="AH43" s="339" t="str">
        <f>IF('Attiecināmās izmaksas'!Y30="","",'Attiecināmās izmaksas'!Y30)</f>
        <v/>
      </c>
      <c r="AI43" s="84"/>
      <c r="AJ43" s="84"/>
      <c r="AK43" s="84"/>
    </row>
    <row r="44" spans="1:37" s="85" customFormat="1" ht="10.5" hidden="1" customHeight="1" outlineLevel="1" x14ac:dyDescent="0.25">
      <c r="A44" s="31"/>
      <c r="B44" s="53">
        <f>IF(Tāme!B32="","",Tāme!B32)</f>
        <v>1.22</v>
      </c>
      <c r="C44" s="54" t="str">
        <f>IF(Tāme!C32="","",Tāme!C32)</f>
        <v/>
      </c>
      <c r="D44" s="212" t="str">
        <f>IF(Tāme!D32="","",Tāme!D32)</f>
        <v/>
      </c>
      <c r="E44" s="212" t="str">
        <f>IF(Tāme!E32="","",Tāme!E32)</f>
        <v/>
      </c>
      <c r="F44" s="55" t="str">
        <f>IF(Tāme!F32="","",Tāme!F32)</f>
        <v/>
      </c>
      <c r="G44" s="244">
        <f>IF(Tāme!G32="","",Tāme!G32)</f>
        <v>1</v>
      </c>
      <c r="H44" s="55">
        <f>IF(Tāme!H32="","",Tāme!H32)</f>
        <v>0</v>
      </c>
      <c r="I44" s="56">
        <f>IF(Tāme!I32="","",Tāme!I32)</f>
        <v>0</v>
      </c>
      <c r="J44" s="71">
        <f>IF(Tāme!J32="","",Tāme!J32)</f>
        <v>0</v>
      </c>
      <c r="K44" s="187"/>
      <c r="L44" s="57">
        <f>IF('Attiecināmās izmaksas'!L31="","",'Attiecināmās izmaksas'!L31)</f>
        <v>0</v>
      </c>
      <c r="M44" s="75" t="str">
        <f>IF('Attiecināmās izmaksas'!M31="","",'Attiecināmās izmaksas'!M31)</f>
        <v/>
      </c>
      <c r="N44" s="55" t="str">
        <f>IF('Attiecināmās izmaksas'!N31="","",'Attiecināmās izmaksas'!N31)</f>
        <v/>
      </c>
      <c r="O44" s="55" t="str">
        <f>IF('Attiecināmās izmaksas'!O31="","",'Attiecināmās izmaksas'!O31)</f>
        <v/>
      </c>
      <c r="P44" s="76">
        <f>IF('Attiecināmās izmaksas'!P31="","",'Attiecināmās izmaksas'!P31)</f>
        <v>0</v>
      </c>
      <c r="Q44" s="47"/>
      <c r="R44" s="57">
        <f>IF('Neattiecināmās un PVN izmaksas'!L31="","",'Neattiecināmās un PVN izmaksas'!L31)</f>
        <v>0</v>
      </c>
      <c r="S44" s="75" t="str">
        <f>IF('Neattiecināmās un PVN izmaksas'!M31="","",'Neattiecināmās un PVN izmaksas'!M31)</f>
        <v/>
      </c>
      <c r="T44" s="55" t="str">
        <f>IF('Neattiecināmās un PVN izmaksas'!N31="","",'Neattiecināmās un PVN izmaksas'!N31)</f>
        <v/>
      </c>
      <c r="U44" s="55" t="str">
        <f>IF('Neattiecināmās un PVN izmaksas'!O31="","",'Neattiecināmās un PVN izmaksas'!O31)</f>
        <v/>
      </c>
      <c r="V44" s="31"/>
      <c r="W44" s="57">
        <f>IF('Neattiecināmās un PVN izmaksas'!S31="","",'Neattiecināmās un PVN izmaksas'!S31)</f>
        <v>0</v>
      </c>
      <c r="X44" s="75" t="str">
        <f>IF('Neattiecināmās un PVN izmaksas'!T31="","",'Neattiecināmās un PVN izmaksas'!T31)</f>
        <v/>
      </c>
      <c r="Y44" s="55" t="str">
        <f>IF('Neattiecināmās un PVN izmaksas'!U31="","",'Neattiecināmās un PVN izmaksas'!U31)</f>
        <v/>
      </c>
      <c r="Z44" s="55" t="str">
        <f>IF('Neattiecināmās un PVN izmaksas'!V31="","",'Neattiecināmās un PVN izmaksas'!V31)</f>
        <v/>
      </c>
      <c r="AA44" s="31"/>
      <c r="AB44" s="336" t="str">
        <f>IF('Attiecināmās izmaksas'!R31="","",'Attiecināmās izmaksas'!R31)</f>
        <v/>
      </c>
      <c r="AC44" s="337" t="str">
        <f>IF('Attiecināmās izmaksas'!T31="","",'Attiecināmās izmaksas'!T31)</f>
        <v/>
      </c>
      <c r="AD44" s="338" t="str">
        <f>IF('Attiecināmās izmaksas'!U31="","",'Attiecināmās izmaksas'!U31)</f>
        <v/>
      </c>
      <c r="AE44" s="338" t="str">
        <f>IF('Attiecināmās izmaksas'!V31="","",'Attiecināmās izmaksas'!V31)</f>
        <v/>
      </c>
      <c r="AF44" s="338" t="str">
        <f>IF('Attiecināmās izmaksas'!W31="","",'Attiecināmās izmaksas'!W31)</f>
        <v/>
      </c>
      <c r="AG44" s="338" t="str">
        <f>IF('Attiecināmās izmaksas'!X31="","",'Attiecināmās izmaksas'!X31)</f>
        <v/>
      </c>
      <c r="AH44" s="339" t="str">
        <f>IF('Attiecināmās izmaksas'!Y31="","",'Attiecināmās izmaksas'!Y31)</f>
        <v/>
      </c>
      <c r="AI44" s="84"/>
      <c r="AJ44" s="84"/>
      <c r="AK44" s="84"/>
    </row>
    <row r="45" spans="1:37" s="85" customFormat="1" ht="10.5" hidden="1" customHeight="1" outlineLevel="1" x14ac:dyDescent="0.25">
      <c r="A45" s="31"/>
      <c r="B45" s="53">
        <f>IF(Tāme!B33="","",Tāme!B33)</f>
        <v>1.23</v>
      </c>
      <c r="C45" s="54" t="str">
        <f>IF(Tāme!C33="","",Tāme!C33)</f>
        <v/>
      </c>
      <c r="D45" s="212" t="str">
        <f>IF(Tāme!D33="","",Tāme!D33)</f>
        <v/>
      </c>
      <c r="E45" s="212" t="str">
        <f>IF(Tāme!E33="","",Tāme!E33)</f>
        <v/>
      </c>
      <c r="F45" s="55" t="str">
        <f>IF(Tāme!F33="","",Tāme!F33)</f>
        <v/>
      </c>
      <c r="G45" s="244">
        <f>IF(Tāme!G33="","",Tāme!G33)</f>
        <v>1</v>
      </c>
      <c r="H45" s="55">
        <f>IF(Tāme!H33="","",Tāme!H33)</f>
        <v>0</v>
      </c>
      <c r="I45" s="56">
        <f>IF(Tāme!I33="","",Tāme!I33)</f>
        <v>0</v>
      </c>
      <c r="J45" s="71">
        <f>IF(Tāme!J33="","",Tāme!J33)</f>
        <v>0</v>
      </c>
      <c r="K45" s="187"/>
      <c r="L45" s="57">
        <f>IF('Attiecināmās izmaksas'!L32="","",'Attiecināmās izmaksas'!L32)</f>
        <v>0</v>
      </c>
      <c r="M45" s="75" t="str">
        <f>IF('Attiecināmās izmaksas'!M32="","",'Attiecināmās izmaksas'!M32)</f>
        <v/>
      </c>
      <c r="N45" s="55" t="str">
        <f>IF('Attiecināmās izmaksas'!N32="","",'Attiecināmās izmaksas'!N32)</f>
        <v/>
      </c>
      <c r="O45" s="55" t="str">
        <f>IF('Attiecināmās izmaksas'!O32="","",'Attiecināmās izmaksas'!O32)</f>
        <v/>
      </c>
      <c r="P45" s="76">
        <f>IF('Attiecināmās izmaksas'!P32="","",'Attiecināmās izmaksas'!P32)</f>
        <v>0</v>
      </c>
      <c r="Q45" s="47"/>
      <c r="R45" s="57">
        <f>IF('Neattiecināmās un PVN izmaksas'!L32="","",'Neattiecināmās un PVN izmaksas'!L32)</f>
        <v>0</v>
      </c>
      <c r="S45" s="75" t="str">
        <f>IF('Neattiecināmās un PVN izmaksas'!M32="","",'Neattiecināmās un PVN izmaksas'!M32)</f>
        <v/>
      </c>
      <c r="T45" s="55" t="str">
        <f>IF('Neattiecināmās un PVN izmaksas'!N32="","",'Neattiecināmās un PVN izmaksas'!N32)</f>
        <v/>
      </c>
      <c r="U45" s="55" t="str">
        <f>IF('Neattiecināmās un PVN izmaksas'!O32="","",'Neattiecināmās un PVN izmaksas'!O32)</f>
        <v/>
      </c>
      <c r="V45" s="31"/>
      <c r="W45" s="57">
        <f>IF('Neattiecināmās un PVN izmaksas'!S32="","",'Neattiecināmās un PVN izmaksas'!S32)</f>
        <v>0</v>
      </c>
      <c r="X45" s="75" t="str">
        <f>IF('Neattiecināmās un PVN izmaksas'!T32="","",'Neattiecināmās un PVN izmaksas'!T32)</f>
        <v/>
      </c>
      <c r="Y45" s="55" t="str">
        <f>IF('Neattiecināmās un PVN izmaksas'!U32="","",'Neattiecināmās un PVN izmaksas'!U32)</f>
        <v/>
      </c>
      <c r="Z45" s="55" t="str">
        <f>IF('Neattiecināmās un PVN izmaksas'!V32="","",'Neattiecināmās un PVN izmaksas'!V32)</f>
        <v/>
      </c>
      <c r="AA45" s="31"/>
      <c r="AB45" s="336" t="str">
        <f>IF('Attiecināmās izmaksas'!R32="","",'Attiecināmās izmaksas'!R32)</f>
        <v/>
      </c>
      <c r="AC45" s="337" t="str">
        <f>IF('Attiecināmās izmaksas'!T32="","",'Attiecināmās izmaksas'!T32)</f>
        <v/>
      </c>
      <c r="AD45" s="338" t="str">
        <f>IF('Attiecināmās izmaksas'!U32="","",'Attiecināmās izmaksas'!U32)</f>
        <v/>
      </c>
      <c r="AE45" s="338" t="str">
        <f>IF('Attiecināmās izmaksas'!V32="","",'Attiecināmās izmaksas'!V32)</f>
        <v/>
      </c>
      <c r="AF45" s="338" t="str">
        <f>IF('Attiecināmās izmaksas'!W32="","",'Attiecināmās izmaksas'!W32)</f>
        <v/>
      </c>
      <c r="AG45" s="338" t="str">
        <f>IF('Attiecināmās izmaksas'!X32="","",'Attiecināmās izmaksas'!X32)</f>
        <v/>
      </c>
      <c r="AH45" s="339" t="str">
        <f>IF('Attiecināmās izmaksas'!Y32="","",'Attiecināmās izmaksas'!Y32)</f>
        <v/>
      </c>
      <c r="AI45" s="84"/>
      <c r="AJ45" s="84"/>
      <c r="AK45" s="84"/>
    </row>
    <row r="46" spans="1:37" s="85" customFormat="1" ht="10.5" hidden="1" customHeight="1" outlineLevel="1" x14ac:dyDescent="0.25">
      <c r="A46" s="31"/>
      <c r="B46" s="53">
        <f>IF(Tāme!B34="","",Tāme!B34)</f>
        <v>1.24</v>
      </c>
      <c r="C46" s="54" t="str">
        <f>IF(Tāme!C34="","",Tāme!C34)</f>
        <v/>
      </c>
      <c r="D46" s="212" t="str">
        <f>IF(Tāme!D34="","",Tāme!D34)</f>
        <v/>
      </c>
      <c r="E46" s="212" t="str">
        <f>IF(Tāme!E34="","",Tāme!E34)</f>
        <v/>
      </c>
      <c r="F46" s="55" t="str">
        <f>IF(Tāme!F34="","",Tāme!F34)</f>
        <v/>
      </c>
      <c r="G46" s="244">
        <f>IF(Tāme!G34="","",Tāme!G34)</f>
        <v>1</v>
      </c>
      <c r="H46" s="55">
        <f>IF(Tāme!H34="","",Tāme!H34)</f>
        <v>0</v>
      </c>
      <c r="I46" s="56">
        <f>IF(Tāme!I34="","",Tāme!I34)</f>
        <v>0</v>
      </c>
      <c r="J46" s="71">
        <f>IF(Tāme!J34="","",Tāme!J34)</f>
        <v>0</v>
      </c>
      <c r="K46" s="187"/>
      <c r="L46" s="57">
        <f>IF('Attiecināmās izmaksas'!L33="","",'Attiecināmās izmaksas'!L33)</f>
        <v>0</v>
      </c>
      <c r="M46" s="75" t="str">
        <f>IF('Attiecināmās izmaksas'!M33="","",'Attiecināmās izmaksas'!M33)</f>
        <v/>
      </c>
      <c r="N46" s="55" t="str">
        <f>IF('Attiecināmās izmaksas'!N33="","",'Attiecināmās izmaksas'!N33)</f>
        <v/>
      </c>
      <c r="O46" s="55" t="str">
        <f>IF('Attiecināmās izmaksas'!O33="","",'Attiecināmās izmaksas'!O33)</f>
        <v/>
      </c>
      <c r="P46" s="76">
        <f>IF('Attiecināmās izmaksas'!P33="","",'Attiecināmās izmaksas'!P33)</f>
        <v>0</v>
      </c>
      <c r="Q46" s="47"/>
      <c r="R46" s="57">
        <f>IF('Neattiecināmās un PVN izmaksas'!L33="","",'Neattiecināmās un PVN izmaksas'!L33)</f>
        <v>0</v>
      </c>
      <c r="S46" s="75" t="str">
        <f>IF('Neattiecināmās un PVN izmaksas'!M33="","",'Neattiecināmās un PVN izmaksas'!M33)</f>
        <v/>
      </c>
      <c r="T46" s="55" t="str">
        <f>IF('Neattiecināmās un PVN izmaksas'!N33="","",'Neattiecināmās un PVN izmaksas'!N33)</f>
        <v/>
      </c>
      <c r="U46" s="55" t="str">
        <f>IF('Neattiecināmās un PVN izmaksas'!O33="","",'Neattiecināmās un PVN izmaksas'!O33)</f>
        <v/>
      </c>
      <c r="V46" s="31"/>
      <c r="W46" s="57">
        <f>IF('Neattiecināmās un PVN izmaksas'!S33="","",'Neattiecināmās un PVN izmaksas'!S33)</f>
        <v>0</v>
      </c>
      <c r="X46" s="75" t="str">
        <f>IF('Neattiecināmās un PVN izmaksas'!T33="","",'Neattiecināmās un PVN izmaksas'!T33)</f>
        <v/>
      </c>
      <c r="Y46" s="55" t="str">
        <f>IF('Neattiecināmās un PVN izmaksas'!U33="","",'Neattiecināmās un PVN izmaksas'!U33)</f>
        <v/>
      </c>
      <c r="Z46" s="55" t="str">
        <f>IF('Neattiecināmās un PVN izmaksas'!V33="","",'Neattiecināmās un PVN izmaksas'!V33)</f>
        <v/>
      </c>
      <c r="AA46" s="31"/>
      <c r="AB46" s="336" t="str">
        <f>IF('Attiecināmās izmaksas'!R33="","",'Attiecināmās izmaksas'!R33)</f>
        <v/>
      </c>
      <c r="AC46" s="337" t="str">
        <f>IF('Attiecināmās izmaksas'!T33="","",'Attiecināmās izmaksas'!T33)</f>
        <v/>
      </c>
      <c r="AD46" s="338" t="str">
        <f>IF('Attiecināmās izmaksas'!U33="","",'Attiecināmās izmaksas'!U33)</f>
        <v/>
      </c>
      <c r="AE46" s="338" t="str">
        <f>IF('Attiecināmās izmaksas'!V33="","",'Attiecināmās izmaksas'!V33)</f>
        <v/>
      </c>
      <c r="AF46" s="338" t="str">
        <f>IF('Attiecināmās izmaksas'!W33="","",'Attiecināmās izmaksas'!W33)</f>
        <v/>
      </c>
      <c r="AG46" s="338" t="str">
        <f>IF('Attiecināmās izmaksas'!X33="","",'Attiecināmās izmaksas'!X33)</f>
        <v/>
      </c>
      <c r="AH46" s="339" t="str">
        <f>IF('Attiecināmās izmaksas'!Y33="","",'Attiecināmās izmaksas'!Y33)</f>
        <v/>
      </c>
      <c r="AI46" s="84"/>
      <c r="AJ46" s="84"/>
      <c r="AK46" s="84"/>
    </row>
    <row r="47" spans="1:37" s="85" customFormat="1" ht="10.5" hidden="1" customHeight="1" outlineLevel="1" x14ac:dyDescent="0.25">
      <c r="A47" s="31"/>
      <c r="B47" s="53">
        <f>IF(Tāme!B35="","",Tāme!B35)</f>
        <v>1.25</v>
      </c>
      <c r="C47" s="54" t="str">
        <f>IF(Tāme!C35="","",Tāme!C35)</f>
        <v/>
      </c>
      <c r="D47" s="212" t="str">
        <f>IF(Tāme!D35="","",Tāme!D35)</f>
        <v/>
      </c>
      <c r="E47" s="212" t="str">
        <f>IF(Tāme!E35="","",Tāme!E35)</f>
        <v/>
      </c>
      <c r="F47" s="55" t="str">
        <f>IF(Tāme!F35="","",Tāme!F35)</f>
        <v/>
      </c>
      <c r="G47" s="244">
        <f>IF(Tāme!G35="","",Tāme!G35)</f>
        <v>1</v>
      </c>
      <c r="H47" s="55">
        <f>IF(Tāme!H35="","",Tāme!H35)</f>
        <v>0</v>
      </c>
      <c r="I47" s="56">
        <f>IF(Tāme!I35="","",Tāme!I35)</f>
        <v>0</v>
      </c>
      <c r="J47" s="71">
        <f>IF(Tāme!J35="","",Tāme!J35)</f>
        <v>0</v>
      </c>
      <c r="K47" s="187"/>
      <c r="L47" s="57">
        <f>IF('Attiecināmās izmaksas'!L34="","",'Attiecināmās izmaksas'!L34)</f>
        <v>0</v>
      </c>
      <c r="M47" s="75" t="str">
        <f>IF('Attiecināmās izmaksas'!M34="","",'Attiecināmās izmaksas'!M34)</f>
        <v/>
      </c>
      <c r="N47" s="55" t="str">
        <f>IF('Attiecināmās izmaksas'!N34="","",'Attiecināmās izmaksas'!N34)</f>
        <v/>
      </c>
      <c r="O47" s="55" t="str">
        <f>IF('Attiecināmās izmaksas'!O34="","",'Attiecināmās izmaksas'!O34)</f>
        <v/>
      </c>
      <c r="P47" s="76">
        <f>IF('Attiecināmās izmaksas'!P34="","",'Attiecināmās izmaksas'!P34)</f>
        <v>0</v>
      </c>
      <c r="Q47" s="47"/>
      <c r="R47" s="57">
        <f>IF('Neattiecināmās un PVN izmaksas'!L34="","",'Neattiecināmās un PVN izmaksas'!L34)</f>
        <v>0</v>
      </c>
      <c r="S47" s="75" t="str">
        <f>IF('Neattiecināmās un PVN izmaksas'!M34="","",'Neattiecināmās un PVN izmaksas'!M34)</f>
        <v/>
      </c>
      <c r="T47" s="55" t="str">
        <f>IF('Neattiecināmās un PVN izmaksas'!N34="","",'Neattiecināmās un PVN izmaksas'!N34)</f>
        <v/>
      </c>
      <c r="U47" s="55" t="str">
        <f>IF('Neattiecināmās un PVN izmaksas'!O34="","",'Neattiecināmās un PVN izmaksas'!O34)</f>
        <v/>
      </c>
      <c r="V47" s="31"/>
      <c r="W47" s="57">
        <f>IF('Neattiecināmās un PVN izmaksas'!S34="","",'Neattiecināmās un PVN izmaksas'!S34)</f>
        <v>0</v>
      </c>
      <c r="X47" s="75" t="str">
        <f>IF('Neattiecināmās un PVN izmaksas'!T34="","",'Neattiecināmās un PVN izmaksas'!T34)</f>
        <v/>
      </c>
      <c r="Y47" s="55" t="str">
        <f>IF('Neattiecināmās un PVN izmaksas'!U34="","",'Neattiecināmās un PVN izmaksas'!U34)</f>
        <v/>
      </c>
      <c r="Z47" s="55" t="str">
        <f>IF('Neattiecināmās un PVN izmaksas'!V34="","",'Neattiecināmās un PVN izmaksas'!V34)</f>
        <v/>
      </c>
      <c r="AA47" s="31"/>
      <c r="AB47" s="336" t="str">
        <f>IF('Attiecināmās izmaksas'!R34="","",'Attiecināmās izmaksas'!R34)</f>
        <v/>
      </c>
      <c r="AC47" s="337" t="str">
        <f>IF('Attiecināmās izmaksas'!T34="","",'Attiecināmās izmaksas'!T34)</f>
        <v/>
      </c>
      <c r="AD47" s="338" t="str">
        <f>IF('Attiecināmās izmaksas'!U34="","",'Attiecināmās izmaksas'!U34)</f>
        <v/>
      </c>
      <c r="AE47" s="338" t="str">
        <f>IF('Attiecināmās izmaksas'!V34="","",'Attiecināmās izmaksas'!V34)</f>
        <v/>
      </c>
      <c r="AF47" s="338" t="str">
        <f>IF('Attiecināmās izmaksas'!W34="","",'Attiecināmās izmaksas'!W34)</f>
        <v/>
      </c>
      <c r="AG47" s="338" t="str">
        <f>IF('Attiecināmās izmaksas'!X34="","",'Attiecināmās izmaksas'!X34)</f>
        <v/>
      </c>
      <c r="AH47" s="339" t="str">
        <f>IF('Attiecināmās izmaksas'!Y34="","",'Attiecināmās izmaksas'!Y34)</f>
        <v/>
      </c>
      <c r="AI47" s="84"/>
      <c r="AJ47" s="84"/>
      <c r="AK47" s="84"/>
    </row>
    <row r="48" spans="1:37" s="85" customFormat="1" ht="22.5" customHeight="1" collapsed="1" x14ac:dyDescent="0.25">
      <c r="A48" s="31"/>
      <c r="B48" s="193">
        <v>2</v>
      </c>
      <c r="C48" s="444" t="str">
        <f>Tāme!C36</f>
        <v>Nemateriālie aktīvi</v>
      </c>
      <c r="D48" s="445"/>
      <c r="E48" s="231"/>
      <c r="F48" s="194"/>
      <c r="G48" s="246"/>
      <c r="H48" s="195">
        <f>SUM(H49:H68)</f>
        <v>0</v>
      </c>
      <c r="I48" s="196">
        <f>SUM(I49:I68)</f>
        <v>0</v>
      </c>
      <c r="J48" s="197">
        <f>SUM(J49:J68)</f>
        <v>0</v>
      </c>
      <c r="K48" s="187"/>
      <c r="L48" s="198">
        <f>SUM(L49:L68)</f>
        <v>0</v>
      </c>
      <c r="M48" s="199">
        <f>SUM(M49:M68)</f>
        <v>0</v>
      </c>
      <c r="N48" s="194">
        <f>SUM(N49:N68)</f>
        <v>0</v>
      </c>
      <c r="O48" s="194">
        <f>SUM(O49:O68)</f>
        <v>0</v>
      </c>
      <c r="P48" s="200">
        <f>SUM(P49:P68)</f>
        <v>0</v>
      </c>
      <c r="Q48" s="47"/>
      <c r="R48" s="198">
        <f>SUM(R49:R68)</f>
        <v>0</v>
      </c>
      <c r="S48" s="199">
        <f>SUM(S49:S68)</f>
        <v>0</v>
      </c>
      <c r="T48" s="194">
        <f>SUM(T49:T68)</f>
        <v>0</v>
      </c>
      <c r="U48" s="200">
        <f>SUM(U49:U68)</f>
        <v>0</v>
      </c>
      <c r="V48" s="31"/>
      <c r="W48" s="198">
        <f>SUM(W49:W68)</f>
        <v>0</v>
      </c>
      <c r="X48" s="199">
        <f>SUM(X49:X68)</f>
        <v>0</v>
      </c>
      <c r="Y48" s="194">
        <f>SUM(Y49:Y68)</f>
        <v>0</v>
      </c>
      <c r="Z48" s="200">
        <f>SUM(Z49:Z68)</f>
        <v>0</v>
      </c>
      <c r="AA48" s="31"/>
      <c r="AB48" s="258"/>
      <c r="AC48" s="262"/>
      <c r="AD48" s="263"/>
      <c r="AE48" s="263"/>
      <c r="AF48" s="263"/>
      <c r="AG48" s="263"/>
      <c r="AH48" s="264"/>
      <c r="AI48" s="84"/>
      <c r="AJ48" s="84"/>
      <c r="AK48" s="84"/>
    </row>
    <row r="49" spans="1:37" s="85" customFormat="1" ht="10.5" hidden="1" customHeight="1" outlineLevel="1" x14ac:dyDescent="0.25">
      <c r="A49" s="31"/>
      <c r="B49" s="53">
        <f>IF(Tāme!B37="","",Tāme!B37)</f>
        <v>2.1</v>
      </c>
      <c r="C49" s="54" t="str">
        <f>IF(Tāme!C37="","",Tāme!C37)</f>
        <v/>
      </c>
      <c r="D49" s="212" t="str">
        <f>IF(Tāme!D37="","",Tāme!D37)</f>
        <v/>
      </c>
      <c r="E49" s="212" t="str">
        <f>IF(Tāme!E37="","",Tāme!E37)</f>
        <v/>
      </c>
      <c r="F49" s="55" t="str">
        <f>IF(Tāme!F37="","",Tāme!F37)</f>
        <v/>
      </c>
      <c r="G49" s="244">
        <f>IF(Tāme!G37="","",Tāme!G37)</f>
        <v>1</v>
      </c>
      <c r="H49" s="55">
        <f>IF(Tāme!H37="","",Tāme!H37)</f>
        <v>0</v>
      </c>
      <c r="I49" s="56">
        <f>IF(Tāme!I37="","",Tāme!I37)</f>
        <v>0</v>
      </c>
      <c r="J49" s="71">
        <f>IF(Tāme!J37="","",Tāme!J37)</f>
        <v>0</v>
      </c>
      <c r="K49" s="187"/>
      <c r="L49" s="57">
        <f>IF('Attiecināmās izmaksas'!L36="","",'Attiecināmās izmaksas'!L36)</f>
        <v>0</v>
      </c>
      <c r="M49" s="75" t="str">
        <f>IF('Attiecināmās izmaksas'!M36="","",'Attiecināmās izmaksas'!M36)</f>
        <v/>
      </c>
      <c r="N49" s="55" t="str">
        <f>IF('Attiecināmās izmaksas'!N36="","",'Attiecināmās izmaksas'!N36)</f>
        <v/>
      </c>
      <c r="O49" s="55" t="str">
        <f>IF('Attiecināmās izmaksas'!O36="","",'Attiecināmās izmaksas'!O36)</f>
        <v/>
      </c>
      <c r="P49" s="76">
        <f>IF('Attiecināmās izmaksas'!P36="","",'Attiecināmās izmaksas'!P36)</f>
        <v>0</v>
      </c>
      <c r="Q49" s="47"/>
      <c r="R49" s="57">
        <f>IF('Neattiecināmās un PVN izmaksas'!L36="","",'Neattiecināmās un PVN izmaksas'!L36)</f>
        <v>0</v>
      </c>
      <c r="S49" s="75" t="str">
        <f>IF('Neattiecināmās un PVN izmaksas'!M36="","",'Neattiecināmās un PVN izmaksas'!M36)</f>
        <v/>
      </c>
      <c r="T49" s="55" t="str">
        <f>IF('Neattiecināmās un PVN izmaksas'!N36="","",'Neattiecināmās un PVN izmaksas'!N36)</f>
        <v/>
      </c>
      <c r="U49" s="55" t="str">
        <f>IF('Neattiecināmās un PVN izmaksas'!O36="","",'Neattiecināmās un PVN izmaksas'!O36)</f>
        <v/>
      </c>
      <c r="V49" s="31"/>
      <c r="W49" s="57">
        <f>IF('Neattiecināmās un PVN izmaksas'!S36="","",'Neattiecināmās un PVN izmaksas'!S36)</f>
        <v>0</v>
      </c>
      <c r="X49" s="75" t="str">
        <f>IF('Neattiecināmās un PVN izmaksas'!T36="","",'Neattiecināmās un PVN izmaksas'!T36)</f>
        <v/>
      </c>
      <c r="Y49" s="55" t="str">
        <f>IF('Neattiecināmās un PVN izmaksas'!U36="","",'Neattiecināmās un PVN izmaksas'!U36)</f>
        <v/>
      </c>
      <c r="Z49" s="55" t="str">
        <f>IF('Neattiecināmās un PVN izmaksas'!V36="","",'Neattiecināmās un PVN izmaksas'!V36)</f>
        <v/>
      </c>
      <c r="AA49" s="31"/>
      <c r="AB49" s="336" t="str">
        <f>IF('Attiecināmās izmaksas'!R36="","",'Attiecināmās izmaksas'!R36)</f>
        <v/>
      </c>
      <c r="AC49" s="337" t="str">
        <f>IF('Attiecināmās izmaksas'!T36="","",'Attiecināmās izmaksas'!T36)</f>
        <v/>
      </c>
      <c r="AD49" s="338" t="str">
        <f>IF('Attiecināmās izmaksas'!U36="","",'Attiecināmās izmaksas'!U36)</f>
        <v/>
      </c>
      <c r="AE49" s="338" t="str">
        <f>IF('Attiecināmās izmaksas'!V36="","",'Attiecināmās izmaksas'!V36)</f>
        <v/>
      </c>
      <c r="AF49" s="338" t="str">
        <f>IF('Attiecināmās izmaksas'!W36="","",'Attiecināmās izmaksas'!W36)</f>
        <v/>
      </c>
      <c r="AG49" s="338" t="str">
        <f>IF('Attiecināmās izmaksas'!X36="","",'Attiecināmās izmaksas'!X36)</f>
        <v/>
      </c>
      <c r="AH49" s="339" t="str">
        <f>IF('Attiecināmās izmaksas'!Y36="","",'Attiecināmās izmaksas'!Y36)</f>
        <v/>
      </c>
      <c r="AI49" s="84"/>
      <c r="AJ49" s="84"/>
      <c r="AK49" s="84"/>
    </row>
    <row r="50" spans="1:37" s="85" customFormat="1" ht="10.5" hidden="1" customHeight="1" outlineLevel="1" x14ac:dyDescent="0.25">
      <c r="A50" s="31"/>
      <c r="B50" s="53">
        <f>IF(Tāme!B38="","",Tāme!B38)</f>
        <v>2.2000000000000002</v>
      </c>
      <c r="C50" s="54" t="str">
        <f>IF(Tāme!C38="","",Tāme!C38)</f>
        <v/>
      </c>
      <c r="D50" s="212" t="str">
        <f>IF(Tāme!D38="","",Tāme!D38)</f>
        <v/>
      </c>
      <c r="E50" s="212" t="str">
        <f>IF(Tāme!E38="","",Tāme!E38)</f>
        <v/>
      </c>
      <c r="F50" s="55" t="str">
        <f>IF(Tāme!F38="","",Tāme!F38)</f>
        <v/>
      </c>
      <c r="G50" s="244">
        <f>IF(Tāme!G38="","",Tāme!G38)</f>
        <v>1</v>
      </c>
      <c r="H50" s="55">
        <f>IF(Tāme!H38="","",Tāme!H38)</f>
        <v>0</v>
      </c>
      <c r="I50" s="56">
        <f>IF(Tāme!I38="","",Tāme!I38)</f>
        <v>0</v>
      </c>
      <c r="J50" s="71">
        <f>IF(Tāme!J38="","",Tāme!J38)</f>
        <v>0</v>
      </c>
      <c r="K50" s="187"/>
      <c r="L50" s="57">
        <f>IF('Attiecināmās izmaksas'!L37="","",'Attiecināmās izmaksas'!L37)</f>
        <v>0</v>
      </c>
      <c r="M50" s="75" t="str">
        <f>IF('Attiecināmās izmaksas'!M37="","",'Attiecināmās izmaksas'!M37)</f>
        <v/>
      </c>
      <c r="N50" s="55" t="str">
        <f>IF('Attiecināmās izmaksas'!N37="","",'Attiecināmās izmaksas'!N37)</f>
        <v/>
      </c>
      <c r="O50" s="55" t="str">
        <f>IF('Attiecināmās izmaksas'!O37="","",'Attiecināmās izmaksas'!O37)</f>
        <v/>
      </c>
      <c r="P50" s="76">
        <f>IF('Attiecināmās izmaksas'!P37="","",'Attiecināmās izmaksas'!P37)</f>
        <v>0</v>
      </c>
      <c r="Q50" s="47"/>
      <c r="R50" s="57">
        <f>IF('Neattiecināmās un PVN izmaksas'!L37="","",'Neattiecināmās un PVN izmaksas'!L37)</f>
        <v>0</v>
      </c>
      <c r="S50" s="75" t="str">
        <f>IF('Neattiecināmās un PVN izmaksas'!M37="","",'Neattiecināmās un PVN izmaksas'!M37)</f>
        <v/>
      </c>
      <c r="T50" s="55" t="str">
        <f>IF('Neattiecināmās un PVN izmaksas'!N37="","",'Neattiecināmās un PVN izmaksas'!N37)</f>
        <v/>
      </c>
      <c r="U50" s="55" t="str">
        <f>IF('Neattiecināmās un PVN izmaksas'!O37="","",'Neattiecināmās un PVN izmaksas'!O37)</f>
        <v/>
      </c>
      <c r="V50" s="31"/>
      <c r="W50" s="57">
        <f>IF('Neattiecināmās un PVN izmaksas'!S37="","",'Neattiecināmās un PVN izmaksas'!S37)</f>
        <v>0</v>
      </c>
      <c r="X50" s="75" t="str">
        <f>IF('Neattiecināmās un PVN izmaksas'!T37="","",'Neattiecināmās un PVN izmaksas'!T37)</f>
        <v/>
      </c>
      <c r="Y50" s="55" t="str">
        <f>IF('Neattiecināmās un PVN izmaksas'!U37="","",'Neattiecināmās un PVN izmaksas'!U37)</f>
        <v/>
      </c>
      <c r="Z50" s="55" t="str">
        <f>IF('Neattiecināmās un PVN izmaksas'!V37="","",'Neattiecināmās un PVN izmaksas'!V37)</f>
        <v/>
      </c>
      <c r="AA50" s="31"/>
      <c r="AB50" s="336" t="str">
        <f>IF('Attiecināmās izmaksas'!R37="","",'Attiecināmās izmaksas'!R37)</f>
        <v/>
      </c>
      <c r="AC50" s="337" t="str">
        <f>IF('Attiecināmās izmaksas'!T37="","",'Attiecināmās izmaksas'!T37)</f>
        <v/>
      </c>
      <c r="AD50" s="338" t="str">
        <f>IF('Attiecināmās izmaksas'!U37="","",'Attiecināmās izmaksas'!U37)</f>
        <v/>
      </c>
      <c r="AE50" s="338" t="str">
        <f>IF('Attiecināmās izmaksas'!V37="","",'Attiecināmās izmaksas'!V37)</f>
        <v/>
      </c>
      <c r="AF50" s="338" t="str">
        <f>IF('Attiecināmās izmaksas'!W37="","",'Attiecināmās izmaksas'!W37)</f>
        <v/>
      </c>
      <c r="AG50" s="338" t="str">
        <f>IF('Attiecināmās izmaksas'!X37="","",'Attiecināmās izmaksas'!X37)</f>
        <v/>
      </c>
      <c r="AH50" s="339" t="str">
        <f>IF('Attiecināmās izmaksas'!Y37="","",'Attiecināmās izmaksas'!Y37)</f>
        <v/>
      </c>
      <c r="AI50" s="84"/>
      <c r="AJ50" s="84"/>
      <c r="AK50" s="84"/>
    </row>
    <row r="51" spans="1:37" s="85" customFormat="1" ht="10.5" hidden="1" customHeight="1" outlineLevel="1" x14ac:dyDescent="0.25">
      <c r="A51" s="31"/>
      <c r="B51" s="53">
        <f>IF(Tāme!B39="","",Tāme!B39)</f>
        <v>2.2999999999999998</v>
      </c>
      <c r="C51" s="54" t="str">
        <f>IF(Tāme!C39="","",Tāme!C39)</f>
        <v/>
      </c>
      <c r="D51" s="212" t="str">
        <f>IF(Tāme!D39="","",Tāme!D39)</f>
        <v/>
      </c>
      <c r="E51" s="212" t="str">
        <f>IF(Tāme!E39="","",Tāme!E39)</f>
        <v/>
      </c>
      <c r="F51" s="55" t="str">
        <f>IF(Tāme!F39="","",Tāme!F39)</f>
        <v/>
      </c>
      <c r="G51" s="244">
        <f>IF(Tāme!G39="","",Tāme!G39)</f>
        <v>1</v>
      </c>
      <c r="H51" s="55">
        <f>IF(Tāme!H39="","",Tāme!H39)</f>
        <v>0</v>
      </c>
      <c r="I51" s="56">
        <f>IF(Tāme!I39="","",Tāme!I39)</f>
        <v>0</v>
      </c>
      <c r="J51" s="71">
        <f>IF(Tāme!J39="","",Tāme!J39)</f>
        <v>0</v>
      </c>
      <c r="K51" s="187"/>
      <c r="L51" s="57">
        <f>IF('Attiecināmās izmaksas'!L38="","",'Attiecināmās izmaksas'!L38)</f>
        <v>0</v>
      </c>
      <c r="M51" s="75" t="str">
        <f>IF('Attiecināmās izmaksas'!M38="","",'Attiecināmās izmaksas'!M38)</f>
        <v/>
      </c>
      <c r="N51" s="55" t="str">
        <f>IF('Attiecināmās izmaksas'!N38="","",'Attiecināmās izmaksas'!N38)</f>
        <v/>
      </c>
      <c r="O51" s="55" t="str">
        <f>IF('Attiecināmās izmaksas'!O38="","",'Attiecināmās izmaksas'!O38)</f>
        <v/>
      </c>
      <c r="P51" s="76">
        <f>IF('Attiecināmās izmaksas'!P38="","",'Attiecināmās izmaksas'!P38)</f>
        <v>0</v>
      </c>
      <c r="Q51" s="47"/>
      <c r="R51" s="57">
        <f>IF('Neattiecināmās un PVN izmaksas'!L38="","",'Neattiecināmās un PVN izmaksas'!L38)</f>
        <v>0</v>
      </c>
      <c r="S51" s="75" t="str">
        <f>IF('Neattiecināmās un PVN izmaksas'!M38="","",'Neattiecināmās un PVN izmaksas'!M38)</f>
        <v/>
      </c>
      <c r="T51" s="55" t="str">
        <f>IF('Neattiecināmās un PVN izmaksas'!N38="","",'Neattiecināmās un PVN izmaksas'!N38)</f>
        <v/>
      </c>
      <c r="U51" s="55" t="str">
        <f>IF('Neattiecināmās un PVN izmaksas'!O38="","",'Neattiecināmās un PVN izmaksas'!O38)</f>
        <v/>
      </c>
      <c r="V51" s="31"/>
      <c r="W51" s="57">
        <f>IF('Neattiecināmās un PVN izmaksas'!S38="","",'Neattiecināmās un PVN izmaksas'!S38)</f>
        <v>0</v>
      </c>
      <c r="X51" s="75" t="str">
        <f>IF('Neattiecināmās un PVN izmaksas'!T38="","",'Neattiecināmās un PVN izmaksas'!T38)</f>
        <v/>
      </c>
      <c r="Y51" s="55" t="str">
        <f>IF('Neattiecināmās un PVN izmaksas'!U38="","",'Neattiecināmās un PVN izmaksas'!U38)</f>
        <v/>
      </c>
      <c r="Z51" s="55" t="str">
        <f>IF('Neattiecināmās un PVN izmaksas'!V38="","",'Neattiecināmās un PVN izmaksas'!V38)</f>
        <v/>
      </c>
      <c r="AA51" s="31"/>
      <c r="AB51" s="336" t="str">
        <f>IF('Attiecināmās izmaksas'!R38="","",'Attiecināmās izmaksas'!R38)</f>
        <v/>
      </c>
      <c r="AC51" s="337" t="str">
        <f>IF('Attiecināmās izmaksas'!T38="","",'Attiecināmās izmaksas'!T38)</f>
        <v/>
      </c>
      <c r="AD51" s="338" t="str">
        <f>IF('Attiecināmās izmaksas'!U38="","",'Attiecināmās izmaksas'!U38)</f>
        <v/>
      </c>
      <c r="AE51" s="338" t="str">
        <f>IF('Attiecināmās izmaksas'!V38="","",'Attiecināmās izmaksas'!V38)</f>
        <v/>
      </c>
      <c r="AF51" s="338" t="str">
        <f>IF('Attiecināmās izmaksas'!W38="","",'Attiecināmās izmaksas'!W38)</f>
        <v/>
      </c>
      <c r="AG51" s="338" t="str">
        <f>IF('Attiecināmās izmaksas'!X38="","",'Attiecināmās izmaksas'!X38)</f>
        <v/>
      </c>
      <c r="AH51" s="339" t="str">
        <f>IF('Attiecināmās izmaksas'!Y38="","",'Attiecināmās izmaksas'!Y38)</f>
        <v/>
      </c>
      <c r="AI51" s="84"/>
      <c r="AJ51" s="84"/>
      <c r="AK51" s="84"/>
    </row>
    <row r="52" spans="1:37" s="85" customFormat="1" ht="10.5" hidden="1" customHeight="1" outlineLevel="1" x14ac:dyDescent="0.25">
      <c r="A52" s="31"/>
      <c r="B52" s="53">
        <f>IF(Tāme!B40="","",Tāme!B40)</f>
        <v>2.4</v>
      </c>
      <c r="C52" s="54" t="str">
        <f>IF(Tāme!C40="","",Tāme!C40)</f>
        <v/>
      </c>
      <c r="D52" s="212" t="str">
        <f>IF(Tāme!D40="","",Tāme!D40)</f>
        <v/>
      </c>
      <c r="E52" s="212" t="str">
        <f>IF(Tāme!E40="","",Tāme!E40)</f>
        <v/>
      </c>
      <c r="F52" s="55" t="str">
        <f>IF(Tāme!F40="","",Tāme!F40)</f>
        <v/>
      </c>
      <c r="G52" s="244">
        <f>IF(Tāme!G40="","",Tāme!G40)</f>
        <v>1</v>
      </c>
      <c r="H52" s="55">
        <f>IF(Tāme!H40="","",Tāme!H40)</f>
        <v>0</v>
      </c>
      <c r="I52" s="56">
        <f>IF(Tāme!I40="","",Tāme!I40)</f>
        <v>0</v>
      </c>
      <c r="J52" s="71">
        <f>IF(Tāme!J40="","",Tāme!J40)</f>
        <v>0</v>
      </c>
      <c r="K52" s="187"/>
      <c r="L52" s="57">
        <f>IF('Attiecināmās izmaksas'!L39="","",'Attiecināmās izmaksas'!L39)</f>
        <v>0</v>
      </c>
      <c r="M52" s="75" t="str">
        <f>IF('Attiecināmās izmaksas'!M39="","",'Attiecināmās izmaksas'!M39)</f>
        <v/>
      </c>
      <c r="N52" s="55" t="str">
        <f>IF('Attiecināmās izmaksas'!N39="","",'Attiecināmās izmaksas'!N39)</f>
        <v/>
      </c>
      <c r="O52" s="55" t="str">
        <f>IF('Attiecināmās izmaksas'!O39="","",'Attiecināmās izmaksas'!O39)</f>
        <v/>
      </c>
      <c r="P52" s="76">
        <f>IF('Attiecināmās izmaksas'!P39="","",'Attiecināmās izmaksas'!P39)</f>
        <v>0</v>
      </c>
      <c r="Q52" s="47"/>
      <c r="R52" s="57">
        <f>IF('Neattiecināmās un PVN izmaksas'!L39="","",'Neattiecināmās un PVN izmaksas'!L39)</f>
        <v>0</v>
      </c>
      <c r="S52" s="75" t="str">
        <f>IF('Neattiecināmās un PVN izmaksas'!M39="","",'Neattiecināmās un PVN izmaksas'!M39)</f>
        <v/>
      </c>
      <c r="T52" s="55" t="str">
        <f>IF('Neattiecināmās un PVN izmaksas'!N39="","",'Neattiecināmās un PVN izmaksas'!N39)</f>
        <v/>
      </c>
      <c r="U52" s="55" t="str">
        <f>IF('Neattiecināmās un PVN izmaksas'!O39="","",'Neattiecināmās un PVN izmaksas'!O39)</f>
        <v/>
      </c>
      <c r="V52" s="31"/>
      <c r="W52" s="57">
        <f>IF('Neattiecināmās un PVN izmaksas'!S39="","",'Neattiecināmās un PVN izmaksas'!S39)</f>
        <v>0</v>
      </c>
      <c r="X52" s="75" t="str">
        <f>IF('Neattiecināmās un PVN izmaksas'!T39="","",'Neattiecināmās un PVN izmaksas'!T39)</f>
        <v/>
      </c>
      <c r="Y52" s="55" t="str">
        <f>IF('Neattiecināmās un PVN izmaksas'!U39="","",'Neattiecināmās un PVN izmaksas'!U39)</f>
        <v/>
      </c>
      <c r="Z52" s="55" t="str">
        <f>IF('Neattiecināmās un PVN izmaksas'!V39="","",'Neattiecināmās un PVN izmaksas'!V39)</f>
        <v/>
      </c>
      <c r="AA52" s="31"/>
      <c r="AB52" s="336" t="str">
        <f>IF('Attiecināmās izmaksas'!R39="","",'Attiecināmās izmaksas'!R39)</f>
        <v/>
      </c>
      <c r="AC52" s="337" t="str">
        <f>IF('Attiecināmās izmaksas'!T39="","",'Attiecināmās izmaksas'!T39)</f>
        <v/>
      </c>
      <c r="AD52" s="338" t="str">
        <f>IF('Attiecināmās izmaksas'!U39="","",'Attiecināmās izmaksas'!U39)</f>
        <v/>
      </c>
      <c r="AE52" s="338" t="str">
        <f>IF('Attiecināmās izmaksas'!V39="","",'Attiecināmās izmaksas'!V39)</f>
        <v/>
      </c>
      <c r="AF52" s="338" t="str">
        <f>IF('Attiecināmās izmaksas'!W39="","",'Attiecināmās izmaksas'!W39)</f>
        <v/>
      </c>
      <c r="AG52" s="338" t="str">
        <f>IF('Attiecināmās izmaksas'!X39="","",'Attiecināmās izmaksas'!X39)</f>
        <v/>
      </c>
      <c r="AH52" s="339" t="str">
        <f>IF('Attiecināmās izmaksas'!Y39="","",'Attiecināmās izmaksas'!Y39)</f>
        <v/>
      </c>
      <c r="AI52" s="84"/>
      <c r="AJ52" s="84"/>
      <c r="AK52" s="84"/>
    </row>
    <row r="53" spans="1:37" s="85" customFormat="1" ht="10.5" hidden="1" customHeight="1" outlineLevel="1" x14ac:dyDescent="0.25">
      <c r="A53" s="31"/>
      <c r="B53" s="53">
        <f>IF(Tāme!B41="","",Tāme!B41)</f>
        <v>2.5</v>
      </c>
      <c r="C53" s="54" t="str">
        <f>IF(Tāme!C41="","",Tāme!C41)</f>
        <v/>
      </c>
      <c r="D53" s="212" t="str">
        <f>IF(Tāme!D41="","",Tāme!D41)</f>
        <v/>
      </c>
      <c r="E53" s="212" t="str">
        <f>IF(Tāme!E41="","",Tāme!E41)</f>
        <v/>
      </c>
      <c r="F53" s="55" t="str">
        <f>IF(Tāme!F41="","",Tāme!F41)</f>
        <v/>
      </c>
      <c r="G53" s="244">
        <f>IF(Tāme!G41="","",Tāme!G41)</f>
        <v>1</v>
      </c>
      <c r="H53" s="55">
        <f>IF(Tāme!H41="","",Tāme!H41)</f>
        <v>0</v>
      </c>
      <c r="I53" s="56">
        <f>IF(Tāme!I41="","",Tāme!I41)</f>
        <v>0</v>
      </c>
      <c r="J53" s="71">
        <f>IF(Tāme!J41="","",Tāme!J41)</f>
        <v>0</v>
      </c>
      <c r="K53" s="187"/>
      <c r="L53" s="57">
        <f>IF('Attiecināmās izmaksas'!L40="","",'Attiecināmās izmaksas'!L40)</f>
        <v>0</v>
      </c>
      <c r="M53" s="75" t="str">
        <f>IF('Attiecināmās izmaksas'!M40="","",'Attiecināmās izmaksas'!M40)</f>
        <v/>
      </c>
      <c r="N53" s="55" t="str">
        <f>IF('Attiecināmās izmaksas'!N40="","",'Attiecināmās izmaksas'!N40)</f>
        <v/>
      </c>
      <c r="O53" s="55" t="str">
        <f>IF('Attiecināmās izmaksas'!O40="","",'Attiecināmās izmaksas'!O40)</f>
        <v/>
      </c>
      <c r="P53" s="76">
        <f>IF('Attiecināmās izmaksas'!P40="","",'Attiecināmās izmaksas'!P40)</f>
        <v>0</v>
      </c>
      <c r="Q53" s="47"/>
      <c r="R53" s="57">
        <f>IF('Neattiecināmās un PVN izmaksas'!L40="","",'Neattiecināmās un PVN izmaksas'!L40)</f>
        <v>0</v>
      </c>
      <c r="S53" s="75" t="str">
        <f>IF('Neattiecināmās un PVN izmaksas'!M40="","",'Neattiecināmās un PVN izmaksas'!M40)</f>
        <v/>
      </c>
      <c r="T53" s="55" t="str">
        <f>IF('Neattiecināmās un PVN izmaksas'!N40="","",'Neattiecināmās un PVN izmaksas'!N40)</f>
        <v/>
      </c>
      <c r="U53" s="55" t="str">
        <f>IF('Neattiecināmās un PVN izmaksas'!O40="","",'Neattiecināmās un PVN izmaksas'!O40)</f>
        <v/>
      </c>
      <c r="V53" s="31"/>
      <c r="W53" s="57">
        <f>IF('Neattiecināmās un PVN izmaksas'!S40="","",'Neattiecināmās un PVN izmaksas'!S40)</f>
        <v>0</v>
      </c>
      <c r="X53" s="75" t="str">
        <f>IF('Neattiecināmās un PVN izmaksas'!T40="","",'Neattiecināmās un PVN izmaksas'!T40)</f>
        <v/>
      </c>
      <c r="Y53" s="55" t="str">
        <f>IF('Neattiecināmās un PVN izmaksas'!U40="","",'Neattiecināmās un PVN izmaksas'!U40)</f>
        <v/>
      </c>
      <c r="Z53" s="55" t="str">
        <f>IF('Neattiecināmās un PVN izmaksas'!V40="","",'Neattiecināmās un PVN izmaksas'!V40)</f>
        <v/>
      </c>
      <c r="AA53" s="31"/>
      <c r="AB53" s="336" t="str">
        <f>IF('Attiecināmās izmaksas'!R40="","",'Attiecināmās izmaksas'!R40)</f>
        <v/>
      </c>
      <c r="AC53" s="337" t="str">
        <f>IF('Attiecināmās izmaksas'!T40="","",'Attiecināmās izmaksas'!T40)</f>
        <v/>
      </c>
      <c r="AD53" s="338" t="str">
        <f>IF('Attiecināmās izmaksas'!U40="","",'Attiecināmās izmaksas'!U40)</f>
        <v/>
      </c>
      <c r="AE53" s="338" t="str">
        <f>IF('Attiecināmās izmaksas'!V40="","",'Attiecināmās izmaksas'!V40)</f>
        <v/>
      </c>
      <c r="AF53" s="338" t="str">
        <f>IF('Attiecināmās izmaksas'!W40="","",'Attiecināmās izmaksas'!W40)</f>
        <v/>
      </c>
      <c r="AG53" s="338" t="str">
        <f>IF('Attiecināmās izmaksas'!X40="","",'Attiecināmās izmaksas'!X40)</f>
        <v/>
      </c>
      <c r="AH53" s="339" t="str">
        <f>IF('Attiecināmās izmaksas'!Y40="","",'Attiecināmās izmaksas'!Y40)</f>
        <v/>
      </c>
      <c r="AI53" s="84"/>
      <c r="AJ53" s="84"/>
      <c r="AK53" s="84"/>
    </row>
    <row r="54" spans="1:37" s="85" customFormat="1" ht="10.5" hidden="1" customHeight="1" outlineLevel="1" x14ac:dyDescent="0.25">
      <c r="A54" s="31"/>
      <c r="B54" s="53">
        <f>IF(Tāme!B42="","",Tāme!B42)</f>
        <v>2.6</v>
      </c>
      <c r="C54" s="54" t="str">
        <f>IF(Tāme!C42="","",Tāme!C42)</f>
        <v/>
      </c>
      <c r="D54" s="212" t="str">
        <f>IF(Tāme!D42="","",Tāme!D42)</f>
        <v/>
      </c>
      <c r="E54" s="212" t="str">
        <f>IF(Tāme!E42="","",Tāme!E42)</f>
        <v/>
      </c>
      <c r="F54" s="55" t="str">
        <f>IF(Tāme!F42="","",Tāme!F42)</f>
        <v/>
      </c>
      <c r="G54" s="244">
        <f>IF(Tāme!G42="","",Tāme!G42)</f>
        <v>1</v>
      </c>
      <c r="H54" s="55">
        <f>IF(Tāme!H42="","",Tāme!H42)</f>
        <v>0</v>
      </c>
      <c r="I54" s="56">
        <f>IF(Tāme!I42="","",Tāme!I42)</f>
        <v>0</v>
      </c>
      <c r="J54" s="71">
        <f>IF(Tāme!J42="","",Tāme!J42)</f>
        <v>0</v>
      </c>
      <c r="K54" s="187"/>
      <c r="L54" s="57">
        <f>IF('Attiecināmās izmaksas'!L41="","",'Attiecināmās izmaksas'!L41)</f>
        <v>0</v>
      </c>
      <c r="M54" s="75" t="str">
        <f>IF('Attiecināmās izmaksas'!M41="","",'Attiecināmās izmaksas'!M41)</f>
        <v/>
      </c>
      <c r="N54" s="55" t="str">
        <f>IF('Attiecināmās izmaksas'!N41="","",'Attiecināmās izmaksas'!N41)</f>
        <v/>
      </c>
      <c r="O54" s="55" t="str">
        <f>IF('Attiecināmās izmaksas'!O41="","",'Attiecināmās izmaksas'!O41)</f>
        <v/>
      </c>
      <c r="P54" s="76">
        <f>IF('Attiecināmās izmaksas'!P41="","",'Attiecināmās izmaksas'!P41)</f>
        <v>0</v>
      </c>
      <c r="Q54" s="47"/>
      <c r="R54" s="57">
        <f>IF('Neattiecināmās un PVN izmaksas'!L41="","",'Neattiecināmās un PVN izmaksas'!L41)</f>
        <v>0</v>
      </c>
      <c r="S54" s="75" t="str">
        <f>IF('Neattiecināmās un PVN izmaksas'!M41="","",'Neattiecināmās un PVN izmaksas'!M41)</f>
        <v/>
      </c>
      <c r="T54" s="55" t="str">
        <f>IF('Neattiecināmās un PVN izmaksas'!N41="","",'Neattiecināmās un PVN izmaksas'!N41)</f>
        <v/>
      </c>
      <c r="U54" s="55" t="str">
        <f>IF('Neattiecināmās un PVN izmaksas'!O41="","",'Neattiecināmās un PVN izmaksas'!O41)</f>
        <v/>
      </c>
      <c r="V54" s="31"/>
      <c r="W54" s="57">
        <f>IF('Neattiecināmās un PVN izmaksas'!S41="","",'Neattiecināmās un PVN izmaksas'!S41)</f>
        <v>0</v>
      </c>
      <c r="X54" s="75" t="str">
        <f>IF('Neattiecināmās un PVN izmaksas'!T41="","",'Neattiecināmās un PVN izmaksas'!T41)</f>
        <v/>
      </c>
      <c r="Y54" s="55" t="str">
        <f>IF('Neattiecināmās un PVN izmaksas'!U41="","",'Neattiecināmās un PVN izmaksas'!U41)</f>
        <v/>
      </c>
      <c r="Z54" s="55" t="str">
        <f>IF('Neattiecināmās un PVN izmaksas'!V41="","",'Neattiecināmās un PVN izmaksas'!V41)</f>
        <v/>
      </c>
      <c r="AA54" s="31"/>
      <c r="AB54" s="336" t="str">
        <f>IF('Attiecināmās izmaksas'!R41="","",'Attiecināmās izmaksas'!R41)</f>
        <v/>
      </c>
      <c r="AC54" s="337" t="str">
        <f>IF('Attiecināmās izmaksas'!T41="","",'Attiecināmās izmaksas'!T41)</f>
        <v/>
      </c>
      <c r="AD54" s="338" t="str">
        <f>IF('Attiecināmās izmaksas'!U41="","",'Attiecināmās izmaksas'!U41)</f>
        <v/>
      </c>
      <c r="AE54" s="338" t="str">
        <f>IF('Attiecināmās izmaksas'!V41="","",'Attiecināmās izmaksas'!V41)</f>
        <v/>
      </c>
      <c r="AF54" s="338" t="str">
        <f>IF('Attiecināmās izmaksas'!W41="","",'Attiecināmās izmaksas'!W41)</f>
        <v/>
      </c>
      <c r="AG54" s="338" t="str">
        <f>IF('Attiecināmās izmaksas'!X41="","",'Attiecināmās izmaksas'!X41)</f>
        <v/>
      </c>
      <c r="AH54" s="339" t="str">
        <f>IF('Attiecināmās izmaksas'!Y41="","",'Attiecināmās izmaksas'!Y41)</f>
        <v/>
      </c>
      <c r="AI54" s="84"/>
      <c r="AJ54" s="84"/>
      <c r="AK54" s="84"/>
    </row>
    <row r="55" spans="1:37" s="85" customFormat="1" ht="10.5" hidden="1" customHeight="1" outlineLevel="1" x14ac:dyDescent="0.25">
      <c r="A55" s="31"/>
      <c r="B55" s="53">
        <f>IF(Tāme!B43="","",Tāme!B43)</f>
        <v>2.7</v>
      </c>
      <c r="C55" s="54" t="str">
        <f>IF(Tāme!C43="","",Tāme!C43)</f>
        <v/>
      </c>
      <c r="D55" s="212" t="str">
        <f>IF(Tāme!D43="","",Tāme!D43)</f>
        <v/>
      </c>
      <c r="E55" s="212" t="str">
        <f>IF(Tāme!E43="","",Tāme!E43)</f>
        <v/>
      </c>
      <c r="F55" s="55" t="str">
        <f>IF(Tāme!F43="","",Tāme!F43)</f>
        <v/>
      </c>
      <c r="G55" s="244">
        <f>IF(Tāme!G43="","",Tāme!G43)</f>
        <v>1</v>
      </c>
      <c r="H55" s="55">
        <f>IF(Tāme!H43="","",Tāme!H43)</f>
        <v>0</v>
      </c>
      <c r="I55" s="56">
        <f>IF(Tāme!I43="","",Tāme!I43)</f>
        <v>0</v>
      </c>
      <c r="J55" s="71">
        <f>IF(Tāme!J43="","",Tāme!J43)</f>
        <v>0</v>
      </c>
      <c r="K55" s="187"/>
      <c r="L55" s="57">
        <f>IF('Attiecināmās izmaksas'!L42="","",'Attiecināmās izmaksas'!L42)</f>
        <v>0</v>
      </c>
      <c r="M55" s="75" t="str">
        <f>IF('Attiecināmās izmaksas'!M42="","",'Attiecināmās izmaksas'!M42)</f>
        <v/>
      </c>
      <c r="N55" s="55" t="str">
        <f>IF('Attiecināmās izmaksas'!N42="","",'Attiecināmās izmaksas'!N42)</f>
        <v/>
      </c>
      <c r="O55" s="55" t="str">
        <f>IF('Attiecināmās izmaksas'!O42="","",'Attiecināmās izmaksas'!O42)</f>
        <v/>
      </c>
      <c r="P55" s="76">
        <f>IF('Attiecināmās izmaksas'!P42="","",'Attiecināmās izmaksas'!P42)</f>
        <v>0</v>
      </c>
      <c r="Q55" s="47"/>
      <c r="R55" s="57">
        <f>IF('Neattiecināmās un PVN izmaksas'!L42="","",'Neattiecināmās un PVN izmaksas'!L42)</f>
        <v>0</v>
      </c>
      <c r="S55" s="75" t="str">
        <f>IF('Neattiecināmās un PVN izmaksas'!M42="","",'Neattiecināmās un PVN izmaksas'!M42)</f>
        <v/>
      </c>
      <c r="T55" s="55" t="str">
        <f>IF('Neattiecināmās un PVN izmaksas'!N42="","",'Neattiecināmās un PVN izmaksas'!N42)</f>
        <v/>
      </c>
      <c r="U55" s="55" t="str">
        <f>IF('Neattiecināmās un PVN izmaksas'!O42="","",'Neattiecināmās un PVN izmaksas'!O42)</f>
        <v/>
      </c>
      <c r="V55" s="31"/>
      <c r="W55" s="57">
        <f>IF('Neattiecināmās un PVN izmaksas'!S42="","",'Neattiecināmās un PVN izmaksas'!S42)</f>
        <v>0</v>
      </c>
      <c r="X55" s="75" t="str">
        <f>IF('Neattiecināmās un PVN izmaksas'!T42="","",'Neattiecināmās un PVN izmaksas'!T42)</f>
        <v/>
      </c>
      <c r="Y55" s="55" t="str">
        <f>IF('Neattiecināmās un PVN izmaksas'!U42="","",'Neattiecināmās un PVN izmaksas'!U42)</f>
        <v/>
      </c>
      <c r="Z55" s="55" t="str">
        <f>IF('Neattiecināmās un PVN izmaksas'!V42="","",'Neattiecināmās un PVN izmaksas'!V42)</f>
        <v/>
      </c>
      <c r="AA55" s="31"/>
      <c r="AB55" s="336" t="str">
        <f>IF('Attiecināmās izmaksas'!R42="","",'Attiecināmās izmaksas'!R42)</f>
        <v/>
      </c>
      <c r="AC55" s="337" t="str">
        <f>IF('Attiecināmās izmaksas'!T42="","",'Attiecināmās izmaksas'!T42)</f>
        <v/>
      </c>
      <c r="AD55" s="338" t="str">
        <f>IF('Attiecināmās izmaksas'!U42="","",'Attiecināmās izmaksas'!U42)</f>
        <v/>
      </c>
      <c r="AE55" s="338" t="str">
        <f>IF('Attiecināmās izmaksas'!V42="","",'Attiecināmās izmaksas'!V42)</f>
        <v/>
      </c>
      <c r="AF55" s="338" t="str">
        <f>IF('Attiecināmās izmaksas'!W42="","",'Attiecināmās izmaksas'!W42)</f>
        <v/>
      </c>
      <c r="AG55" s="338" t="str">
        <f>IF('Attiecināmās izmaksas'!X42="","",'Attiecināmās izmaksas'!X42)</f>
        <v/>
      </c>
      <c r="AH55" s="339" t="str">
        <f>IF('Attiecināmās izmaksas'!Y42="","",'Attiecināmās izmaksas'!Y42)</f>
        <v/>
      </c>
      <c r="AI55" s="84"/>
      <c r="AJ55" s="84"/>
      <c r="AK55" s="84"/>
    </row>
    <row r="56" spans="1:37" s="85" customFormat="1" ht="10.5" hidden="1" customHeight="1" outlineLevel="1" x14ac:dyDescent="0.25">
      <c r="A56" s="31"/>
      <c r="B56" s="53">
        <f>IF(Tāme!B44="","",Tāme!B44)</f>
        <v>2.8</v>
      </c>
      <c r="C56" s="54" t="str">
        <f>IF(Tāme!C44="","",Tāme!C44)</f>
        <v/>
      </c>
      <c r="D56" s="212" t="str">
        <f>IF(Tāme!D44="","",Tāme!D44)</f>
        <v/>
      </c>
      <c r="E56" s="212" t="str">
        <f>IF(Tāme!E44="","",Tāme!E44)</f>
        <v/>
      </c>
      <c r="F56" s="55" t="str">
        <f>IF(Tāme!F44="","",Tāme!F44)</f>
        <v/>
      </c>
      <c r="G56" s="244">
        <f>IF(Tāme!G44="","",Tāme!G44)</f>
        <v>1</v>
      </c>
      <c r="H56" s="55">
        <f>IF(Tāme!H44="","",Tāme!H44)</f>
        <v>0</v>
      </c>
      <c r="I56" s="56">
        <f>IF(Tāme!I44="","",Tāme!I44)</f>
        <v>0</v>
      </c>
      <c r="J56" s="71">
        <f>IF(Tāme!J44="","",Tāme!J44)</f>
        <v>0</v>
      </c>
      <c r="K56" s="187"/>
      <c r="L56" s="57">
        <f>IF('Attiecināmās izmaksas'!L43="","",'Attiecināmās izmaksas'!L43)</f>
        <v>0</v>
      </c>
      <c r="M56" s="75" t="str">
        <f>IF('Attiecināmās izmaksas'!M43="","",'Attiecināmās izmaksas'!M43)</f>
        <v/>
      </c>
      <c r="N56" s="55" t="str">
        <f>IF('Attiecināmās izmaksas'!N43="","",'Attiecināmās izmaksas'!N43)</f>
        <v/>
      </c>
      <c r="O56" s="55" t="str">
        <f>IF('Attiecināmās izmaksas'!O43="","",'Attiecināmās izmaksas'!O43)</f>
        <v/>
      </c>
      <c r="P56" s="76">
        <f>IF('Attiecināmās izmaksas'!P43="","",'Attiecināmās izmaksas'!P43)</f>
        <v>0</v>
      </c>
      <c r="Q56" s="47"/>
      <c r="R56" s="57">
        <f>IF('Neattiecināmās un PVN izmaksas'!L43="","",'Neattiecināmās un PVN izmaksas'!L43)</f>
        <v>0</v>
      </c>
      <c r="S56" s="75" t="str">
        <f>IF('Neattiecināmās un PVN izmaksas'!M43="","",'Neattiecināmās un PVN izmaksas'!M43)</f>
        <v/>
      </c>
      <c r="T56" s="55" t="str">
        <f>IF('Neattiecināmās un PVN izmaksas'!N43="","",'Neattiecināmās un PVN izmaksas'!N43)</f>
        <v/>
      </c>
      <c r="U56" s="55" t="str">
        <f>IF('Neattiecināmās un PVN izmaksas'!O43="","",'Neattiecināmās un PVN izmaksas'!O43)</f>
        <v/>
      </c>
      <c r="V56" s="31"/>
      <c r="W56" s="57">
        <f>IF('Neattiecināmās un PVN izmaksas'!S43="","",'Neattiecināmās un PVN izmaksas'!S43)</f>
        <v>0</v>
      </c>
      <c r="X56" s="75" t="str">
        <f>IF('Neattiecināmās un PVN izmaksas'!T43="","",'Neattiecināmās un PVN izmaksas'!T43)</f>
        <v/>
      </c>
      <c r="Y56" s="55" t="str">
        <f>IF('Neattiecināmās un PVN izmaksas'!U43="","",'Neattiecināmās un PVN izmaksas'!U43)</f>
        <v/>
      </c>
      <c r="Z56" s="55" t="str">
        <f>IF('Neattiecināmās un PVN izmaksas'!V43="","",'Neattiecināmās un PVN izmaksas'!V43)</f>
        <v/>
      </c>
      <c r="AA56" s="31"/>
      <c r="AB56" s="336" t="str">
        <f>IF('Attiecināmās izmaksas'!R43="","",'Attiecināmās izmaksas'!R43)</f>
        <v/>
      </c>
      <c r="AC56" s="337" t="str">
        <f>IF('Attiecināmās izmaksas'!T43="","",'Attiecināmās izmaksas'!T43)</f>
        <v/>
      </c>
      <c r="AD56" s="338" t="str">
        <f>IF('Attiecināmās izmaksas'!U43="","",'Attiecināmās izmaksas'!U43)</f>
        <v/>
      </c>
      <c r="AE56" s="338" t="str">
        <f>IF('Attiecināmās izmaksas'!V43="","",'Attiecināmās izmaksas'!V43)</f>
        <v/>
      </c>
      <c r="AF56" s="338" t="str">
        <f>IF('Attiecināmās izmaksas'!W43="","",'Attiecināmās izmaksas'!W43)</f>
        <v/>
      </c>
      <c r="AG56" s="338" t="str">
        <f>IF('Attiecināmās izmaksas'!X43="","",'Attiecināmās izmaksas'!X43)</f>
        <v/>
      </c>
      <c r="AH56" s="339" t="str">
        <f>IF('Attiecināmās izmaksas'!Y43="","",'Attiecināmās izmaksas'!Y43)</f>
        <v/>
      </c>
      <c r="AI56" s="84"/>
      <c r="AJ56" s="84"/>
      <c r="AK56" s="84"/>
    </row>
    <row r="57" spans="1:37" s="85" customFormat="1" ht="10.5" hidden="1" customHeight="1" outlineLevel="1" x14ac:dyDescent="0.25">
      <c r="A57" s="31"/>
      <c r="B57" s="53">
        <f>IF(Tāme!B45="","",Tāme!B45)</f>
        <v>2.9</v>
      </c>
      <c r="C57" s="54" t="str">
        <f>IF(Tāme!C45="","",Tāme!C45)</f>
        <v/>
      </c>
      <c r="D57" s="212" t="str">
        <f>IF(Tāme!D45="","",Tāme!D45)</f>
        <v/>
      </c>
      <c r="E57" s="212" t="str">
        <f>IF(Tāme!E45="","",Tāme!E45)</f>
        <v/>
      </c>
      <c r="F57" s="55" t="str">
        <f>IF(Tāme!F45="","",Tāme!F45)</f>
        <v/>
      </c>
      <c r="G57" s="244">
        <f>IF(Tāme!G45="","",Tāme!G45)</f>
        <v>1</v>
      </c>
      <c r="H57" s="55">
        <f>IF(Tāme!H45="","",Tāme!H45)</f>
        <v>0</v>
      </c>
      <c r="I57" s="56">
        <f>IF(Tāme!I45="","",Tāme!I45)</f>
        <v>0</v>
      </c>
      <c r="J57" s="71">
        <f>IF(Tāme!J45="","",Tāme!J45)</f>
        <v>0</v>
      </c>
      <c r="K57" s="187"/>
      <c r="L57" s="57">
        <f>IF('Attiecināmās izmaksas'!L44="","",'Attiecināmās izmaksas'!L44)</f>
        <v>0</v>
      </c>
      <c r="M57" s="75" t="str">
        <f>IF('Attiecināmās izmaksas'!M44="","",'Attiecināmās izmaksas'!M44)</f>
        <v/>
      </c>
      <c r="N57" s="55" t="str">
        <f>IF('Attiecināmās izmaksas'!N44="","",'Attiecināmās izmaksas'!N44)</f>
        <v/>
      </c>
      <c r="O57" s="55" t="str">
        <f>IF('Attiecināmās izmaksas'!O44="","",'Attiecināmās izmaksas'!O44)</f>
        <v/>
      </c>
      <c r="P57" s="76">
        <f>IF('Attiecināmās izmaksas'!P44="","",'Attiecināmās izmaksas'!P44)</f>
        <v>0</v>
      </c>
      <c r="Q57" s="47"/>
      <c r="R57" s="57">
        <f>IF('Neattiecināmās un PVN izmaksas'!L44="","",'Neattiecināmās un PVN izmaksas'!L44)</f>
        <v>0</v>
      </c>
      <c r="S57" s="75" t="str">
        <f>IF('Neattiecināmās un PVN izmaksas'!M44="","",'Neattiecināmās un PVN izmaksas'!M44)</f>
        <v/>
      </c>
      <c r="T57" s="55" t="str">
        <f>IF('Neattiecināmās un PVN izmaksas'!N44="","",'Neattiecināmās un PVN izmaksas'!N44)</f>
        <v/>
      </c>
      <c r="U57" s="55" t="str">
        <f>IF('Neattiecināmās un PVN izmaksas'!O44="","",'Neattiecināmās un PVN izmaksas'!O44)</f>
        <v/>
      </c>
      <c r="V57" s="31"/>
      <c r="W57" s="57">
        <f>IF('Neattiecināmās un PVN izmaksas'!S44="","",'Neattiecināmās un PVN izmaksas'!S44)</f>
        <v>0</v>
      </c>
      <c r="X57" s="75" t="str">
        <f>IF('Neattiecināmās un PVN izmaksas'!T44="","",'Neattiecināmās un PVN izmaksas'!T44)</f>
        <v/>
      </c>
      <c r="Y57" s="55" t="str">
        <f>IF('Neattiecināmās un PVN izmaksas'!U44="","",'Neattiecināmās un PVN izmaksas'!U44)</f>
        <v/>
      </c>
      <c r="Z57" s="55" t="str">
        <f>IF('Neattiecināmās un PVN izmaksas'!V44="","",'Neattiecināmās un PVN izmaksas'!V44)</f>
        <v/>
      </c>
      <c r="AA57" s="31"/>
      <c r="AB57" s="336" t="str">
        <f>IF('Attiecināmās izmaksas'!R44="","",'Attiecināmās izmaksas'!R44)</f>
        <v/>
      </c>
      <c r="AC57" s="337" t="str">
        <f>IF('Attiecināmās izmaksas'!T44="","",'Attiecināmās izmaksas'!T44)</f>
        <v/>
      </c>
      <c r="AD57" s="338" t="str">
        <f>IF('Attiecināmās izmaksas'!U44="","",'Attiecināmās izmaksas'!U44)</f>
        <v/>
      </c>
      <c r="AE57" s="338" t="str">
        <f>IF('Attiecināmās izmaksas'!V44="","",'Attiecināmās izmaksas'!V44)</f>
        <v/>
      </c>
      <c r="AF57" s="338" t="str">
        <f>IF('Attiecināmās izmaksas'!W44="","",'Attiecināmās izmaksas'!W44)</f>
        <v/>
      </c>
      <c r="AG57" s="338" t="str">
        <f>IF('Attiecināmās izmaksas'!X44="","",'Attiecināmās izmaksas'!X44)</f>
        <v/>
      </c>
      <c r="AH57" s="339" t="str">
        <f>IF('Attiecināmās izmaksas'!Y44="","",'Attiecināmās izmaksas'!Y44)</f>
        <v/>
      </c>
      <c r="AI57" s="84"/>
      <c r="AJ57" s="84"/>
      <c r="AK57" s="84"/>
    </row>
    <row r="58" spans="1:37" s="85" customFormat="1" ht="10.5" hidden="1" customHeight="1" outlineLevel="1" x14ac:dyDescent="0.25">
      <c r="A58" s="31"/>
      <c r="B58" s="53" t="str">
        <f>IF(Tāme!B46="","",Tāme!B46)</f>
        <v>2.10.</v>
      </c>
      <c r="C58" s="54" t="str">
        <f>IF(Tāme!C46="","",Tāme!C46)</f>
        <v/>
      </c>
      <c r="D58" s="212" t="str">
        <f>IF(Tāme!D46="","",Tāme!D46)</f>
        <v/>
      </c>
      <c r="E58" s="212" t="str">
        <f>IF(Tāme!E46="","",Tāme!E46)</f>
        <v/>
      </c>
      <c r="F58" s="55" t="str">
        <f>IF(Tāme!F46="","",Tāme!F46)</f>
        <v/>
      </c>
      <c r="G58" s="244">
        <f>IF(Tāme!G46="","",Tāme!G46)</f>
        <v>1</v>
      </c>
      <c r="H58" s="55">
        <f>IF(Tāme!H46="","",Tāme!H46)</f>
        <v>0</v>
      </c>
      <c r="I58" s="56">
        <f>IF(Tāme!I46="","",Tāme!I46)</f>
        <v>0</v>
      </c>
      <c r="J58" s="71">
        <f>IF(Tāme!J46="","",Tāme!J46)</f>
        <v>0</v>
      </c>
      <c r="K58" s="187"/>
      <c r="L58" s="57">
        <f>IF('Attiecināmās izmaksas'!L45="","",'Attiecināmās izmaksas'!L45)</f>
        <v>0</v>
      </c>
      <c r="M58" s="75" t="str">
        <f>IF('Attiecināmās izmaksas'!M45="","",'Attiecināmās izmaksas'!M45)</f>
        <v/>
      </c>
      <c r="N58" s="55" t="str">
        <f>IF('Attiecināmās izmaksas'!N45="","",'Attiecināmās izmaksas'!N45)</f>
        <v/>
      </c>
      <c r="O58" s="55" t="str">
        <f>IF('Attiecināmās izmaksas'!O45="","",'Attiecināmās izmaksas'!O45)</f>
        <v/>
      </c>
      <c r="P58" s="76">
        <f>IF('Attiecināmās izmaksas'!P45="","",'Attiecināmās izmaksas'!P45)</f>
        <v>0</v>
      </c>
      <c r="Q58" s="47"/>
      <c r="R58" s="57">
        <f>IF('Neattiecināmās un PVN izmaksas'!L45="","",'Neattiecināmās un PVN izmaksas'!L45)</f>
        <v>0</v>
      </c>
      <c r="S58" s="75" t="str">
        <f>IF('Neattiecināmās un PVN izmaksas'!M45="","",'Neattiecināmās un PVN izmaksas'!M45)</f>
        <v/>
      </c>
      <c r="T58" s="55" t="str">
        <f>IF('Neattiecināmās un PVN izmaksas'!N45="","",'Neattiecināmās un PVN izmaksas'!N45)</f>
        <v/>
      </c>
      <c r="U58" s="55" t="str">
        <f>IF('Neattiecināmās un PVN izmaksas'!O45="","",'Neattiecināmās un PVN izmaksas'!O45)</f>
        <v/>
      </c>
      <c r="V58" s="31"/>
      <c r="W58" s="57">
        <f>IF('Neattiecināmās un PVN izmaksas'!S45="","",'Neattiecināmās un PVN izmaksas'!S45)</f>
        <v>0</v>
      </c>
      <c r="X58" s="75" t="str">
        <f>IF('Neattiecināmās un PVN izmaksas'!T45="","",'Neattiecināmās un PVN izmaksas'!T45)</f>
        <v/>
      </c>
      <c r="Y58" s="55" t="str">
        <f>IF('Neattiecināmās un PVN izmaksas'!U45="","",'Neattiecināmās un PVN izmaksas'!U45)</f>
        <v/>
      </c>
      <c r="Z58" s="55" t="str">
        <f>IF('Neattiecināmās un PVN izmaksas'!V45="","",'Neattiecināmās un PVN izmaksas'!V45)</f>
        <v/>
      </c>
      <c r="AA58" s="31"/>
      <c r="AB58" s="336" t="str">
        <f>IF('Attiecināmās izmaksas'!R45="","",'Attiecināmās izmaksas'!R45)</f>
        <v/>
      </c>
      <c r="AC58" s="337" t="str">
        <f>IF('Attiecināmās izmaksas'!T45="","",'Attiecināmās izmaksas'!T45)</f>
        <v/>
      </c>
      <c r="AD58" s="338" t="str">
        <f>IF('Attiecināmās izmaksas'!U45="","",'Attiecināmās izmaksas'!U45)</f>
        <v/>
      </c>
      <c r="AE58" s="338" t="str">
        <f>IF('Attiecināmās izmaksas'!V45="","",'Attiecināmās izmaksas'!V45)</f>
        <v/>
      </c>
      <c r="AF58" s="338" t="str">
        <f>IF('Attiecināmās izmaksas'!W45="","",'Attiecināmās izmaksas'!W45)</f>
        <v/>
      </c>
      <c r="AG58" s="338" t="str">
        <f>IF('Attiecināmās izmaksas'!X45="","",'Attiecināmās izmaksas'!X45)</f>
        <v/>
      </c>
      <c r="AH58" s="339" t="str">
        <f>IF('Attiecināmās izmaksas'!Y45="","",'Attiecināmās izmaksas'!Y45)</f>
        <v/>
      </c>
      <c r="AI58" s="84"/>
      <c r="AJ58" s="84"/>
      <c r="AK58" s="84"/>
    </row>
    <row r="59" spans="1:37" s="85" customFormat="1" ht="10.5" hidden="1" customHeight="1" outlineLevel="1" x14ac:dyDescent="0.25">
      <c r="A59" s="31"/>
      <c r="B59" s="53">
        <f>IF(Tāme!B47="","",Tāme!B47)</f>
        <v>2.11</v>
      </c>
      <c r="C59" s="54" t="str">
        <f>IF(Tāme!C47="","",Tāme!C47)</f>
        <v/>
      </c>
      <c r="D59" s="212" t="str">
        <f>IF(Tāme!D47="","",Tāme!D47)</f>
        <v/>
      </c>
      <c r="E59" s="212" t="str">
        <f>IF(Tāme!E47="","",Tāme!E47)</f>
        <v/>
      </c>
      <c r="F59" s="55" t="str">
        <f>IF(Tāme!F47="","",Tāme!F47)</f>
        <v/>
      </c>
      <c r="G59" s="244">
        <f>IF(Tāme!G47="","",Tāme!G47)</f>
        <v>1</v>
      </c>
      <c r="H59" s="55">
        <f>IF(Tāme!H47="","",Tāme!H47)</f>
        <v>0</v>
      </c>
      <c r="I59" s="56">
        <f>IF(Tāme!I47="","",Tāme!I47)</f>
        <v>0</v>
      </c>
      <c r="J59" s="71">
        <f>IF(Tāme!J47="","",Tāme!J47)</f>
        <v>0</v>
      </c>
      <c r="K59" s="187"/>
      <c r="L59" s="57">
        <f>IF('Attiecināmās izmaksas'!L46="","",'Attiecināmās izmaksas'!L46)</f>
        <v>0</v>
      </c>
      <c r="M59" s="75" t="str">
        <f>IF('Attiecināmās izmaksas'!M46="","",'Attiecināmās izmaksas'!M46)</f>
        <v/>
      </c>
      <c r="N59" s="55" t="str">
        <f>IF('Attiecināmās izmaksas'!N46="","",'Attiecināmās izmaksas'!N46)</f>
        <v/>
      </c>
      <c r="O59" s="55" t="str">
        <f>IF('Attiecināmās izmaksas'!O46="","",'Attiecināmās izmaksas'!O46)</f>
        <v/>
      </c>
      <c r="P59" s="76">
        <f>IF('Attiecināmās izmaksas'!P46="","",'Attiecināmās izmaksas'!P46)</f>
        <v>0</v>
      </c>
      <c r="Q59" s="47"/>
      <c r="R59" s="57">
        <f>IF('Neattiecināmās un PVN izmaksas'!L46="","",'Neattiecināmās un PVN izmaksas'!L46)</f>
        <v>0</v>
      </c>
      <c r="S59" s="75" t="str">
        <f>IF('Neattiecināmās un PVN izmaksas'!M46="","",'Neattiecināmās un PVN izmaksas'!M46)</f>
        <v/>
      </c>
      <c r="T59" s="55" t="str">
        <f>IF('Neattiecināmās un PVN izmaksas'!N46="","",'Neattiecināmās un PVN izmaksas'!N46)</f>
        <v/>
      </c>
      <c r="U59" s="55" t="str">
        <f>IF('Neattiecināmās un PVN izmaksas'!O46="","",'Neattiecināmās un PVN izmaksas'!O46)</f>
        <v/>
      </c>
      <c r="V59" s="31"/>
      <c r="W59" s="57">
        <f>IF('Neattiecināmās un PVN izmaksas'!S46="","",'Neattiecināmās un PVN izmaksas'!S46)</f>
        <v>0</v>
      </c>
      <c r="X59" s="75" t="str">
        <f>IF('Neattiecināmās un PVN izmaksas'!T46="","",'Neattiecināmās un PVN izmaksas'!T46)</f>
        <v/>
      </c>
      <c r="Y59" s="55" t="str">
        <f>IF('Neattiecināmās un PVN izmaksas'!U46="","",'Neattiecināmās un PVN izmaksas'!U46)</f>
        <v/>
      </c>
      <c r="Z59" s="55" t="str">
        <f>IF('Neattiecināmās un PVN izmaksas'!V46="","",'Neattiecināmās un PVN izmaksas'!V46)</f>
        <v/>
      </c>
      <c r="AA59" s="31"/>
      <c r="AB59" s="336" t="str">
        <f>IF('Attiecināmās izmaksas'!R46="","",'Attiecināmās izmaksas'!R46)</f>
        <v/>
      </c>
      <c r="AC59" s="337" t="str">
        <f>IF('Attiecināmās izmaksas'!T46="","",'Attiecināmās izmaksas'!T46)</f>
        <v/>
      </c>
      <c r="AD59" s="338" t="str">
        <f>IF('Attiecināmās izmaksas'!U46="","",'Attiecināmās izmaksas'!U46)</f>
        <v/>
      </c>
      <c r="AE59" s="338" t="str">
        <f>IF('Attiecināmās izmaksas'!V46="","",'Attiecināmās izmaksas'!V46)</f>
        <v/>
      </c>
      <c r="AF59" s="338" t="str">
        <f>IF('Attiecināmās izmaksas'!W46="","",'Attiecināmās izmaksas'!W46)</f>
        <v/>
      </c>
      <c r="AG59" s="338" t="str">
        <f>IF('Attiecināmās izmaksas'!X46="","",'Attiecināmās izmaksas'!X46)</f>
        <v/>
      </c>
      <c r="AH59" s="339" t="str">
        <f>IF('Attiecināmās izmaksas'!Y46="","",'Attiecināmās izmaksas'!Y46)</f>
        <v/>
      </c>
      <c r="AI59" s="84"/>
      <c r="AJ59" s="84"/>
      <c r="AK59" s="84"/>
    </row>
    <row r="60" spans="1:37" s="85" customFormat="1" ht="10.5" hidden="1" customHeight="1" outlineLevel="1" x14ac:dyDescent="0.25">
      <c r="A60" s="31"/>
      <c r="B60" s="53">
        <f>IF(Tāme!B48="","",Tāme!B48)</f>
        <v>2.12</v>
      </c>
      <c r="C60" s="54" t="str">
        <f>IF(Tāme!C48="","",Tāme!C48)</f>
        <v/>
      </c>
      <c r="D60" s="212" t="str">
        <f>IF(Tāme!D48="","",Tāme!D48)</f>
        <v/>
      </c>
      <c r="E60" s="212" t="str">
        <f>IF(Tāme!E48="","",Tāme!E48)</f>
        <v/>
      </c>
      <c r="F60" s="55" t="str">
        <f>IF(Tāme!F48="","",Tāme!F48)</f>
        <v/>
      </c>
      <c r="G60" s="244">
        <f>IF(Tāme!G48="","",Tāme!G48)</f>
        <v>1</v>
      </c>
      <c r="H60" s="55">
        <f>IF(Tāme!H48="","",Tāme!H48)</f>
        <v>0</v>
      </c>
      <c r="I60" s="56">
        <f>IF(Tāme!I48="","",Tāme!I48)</f>
        <v>0</v>
      </c>
      <c r="J60" s="71">
        <f>IF(Tāme!J48="","",Tāme!J48)</f>
        <v>0</v>
      </c>
      <c r="K60" s="187"/>
      <c r="L60" s="57">
        <f>IF('Attiecināmās izmaksas'!L47="","",'Attiecināmās izmaksas'!L47)</f>
        <v>0</v>
      </c>
      <c r="M60" s="75" t="str">
        <f>IF('Attiecināmās izmaksas'!M47="","",'Attiecināmās izmaksas'!M47)</f>
        <v/>
      </c>
      <c r="N60" s="55" t="str">
        <f>IF('Attiecināmās izmaksas'!N47="","",'Attiecināmās izmaksas'!N47)</f>
        <v/>
      </c>
      <c r="O60" s="55" t="str">
        <f>IF('Attiecināmās izmaksas'!O47="","",'Attiecināmās izmaksas'!O47)</f>
        <v/>
      </c>
      <c r="P60" s="76">
        <f>IF('Attiecināmās izmaksas'!P47="","",'Attiecināmās izmaksas'!P47)</f>
        <v>0</v>
      </c>
      <c r="Q60" s="47"/>
      <c r="R60" s="57">
        <f>IF('Neattiecināmās un PVN izmaksas'!L47="","",'Neattiecināmās un PVN izmaksas'!L47)</f>
        <v>0</v>
      </c>
      <c r="S60" s="75" t="str">
        <f>IF('Neattiecināmās un PVN izmaksas'!M47="","",'Neattiecināmās un PVN izmaksas'!M47)</f>
        <v/>
      </c>
      <c r="T60" s="55" t="str">
        <f>IF('Neattiecināmās un PVN izmaksas'!N47="","",'Neattiecināmās un PVN izmaksas'!N47)</f>
        <v/>
      </c>
      <c r="U60" s="55" t="str">
        <f>IF('Neattiecināmās un PVN izmaksas'!O47="","",'Neattiecināmās un PVN izmaksas'!O47)</f>
        <v/>
      </c>
      <c r="V60" s="31"/>
      <c r="W60" s="57">
        <f>IF('Neattiecināmās un PVN izmaksas'!S47="","",'Neattiecināmās un PVN izmaksas'!S47)</f>
        <v>0</v>
      </c>
      <c r="X60" s="75" t="str">
        <f>IF('Neattiecināmās un PVN izmaksas'!T47="","",'Neattiecināmās un PVN izmaksas'!T47)</f>
        <v/>
      </c>
      <c r="Y60" s="55" t="str">
        <f>IF('Neattiecināmās un PVN izmaksas'!U47="","",'Neattiecināmās un PVN izmaksas'!U47)</f>
        <v/>
      </c>
      <c r="Z60" s="55" t="str">
        <f>IF('Neattiecināmās un PVN izmaksas'!V47="","",'Neattiecināmās un PVN izmaksas'!V47)</f>
        <v/>
      </c>
      <c r="AA60" s="31"/>
      <c r="AB60" s="336" t="str">
        <f>IF('Attiecināmās izmaksas'!R47="","",'Attiecināmās izmaksas'!R47)</f>
        <v/>
      </c>
      <c r="AC60" s="337" t="str">
        <f>IF('Attiecināmās izmaksas'!T47="","",'Attiecināmās izmaksas'!T47)</f>
        <v/>
      </c>
      <c r="AD60" s="338" t="str">
        <f>IF('Attiecināmās izmaksas'!U47="","",'Attiecināmās izmaksas'!U47)</f>
        <v/>
      </c>
      <c r="AE60" s="338" t="str">
        <f>IF('Attiecināmās izmaksas'!V47="","",'Attiecināmās izmaksas'!V47)</f>
        <v/>
      </c>
      <c r="AF60" s="338" t="str">
        <f>IF('Attiecināmās izmaksas'!W47="","",'Attiecināmās izmaksas'!W47)</f>
        <v/>
      </c>
      <c r="AG60" s="338" t="str">
        <f>IF('Attiecināmās izmaksas'!X47="","",'Attiecināmās izmaksas'!X47)</f>
        <v/>
      </c>
      <c r="AH60" s="339" t="str">
        <f>IF('Attiecināmās izmaksas'!Y47="","",'Attiecināmās izmaksas'!Y47)</f>
        <v/>
      </c>
      <c r="AI60" s="84"/>
      <c r="AJ60" s="84"/>
      <c r="AK60" s="84"/>
    </row>
    <row r="61" spans="1:37" s="85" customFormat="1" ht="10.5" hidden="1" customHeight="1" outlineLevel="1" x14ac:dyDescent="0.25">
      <c r="A61" s="31"/>
      <c r="B61" s="53">
        <f>IF(Tāme!B49="","",Tāme!B49)</f>
        <v>2.13</v>
      </c>
      <c r="C61" s="54" t="str">
        <f>IF(Tāme!C49="","",Tāme!C49)</f>
        <v/>
      </c>
      <c r="D61" s="212" t="str">
        <f>IF(Tāme!D49="","",Tāme!D49)</f>
        <v/>
      </c>
      <c r="E61" s="212" t="str">
        <f>IF(Tāme!E49="","",Tāme!E49)</f>
        <v/>
      </c>
      <c r="F61" s="55" t="str">
        <f>IF(Tāme!F49="","",Tāme!F49)</f>
        <v/>
      </c>
      <c r="G61" s="244">
        <f>IF(Tāme!G49="","",Tāme!G49)</f>
        <v>1</v>
      </c>
      <c r="H61" s="55">
        <f>IF(Tāme!H49="","",Tāme!H49)</f>
        <v>0</v>
      </c>
      <c r="I61" s="56">
        <f>IF(Tāme!I49="","",Tāme!I49)</f>
        <v>0</v>
      </c>
      <c r="J61" s="71">
        <f>IF(Tāme!J49="","",Tāme!J49)</f>
        <v>0</v>
      </c>
      <c r="K61" s="187"/>
      <c r="L61" s="57">
        <f>IF('Attiecināmās izmaksas'!L48="","",'Attiecināmās izmaksas'!L48)</f>
        <v>0</v>
      </c>
      <c r="M61" s="75" t="str">
        <f>IF('Attiecināmās izmaksas'!M48="","",'Attiecināmās izmaksas'!M48)</f>
        <v/>
      </c>
      <c r="N61" s="55" t="str">
        <f>IF('Attiecināmās izmaksas'!N48="","",'Attiecināmās izmaksas'!N48)</f>
        <v/>
      </c>
      <c r="O61" s="55" t="str">
        <f>IF('Attiecināmās izmaksas'!O48="","",'Attiecināmās izmaksas'!O48)</f>
        <v/>
      </c>
      <c r="P61" s="76">
        <f>IF('Attiecināmās izmaksas'!P48="","",'Attiecināmās izmaksas'!P48)</f>
        <v>0</v>
      </c>
      <c r="Q61" s="47"/>
      <c r="R61" s="57">
        <f>IF('Neattiecināmās un PVN izmaksas'!L48="","",'Neattiecināmās un PVN izmaksas'!L48)</f>
        <v>0</v>
      </c>
      <c r="S61" s="75" t="str">
        <f>IF('Neattiecināmās un PVN izmaksas'!M48="","",'Neattiecināmās un PVN izmaksas'!M48)</f>
        <v/>
      </c>
      <c r="T61" s="55" t="str">
        <f>IF('Neattiecināmās un PVN izmaksas'!N48="","",'Neattiecināmās un PVN izmaksas'!N48)</f>
        <v/>
      </c>
      <c r="U61" s="55" t="str">
        <f>IF('Neattiecināmās un PVN izmaksas'!O48="","",'Neattiecināmās un PVN izmaksas'!O48)</f>
        <v/>
      </c>
      <c r="V61" s="31"/>
      <c r="W61" s="57">
        <f>IF('Neattiecināmās un PVN izmaksas'!S48="","",'Neattiecināmās un PVN izmaksas'!S48)</f>
        <v>0</v>
      </c>
      <c r="X61" s="75" t="str">
        <f>IF('Neattiecināmās un PVN izmaksas'!T48="","",'Neattiecināmās un PVN izmaksas'!T48)</f>
        <v/>
      </c>
      <c r="Y61" s="55" t="str">
        <f>IF('Neattiecināmās un PVN izmaksas'!U48="","",'Neattiecināmās un PVN izmaksas'!U48)</f>
        <v/>
      </c>
      <c r="Z61" s="55" t="str">
        <f>IF('Neattiecināmās un PVN izmaksas'!V48="","",'Neattiecināmās un PVN izmaksas'!V48)</f>
        <v/>
      </c>
      <c r="AA61" s="31"/>
      <c r="AB61" s="336" t="str">
        <f>IF('Attiecināmās izmaksas'!R48="","",'Attiecināmās izmaksas'!R48)</f>
        <v/>
      </c>
      <c r="AC61" s="337" t="str">
        <f>IF('Attiecināmās izmaksas'!T48="","",'Attiecināmās izmaksas'!T48)</f>
        <v/>
      </c>
      <c r="AD61" s="338" t="str">
        <f>IF('Attiecināmās izmaksas'!U48="","",'Attiecināmās izmaksas'!U48)</f>
        <v/>
      </c>
      <c r="AE61" s="338" t="str">
        <f>IF('Attiecināmās izmaksas'!V48="","",'Attiecināmās izmaksas'!V48)</f>
        <v/>
      </c>
      <c r="AF61" s="338" t="str">
        <f>IF('Attiecināmās izmaksas'!W48="","",'Attiecināmās izmaksas'!W48)</f>
        <v/>
      </c>
      <c r="AG61" s="338" t="str">
        <f>IF('Attiecināmās izmaksas'!X48="","",'Attiecināmās izmaksas'!X48)</f>
        <v/>
      </c>
      <c r="AH61" s="339" t="str">
        <f>IF('Attiecināmās izmaksas'!Y48="","",'Attiecināmās izmaksas'!Y48)</f>
        <v/>
      </c>
      <c r="AI61" s="84"/>
      <c r="AJ61" s="84"/>
      <c r="AK61" s="84"/>
    </row>
    <row r="62" spans="1:37" s="85" customFormat="1" ht="10.5" hidden="1" customHeight="1" outlineLevel="1" x14ac:dyDescent="0.25">
      <c r="A62" s="31"/>
      <c r="B62" s="53">
        <f>IF(Tāme!B50="","",Tāme!B50)</f>
        <v>2.14</v>
      </c>
      <c r="C62" s="54" t="str">
        <f>IF(Tāme!C50="","",Tāme!C50)</f>
        <v/>
      </c>
      <c r="D62" s="212" t="str">
        <f>IF(Tāme!D50="","",Tāme!D50)</f>
        <v/>
      </c>
      <c r="E62" s="212" t="str">
        <f>IF(Tāme!E50="","",Tāme!E50)</f>
        <v/>
      </c>
      <c r="F62" s="55" t="str">
        <f>IF(Tāme!F50="","",Tāme!F50)</f>
        <v/>
      </c>
      <c r="G62" s="244">
        <f>IF(Tāme!G50="","",Tāme!G50)</f>
        <v>1</v>
      </c>
      <c r="H62" s="55">
        <f>IF(Tāme!H50="","",Tāme!H50)</f>
        <v>0</v>
      </c>
      <c r="I62" s="56">
        <f>IF(Tāme!I50="","",Tāme!I50)</f>
        <v>0</v>
      </c>
      <c r="J62" s="71">
        <f>IF(Tāme!J50="","",Tāme!J50)</f>
        <v>0</v>
      </c>
      <c r="K62" s="187"/>
      <c r="L62" s="57">
        <f>IF('Attiecināmās izmaksas'!L49="","",'Attiecināmās izmaksas'!L49)</f>
        <v>0</v>
      </c>
      <c r="M62" s="75" t="str">
        <f>IF('Attiecināmās izmaksas'!M49="","",'Attiecināmās izmaksas'!M49)</f>
        <v/>
      </c>
      <c r="N62" s="55" t="str">
        <f>IF('Attiecināmās izmaksas'!N49="","",'Attiecināmās izmaksas'!N49)</f>
        <v/>
      </c>
      <c r="O62" s="55" t="str">
        <f>IF('Attiecināmās izmaksas'!O49="","",'Attiecināmās izmaksas'!O49)</f>
        <v/>
      </c>
      <c r="P62" s="76">
        <f>IF('Attiecināmās izmaksas'!P49="","",'Attiecināmās izmaksas'!P49)</f>
        <v>0</v>
      </c>
      <c r="Q62" s="47"/>
      <c r="R62" s="57">
        <f>IF('Neattiecināmās un PVN izmaksas'!L49="","",'Neattiecināmās un PVN izmaksas'!L49)</f>
        <v>0</v>
      </c>
      <c r="S62" s="75" t="str">
        <f>IF('Neattiecināmās un PVN izmaksas'!M49="","",'Neattiecināmās un PVN izmaksas'!M49)</f>
        <v/>
      </c>
      <c r="T62" s="55" t="str">
        <f>IF('Neattiecināmās un PVN izmaksas'!N49="","",'Neattiecināmās un PVN izmaksas'!N49)</f>
        <v/>
      </c>
      <c r="U62" s="55" t="str">
        <f>IF('Neattiecināmās un PVN izmaksas'!O49="","",'Neattiecināmās un PVN izmaksas'!O49)</f>
        <v/>
      </c>
      <c r="V62" s="31"/>
      <c r="W62" s="57">
        <f>IF('Neattiecināmās un PVN izmaksas'!S49="","",'Neattiecināmās un PVN izmaksas'!S49)</f>
        <v>0</v>
      </c>
      <c r="X62" s="75" t="str">
        <f>IF('Neattiecināmās un PVN izmaksas'!T49="","",'Neattiecināmās un PVN izmaksas'!T49)</f>
        <v/>
      </c>
      <c r="Y62" s="55" t="str">
        <f>IF('Neattiecināmās un PVN izmaksas'!U49="","",'Neattiecināmās un PVN izmaksas'!U49)</f>
        <v/>
      </c>
      <c r="Z62" s="55" t="str">
        <f>IF('Neattiecināmās un PVN izmaksas'!V49="","",'Neattiecināmās un PVN izmaksas'!V49)</f>
        <v/>
      </c>
      <c r="AA62" s="31"/>
      <c r="AB62" s="336" t="str">
        <f>IF('Attiecināmās izmaksas'!R49="","",'Attiecināmās izmaksas'!R49)</f>
        <v/>
      </c>
      <c r="AC62" s="337" t="str">
        <f>IF('Attiecināmās izmaksas'!T49="","",'Attiecināmās izmaksas'!T49)</f>
        <v/>
      </c>
      <c r="AD62" s="338" t="str">
        <f>IF('Attiecināmās izmaksas'!U49="","",'Attiecināmās izmaksas'!U49)</f>
        <v/>
      </c>
      <c r="AE62" s="338" t="str">
        <f>IF('Attiecināmās izmaksas'!V49="","",'Attiecināmās izmaksas'!V49)</f>
        <v/>
      </c>
      <c r="AF62" s="338" t="str">
        <f>IF('Attiecināmās izmaksas'!W49="","",'Attiecināmās izmaksas'!W49)</f>
        <v/>
      </c>
      <c r="AG62" s="338" t="str">
        <f>IF('Attiecināmās izmaksas'!X49="","",'Attiecināmās izmaksas'!X49)</f>
        <v/>
      </c>
      <c r="AH62" s="339" t="str">
        <f>IF('Attiecināmās izmaksas'!Y49="","",'Attiecināmās izmaksas'!Y49)</f>
        <v/>
      </c>
      <c r="AI62" s="84"/>
      <c r="AJ62" s="84"/>
      <c r="AK62" s="84"/>
    </row>
    <row r="63" spans="1:37" s="85" customFormat="1" ht="10.5" hidden="1" customHeight="1" outlineLevel="1" x14ac:dyDescent="0.25">
      <c r="A63" s="31"/>
      <c r="B63" s="53">
        <f>IF(Tāme!B51="","",Tāme!B51)</f>
        <v>2.15</v>
      </c>
      <c r="C63" s="54" t="str">
        <f>IF(Tāme!C51="","",Tāme!C51)</f>
        <v/>
      </c>
      <c r="D63" s="212" t="str">
        <f>IF(Tāme!D51="","",Tāme!D51)</f>
        <v/>
      </c>
      <c r="E63" s="212" t="str">
        <f>IF(Tāme!E51="","",Tāme!E51)</f>
        <v/>
      </c>
      <c r="F63" s="55" t="str">
        <f>IF(Tāme!F51="","",Tāme!F51)</f>
        <v/>
      </c>
      <c r="G63" s="244">
        <f>IF(Tāme!G51="","",Tāme!G51)</f>
        <v>1</v>
      </c>
      <c r="H63" s="55">
        <f>IF(Tāme!H51="","",Tāme!H51)</f>
        <v>0</v>
      </c>
      <c r="I63" s="56">
        <f>IF(Tāme!I51="","",Tāme!I51)</f>
        <v>0</v>
      </c>
      <c r="J63" s="71">
        <f>IF(Tāme!J51="","",Tāme!J51)</f>
        <v>0</v>
      </c>
      <c r="K63" s="187"/>
      <c r="L63" s="57">
        <f>IF('Attiecināmās izmaksas'!L50="","",'Attiecināmās izmaksas'!L50)</f>
        <v>0</v>
      </c>
      <c r="M63" s="75" t="str">
        <f>IF('Attiecināmās izmaksas'!M50="","",'Attiecināmās izmaksas'!M50)</f>
        <v/>
      </c>
      <c r="N63" s="55" t="str">
        <f>IF('Attiecināmās izmaksas'!N50="","",'Attiecināmās izmaksas'!N50)</f>
        <v/>
      </c>
      <c r="O63" s="55" t="str">
        <f>IF('Attiecināmās izmaksas'!O50="","",'Attiecināmās izmaksas'!O50)</f>
        <v/>
      </c>
      <c r="P63" s="76">
        <f>IF('Attiecināmās izmaksas'!P50="","",'Attiecināmās izmaksas'!P50)</f>
        <v>0</v>
      </c>
      <c r="Q63" s="47"/>
      <c r="R63" s="57">
        <f>IF('Neattiecināmās un PVN izmaksas'!L50="","",'Neattiecināmās un PVN izmaksas'!L50)</f>
        <v>0</v>
      </c>
      <c r="S63" s="75" t="str">
        <f>IF('Neattiecināmās un PVN izmaksas'!M50="","",'Neattiecināmās un PVN izmaksas'!M50)</f>
        <v/>
      </c>
      <c r="T63" s="55" t="str">
        <f>IF('Neattiecināmās un PVN izmaksas'!N50="","",'Neattiecināmās un PVN izmaksas'!N50)</f>
        <v/>
      </c>
      <c r="U63" s="55" t="str">
        <f>IF('Neattiecināmās un PVN izmaksas'!O50="","",'Neattiecināmās un PVN izmaksas'!O50)</f>
        <v/>
      </c>
      <c r="V63" s="31"/>
      <c r="W63" s="57">
        <f>IF('Neattiecināmās un PVN izmaksas'!S50="","",'Neattiecināmās un PVN izmaksas'!S50)</f>
        <v>0</v>
      </c>
      <c r="X63" s="75" t="str">
        <f>IF('Neattiecināmās un PVN izmaksas'!T50="","",'Neattiecināmās un PVN izmaksas'!T50)</f>
        <v/>
      </c>
      <c r="Y63" s="55" t="str">
        <f>IF('Neattiecināmās un PVN izmaksas'!U50="","",'Neattiecināmās un PVN izmaksas'!U50)</f>
        <v/>
      </c>
      <c r="Z63" s="55" t="str">
        <f>IF('Neattiecināmās un PVN izmaksas'!V50="","",'Neattiecināmās un PVN izmaksas'!V50)</f>
        <v/>
      </c>
      <c r="AA63" s="31"/>
      <c r="AB63" s="336" t="str">
        <f>IF('Attiecināmās izmaksas'!R50="","",'Attiecināmās izmaksas'!R50)</f>
        <v/>
      </c>
      <c r="AC63" s="337" t="str">
        <f>IF('Attiecināmās izmaksas'!T50="","",'Attiecināmās izmaksas'!T50)</f>
        <v/>
      </c>
      <c r="AD63" s="338" t="str">
        <f>IF('Attiecināmās izmaksas'!U50="","",'Attiecināmās izmaksas'!U50)</f>
        <v/>
      </c>
      <c r="AE63" s="338" t="str">
        <f>IF('Attiecināmās izmaksas'!V50="","",'Attiecināmās izmaksas'!V50)</f>
        <v/>
      </c>
      <c r="AF63" s="338" t="str">
        <f>IF('Attiecināmās izmaksas'!W50="","",'Attiecināmās izmaksas'!W50)</f>
        <v/>
      </c>
      <c r="AG63" s="338" t="str">
        <f>IF('Attiecināmās izmaksas'!X50="","",'Attiecināmās izmaksas'!X50)</f>
        <v/>
      </c>
      <c r="AH63" s="339" t="str">
        <f>IF('Attiecināmās izmaksas'!Y50="","",'Attiecināmās izmaksas'!Y50)</f>
        <v/>
      </c>
      <c r="AI63" s="84"/>
      <c r="AJ63" s="84"/>
      <c r="AK63" s="84"/>
    </row>
    <row r="64" spans="1:37" s="85" customFormat="1" ht="10.5" hidden="1" customHeight="1" outlineLevel="1" x14ac:dyDescent="0.25">
      <c r="A64" s="31"/>
      <c r="B64" s="53">
        <f>IF(Tāme!B52="","",Tāme!B52)</f>
        <v>2.16</v>
      </c>
      <c r="C64" s="54" t="str">
        <f>IF(Tāme!C52="","",Tāme!C52)</f>
        <v/>
      </c>
      <c r="D64" s="212" t="str">
        <f>IF(Tāme!D52="","",Tāme!D52)</f>
        <v/>
      </c>
      <c r="E64" s="212" t="str">
        <f>IF(Tāme!E52="","",Tāme!E52)</f>
        <v/>
      </c>
      <c r="F64" s="55" t="str">
        <f>IF(Tāme!F52="","",Tāme!F52)</f>
        <v/>
      </c>
      <c r="G64" s="244">
        <f>IF(Tāme!G52="","",Tāme!G52)</f>
        <v>1</v>
      </c>
      <c r="H64" s="55">
        <f>IF(Tāme!H52="","",Tāme!H52)</f>
        <v>0</v>
      </c>
      <c r="I64" s="56">
        <f>IF(Tāme!I52="","",Tāme!I52)</f>
        <v>0</v>
      </c>
      <c r="J64" s="71">
        <f>IF(Tāme!J52="","",Tāme!J52)</f>
        <v>0</v>
      </c>
      <c r="K64" s="187"/>
      <c r="L64" s="57">
        <f>IF('Attiecināmās izmaksas'!L51="","",'Attiecināmās izmaksas'!L51)</f>
        <v>0</v>
      </c>
      <c r="M64" s="75" t="str">
        <f>IF('Attiecināmās izmaksas'!M51="","",'Attiecināmās izmaksas'!M51)</f>
        <v/>
      </c>
      <c r="N64" s="55" t="str">
        <f>IF('Attiecināmās izmaksas'!N51="","",'Attiecināmās izmaksas'!N51)</f>
        <v/>
      </c>
      <c r="O64" s="55" t="str">
        <f>IF('Attiecināmās izmaksas'!O51="","",'Attiecināmās izmaksas'!O51)</f>
        <v/>
      </c>
      <c r="P64" s="76">
        <f>IF('Attiecināmās izmaksas'!P51="","",'Attiecināmās izmaksas'!P51)</f>
        <v>0</v>
      </c>
      <c r="Q64" s="47"/>
      <c r="R64" s="57">
        <f>IF('Neattiecināmās un PVN izmaksas'!L51="","",'Neattiecināmās un PVN izmaksas'!L51)</f>
        <v>0</v>
      </c>
      <c r="S64" s="75" t="str">
        <f>IF('Neattiecināmās un PVN izmaksas'!M51="","",'Neattiecināmās un PVN izmaksas'!M51)</f>
        <v/>
      </c>
      <c r="T64" s="55" t="str">
        <f>IF('Neattiecināmās un PVN izmaksas'!N51="","",'Neattiecināmās un PVN izmaksas'!N51)</f>
        <v/>
      </c>
      <c r="U64" s="55" t="str">
        <f>IF('Neattiecināmās un PVN izmaksas'!O51="","",'Neattiecināmās un PVN izmaksas'!O51)</f>
        <v/>
      </c>
      <c r="V64" s="31"/>
      <c r="W64" s="57">
        <f>IF('Neattiecināmās un PVN izmaksas'!S51="","",'Neattiecināmās un PVN izmaksas'!S51)</f>
        <v>0</v>
      </c>
      <c r="X64" s="75" t="str">
        <f>IF('Neattiecināmās un PVN izmaksas'!T51="","",'Neattiecināmās un PVN izmaksas'!T51)</f>
        <v/>
      </c>
      <c r="Y64" s="55" t="str">
        <f>IF('Neattiecināmās un PVN izmaksas'!U51="","",'Neattiecināmās un PVN izmaksas'!U51)</f>
        <v/>
      </c>
      <c r="Z64" s="55" t="str">
        <f>IF('Neattiecināmās un PVN izmaksas'!V51="","",'Neattiecināmās un PVN izmaksas'!V51)</f>
        <v/>
      </c>
      <c r="AA64" s="31"/>
      <c r="AB64" s="336" t="str">
        <f>IF('Attiecināmās izmaksas'!R51="","",'Attiecināmās izmaksas'!R51)</f>
        <v/>
      </c>
      <c r="AC64" s="337" t="str">
        <f>IF('Attiecināmās izmaksas'!T51="","",'Attiecināmās izmaksas'!T51)</f>
        <v/>
      </c>
      <c r="AD64" s="338" t="str">
        <f>IF('Attiecināmās izmaksas'!U51="","",'Attiecināmās izmaksas'!U51)</f>
        <v/>
      </c>
      <c r="AE64" s="338" t="str">
        <f>IF('Attiecināmās izmaksas'!V51="","",'Attiecināmās izmaksas'!V51)</f>
        <v/>
      </c>
      <c r="AF64" s="338" t="str">
        <f>IF('Attiecināmās izmaksas'!W51="","",'Attiecināmās izmaksas'!W51)</f>
        <v/>
      </c>
      <c r="AG64" s="338" t="str">
        <f>IF('Attiecināmās izmaksas'!X51="","",'Attiecināmās izmaksas'!X51)</f>
        <v/>
      </c>
      <c r="AH64" s="339" t="str">
        <f>IF('Attiecināmās izmaksas'!Y51="","",'Attiecināmās izmaksas'!Y51)</f>
        <v/>
      </c>
      <c r="AI64" s="84"/>
      <c r="AJ64" s="84"/>
      <c r="AK64" s="84"/>
    </row>
    <row r="65" spans="1:37" s="85" customFormat="1" ht="10.5" hidden="1" customHeight="1" outlineLevel="1" x14ac:dyDescent="0.25">
      <c r="A65" s="31"/>
      <c r="B65" s="53">
        <f>IF(Tāme!B53="","",Tāme!B53)</f>
        <v>2.17</v>
      </c>
      <c r="C65" s="54" t="str">
        <f>IF(Tāme!C53="","",Tāme!C53)</f>
        <v/>
      </c>
      <c r="D65" s="212" t="str">
        <f>IF(Tāme!D53="","",Tāme!D53)</f>
        <v/>
      </c>
      <c r="E65" s="212" t="str">
        <f>IF(Tāme!E53="","",Tāme!E53)</f>
        <v/>
      </c>
      <c r="F65" s="55" t="str">
        <f>IF(Tāme!F53="","",Tāme!F53)</f>
        <v/>
      </c>
      <c r="G65" s="244">
        <f>IF(Tāme!G53="","",Tāme!G53)</f>
        <v>1</v>
      </c>
      <c r="H65" s="55">
        <f>IF(Tāme!H53="","",Tāme!H53)</f>
        <v>0</v>
      </c>
      <c r="I65" s="56">
        <f>IF(Tāme!I53="","",Tāme!I53)</f>
        <v>0</v>
      </c>
      <c r="J65" s="71">
        <f>IF(Tāme!J53="","",Tāme!J53)</f>
        <v>0</v>
      </c>
      <c r="K65" s="187"/>
      <c r="L65" s="57">
        <f>IF('Attiecināmās izmaksas'!L52="","",'Attiecināmās izmaksas'!L52)</f>
        <v>0</v>
      </c>
      <c r="M65" s="75" t="str">
        <f>IF('Attiecināmās izmaksas'!M52="","",'Attiecināmās izmaksas'!M52)</f>
        <v/>
      </c>
      <c r="N65" s="55" t="str">
        <f>IF('Attiecināmās izmaksas'!N52="","",'Attiecināmās izmaksas'!N52)</f>
        <v/>
      </c>
      <c r="O65" s="55" t="str">
        <f>IF('Attiecināmās izmaksas'!O52="","",'Attiecināmās izmaksas'!O52)</f>
        <v/>
      </c>
      <c r="P65" s="76">
        <f>IF('Attiecināmās izmaksas'!P52="","",'Attiecināmās izmaksas'!P52)</f>
        <v>0</v>
      </c>
      <c r="Q65" s="47"/>
      <c r="R65" s="57">
        <f>IF('Neattiecināmās un PVN izmaksas'!L52="","",'Neattiecināmās un PVN izmaksas'!L52)</f>
        <v>0</v>
      </c>
      <c r="S65" s="75" t="str">
        <f>IF('Neattiecināmās un PVN izmaksas'!M52="","",'Neattiecināmās un PVN izmaksas'!M52)</f>
        <v/>
      </c>
      <c r="T65" s="55" t="str">
        <f>IF('Neattiecināmās un PVN izmaksas'!N52="","",'Neattiecināmās un PVN izmaksas'!N52)</f>
        <v/>
      </c>
      <c r="U65" s="55" t="str">
        <f>IF('Neattiecināmās un PVN izmaksas'!O52="","",'Neattiecināmās un PVN izmaksas'!O52)</f>
        <v/>
      </c>
      <c r="V65" s="31"/>
      <c r="W65" s="57">
        <f>IF('Neattiecināmās un PVN izmaksas'!S52="","",'Neattiecināmās un PVN izmaksas'!S52)</f>
        <v>0</v>
      </c>
      <c r="X65" s="75" t="str">
        <f>IF('Neattiecināmās un PVN izmaksas'!T52="","",'Neattiecināmās un PVN izmaksas'!T52)</f>
        <v/>
      </c>
      <c r="Y65" s="55" t="str">
        <f>IF('Neattiecināmās un PVN izmaksas'!U52="","",'Neattiecināmās un PVN izmaksas'!U52)</f>
        <v/>
      </c>
      <c r="Z65" s="55" t="str">
        <f>IF('Neattiecināmās un PVN izmaksas'!V52="","",'Neattiecināmās un PVN izmaksas'!V52)</f>
        <v/>
      </c>
      <c r="AA65" s="31"/>
      <c r="AB65" s="336" t="str">
        <f>IF('Attiecināmās izmaksas'!R52="","",'Attiecināmās izmaksas'!R52)</f>
        <v/>
      </c>
      <c r="AC65" s="337" t="str">
        <f>IF('Attiecināmās izmaksas'!T52="","",'Attiecināmās izmaksas'!T52)</f>
        <v/>
      </c>
      <c r="AD65" s="338" t="str">
        <f>IF('Attiecināmās izmaksas'!U52="","",'Attiecināmās izmaksas'!U52)</f>
        <v/>
      </c>
      <c r="AE65" s="338" t="str">
        <f>IF('Attiecināmās izmaksas'!V52="","",'Attiecināmās izmaksas'!V52)</f>
        <v/>
      </c>
      <c r="AF65" s="338" t="str">
        <f>IF('Attiecināmās izmaksas'!W52="","",'Attiecināmās izmaksas'!W52)</f>
        <v/>
      </c>
      <c r="AG65" s="338" t="str">
        <f>IF('Attiecināmās izmaksas'!X52="","",'Attiecināmās izmaksas'!X52)</f>
        <v/>
      </c>
      <c r="AH65" s="339" t="str">
        <f>IF('Attiecināmās izmaksas'!Y52="","",'Attiecināmās izmaksas'!Y52)</f>
        <v/>
      </c>
      <c r="AI65" s="84"/>
      <c r="AJ65" s="84"/>
      <c r="AK65" s="84"/>
    </row>
    <row r="66" spans="1:37" s="85" customFormat="1" ht="10.5" hidden="1" customHeight="1" outlineLevel="1" x14ac:dyDescent="0.25">
      <c r="A66" s="31"/>
      <c r="B66" s="53">
        <f>IF(Tāme!B54="","",Tāme!B54)</f>
        <v>2.1800000000000002</v>
      </c>
      <c r="C66" s="54" t="str">
        <f>IF(Tāme!C54="","",Tāme!C54)</f>
        <v/>
      </c>
      <c r="D66" s="212" t="str">
        <f>IF(Tāme!D54="","",Tāme!D54)</f>
        <v/>
      </c>
      <c r="E66" s="212" t="str">
        <f>IF(Tāme!E54="","",Tāme!E54)</f>
        <v/>
      </c>
      <c r="F66" s="55" t="str">
        <f>IF(Tāme!F54="","",Tāme!F54)</f>
        <v/>
      </c>
      <c r="G66" s="244">
        <f>IF(Tāme!G54="","",Tāme!G54)</f>
        <v>1</v>
      </c>
      <c r="H66" s="55">
        <f>IF(Tāme!H54="","",Tāme!H54)</f>
        <v>0</v>
      </c>
      <c r="I66" s="56">
        <f>IF(Tāme!I54="","",Tāme!I54)</f>
        <v>0</v>
      </c>
      <c r="J66" s="71">
        <f>IF(Tāme!J54="","",Tāme!J54)</f>
        <v>0</v>
      </c>
      <c r="K66" s="187"/>
      <c r="L66" s="57">
        <f>IF('Attiecināmās izmaksas'!L53="","",'Attiecināmās izmaksas'!L53)</f>
        <v>0</v>
      </c>
      <c r="M66" s="75" t="str">
        <f>IF('Attiecināmās izmaksas'!M53="","",'Attiecināmās izmaksas'!M53)</f>
        <v/>
      </c>
      <c r="N66" s="55" t="str">
        <f>IF('Attiecināmās izmaksas'!N53="","",'Attiecināmās izmaksas'!N53)</f>
        <v/>
      </c>
      <c r="O66" s="55" t="str">
        <f>IF('Attiecināmās izmaksas'!O53="","",'Attiecināmās izmaksas'!O53)</f>
        <v/>
      </c>
      <c r="P66" s="76">
        <f>IF('Attiecināmās izmaksas'!P53="","",'Attiecināmās izmaksas'!P53)</f>
        <v>0</v>
      </c>
      <c r="Q66" s="47"/>
      <c r="R66" s="57">
        <f>IF('Neattiecināmās un PVN izmaksas'!L53="","",'Neattiecināmās un PVN izmaksas'!L53)</f>
        <v>0</v>
      </c>
      <c r="S66" s="75" t="str">
        <f>IF('Neattiecināmās un PVN izmaksas'!M53="","",'Neattiecināmās un PVN izmaksas'!M53)</f>
        <v/>
      </c>
      <c r="T66" s="55" t="str">
        <f>IF('Neattiecināmās un PVN izmaksas'!N53="","",'Neattiecināmās un PVN izmaksas'!N53)</f>
        <v/>
      </c>
      <c r="U66" s="55" t="str">
        <f>IF('Neattiecināmās un PVN izmaksas'!O53="","",'Neattiecināmās un PVN izmaksas'!O53)</f>
        <v/>
      </c>
      <c r="V66" s="31"/>
      <c r="W66" s="57">
        <f>IF('Neattiecināmās un PVN izmaksas'!S53="","",'Neattiecināmās un PVN izmaksas'!S53)</f>
        <v>0</v>
      </c>
      <c r="X66" s="75" t="str">
        <f>IF('Neattiecināmās un PVN izmaksas'!T53="","",'Neattiecināmās un PVN izmaksas'!T53)</f>
        <v/>
      </c>
      <c r="Y66" s="55" t="str">
        <f>IF('Neattiecināmās un PVN izmaksas'!U53="","",'Neattiecināmās un PVN izmaksas'!U53)</f>
        <v/>
      </c>
      <c r="Z66" s="55" t="str">
        <f>IF('Neattiecināmās un PVN izmaksas'!V53="","",'Neattiecināmās un PVN izmaksas'!V53)</f>
        <v/>
      </c>
      <c r="AA66" s="31"/>
      <c r="AB66" s="336" t="str">
        <f>IF('Attiecināmās izmaksas'!R53="","",'Attiecināmās izmaksas'!R53)</f>
        <v/>
      </c>
      <c r="AC66" s="337" t="str">
        <f>IF('Attiecināmās izmaksas'!T53="","",'Attiecināmās izmaksas'!T53)</f>
        <v/>
      </c>
      <c r="AD66" s="338" t="str">
        <f>IF('Attiecināmās izmaksas'!U53="","",'Attiecināmās izmaksas'!U53)</f>
        <v/>
      </c>
      <c r="AE66" s="338" t="str">
        <f>IF('Attiecināmās izmaksas'!V53="","",'Attiecināmās izmaksas'!V53)</f>
        <v/>
      </c>
      <c r="AF66" s="338" t="str">
        <f>IF('Attiecināmās izmaksas'!W53="","",'Attiecināmās izmaksas'!W53)</f>
        <v/>
      </c>
      <c r="AG66" s="338" t="str">
        <f>IF('Attiecināmās izmaksas'!X53="","",'Attiecināmās izmaksas'!X53)</f>
        <v/>
      </c>
      <c r="AH66" s="339" t="str">
        <f>IF('Attiecināmās izmaksas'!Y53="","",'Attiecināmās izmaksas'!Y53)</f>
        <v/>
      </c>
      <c r="AI66" s="84"/>
      <c r="AJ66" s="84"/>
      <c r="AK66" s="84"/>
    </row>
    <row r="67" spans="1:37" s="85" customFormat="1" ht="10.5" hidden="1" customHeight="1" outlineLevel="1" x14ac:dyDescent="0.25">
      <c r="A67" s="31"/>
      <c r="B67" s="53">
        <f>IF(Tāme!B55="","",Tāme!B55)</f>
        <v>2.19</v>
      </c>
      <c r="C67" s="54" t="str">
        <f>IF(Tāme!C55="","",Tāme!C55)</f>
        <v/>
      </c>
      <c r="D67" s="212" t="str">
        <f>IF(Tāme!D55="","",Tāme!D55)</f>
        <v/>
      </c>
      <c r="E67" s="212" t="str">
        <f>IF(Tāme!E55="","",Tāme!E55)</f>
        <v/>
      </c>
      <c r="F67" s="55" t="str">
        <f>IF(Tāme!F55="","",Tāme!F55)</f>
        <v/>
      </c>
      <c r="G67" s="244">
        <f>IF(Tāme!G55="","",Tāme!G55)</f>
        <v>1</v>
      </c>
      <c r="H67" s="55">
        <f>IF(Tāme!H55="","",Tāme!H55)</f>
        <v>0</v>
      </c>
      <c r="I67" s="56">
        <f>IF(Tāme!I55="","",Tāme!I55)</f>
        <v>0</v>
      </c>
      <c r="J67" s="71">
        <f>IF(Tāme!J55="","",Tāme!J55)</f>
        <v>0</v>
      </c>
      <c r="K67" s="187"/>
      <c r="L67" s="57">
        <f>IF('Attiecināmās izmaksas'!L54="","",'Attiecināmās izmaksas'!L54)</f>
        <v>0</v>
      </c>
      <c r="M67" s="75" t="str">
        <f>IF('Attiecināmās izmaksas'!M54="","",'Attiecināmās izmaksas'!M54)</f>
        <v/>
      </c>
      <c r="N67" s="55" t="str">
        <f>IF('Attiecināmās izmaksas'!N54="","",'Attiecināmās izmaksas'!N54)</f>
        <v/>
      </c>
      <c r="O67" s="55" t="str">
        <f>IF('Attiecināmās izmaksas'!O54="","",'Attiecināmās izmaksas'!O54)</f>
        <v/>
      </c>
      <c r="P67" s="76">
        <f>IF('Attiecināmās izmaksas'!P54="","",'Attiecināmās izmaksas'!P54)</f>
        <v>0</v>
      </c>
      <c r="Q67" s="47"/>
      <c r="R67" s="57">
        <f>IF('Neattiecināmās un PVN izmaksas'!L54="","",'Neattiecināmās un PVN izmaksas'!L54)</f>
        <v>0</v>
      </c>
      <c r="S67" s="75" t="str">
        <f>IF('Neattiecināmās un PVN izmaksas'!M54="","",'Neattiecināmās un PVN izmaksas'!M54)</f>
        <v/>
      </c>
      <c r="T67" s="55" t="str">
        <f>IF('Neattiecināmās un PVN izmaksas'!N54="","",'Neattiecināmās un PVN izmaksas'!N54)</f>
        <v/>
      </c>
      <c r="U67" s="55" t="str">
        <f>IF('Neattiecināmās un PVN izmaksas'!O54="","",'Neattiecināmās un PVN izmaksas'!O54)</f>
        <v/>
      </c>
      <c r="V67" s="31"/>
      <c r="W67" s="57">
        <f>IF('Neattiecināmās un PVN izmaksas'!S54="","",'Neattiecināmās un PVN izmaksas'!S54)</f>
        <v>0</v>
      </c>
      <c r="X67" s="75" t="str">
        <f>IF('Neattiecināmās un PVN izmaksas'!T54="","",'Neattiecināmās un PVN izmaksas'!T54)</f>
        <v/>
      </c>
      <c r="Y67" s="55" t="str">
        <f>IF('Neattiecināmās un PVN izmaksas'!U54="","",'Neattiecināmās un PVN izmaksas'!U54)</f>
        <v/>
      </c>
      <c r="Z67" s="55" t="str">
        <f>IF('Neattiecināmās un PVN izmaksas'!V54="","",'Neattiecināmās un PVN izmaksas'!V54)</f>
        <v/>
      </c>
      <c r="AA67" s="31"/>
      <c r="AB67" s="336" t="str">
        <f>IF('Attiecināmās izmaksas'!R54="","",'Attiecināmās izmaksas'!R54)</f>
        <v/>
      </c>
      <c r="AC67" s="337" t="str">
        <f>IF('Attiecināmās izmaksas'!T54="","",'Attiecināmās izmaksas'!T54)</f>
        <v/>
      </c>
      <c r="AD67" s="338" t="str">
        <f>IF('Attiecināmās izmaksas'!U54="","",'Attiecināmās izmaksas'!U54)</f>
        <v/>
      </c>
      <c r="AE67" s="338" t="str">
        <f>IF('Attiecināmās izmaksas'!V54="","",'Attiecināmās izmaksas'!V54)</f>
        <v/>
      </c>
      <c r="AF67" s="338" t="str">
        <f>IF('Attiecināmās izmaksas'!W54="","",'Attiecināmās izmaksas'!W54)</f>
        <v/>
      </c>
      <c r="AG67" s="338" t="str">
        <f>IF('Attiecināmās izmaksas'!X54="","",'Attiecināmās izmaksas'!X54)</f>
        <v/>
      </c>
      <c r="AH67" s="339" t="str">
        <f>IF('Attiecināmās izmaksas'!Y54="","",'Attiecināmās izmaksas'!Y54)</f>
        <v/>
      </c>
      <c r="AI67" s="84"/>
      <c r="AJ67" s="84"/>
      <c r="AK67" s="84"/>
    </row>
    <row r="68" spans="1:37" s="85" customFormat="1" ht="10.5" hidden="1" customHeight="1" outlineLevel="1" x14ac:dyDescent="0.25">
      <c r="A68" s="31"/>
      <c r="B68" s="53" t="str">
        <f>IF(Tāme!B56="","",Tāme!B56)</f>
        <v>2.20.</v>
      </c>
      <c r="C68" s="54" t="str">
        <f>IF(Tāme!C56="","",Tāme!C56)</f>
        <v/>
      </c>
      <c r="D68" s="212" t="str">
        <f>IF(Tāme!D56="","",Tāme!D56)</f>
        <v/>
      </c>
      <c r="E68" s="212" t="str">
        <f>IF(Tāme!E56="","",Tāme!E56)</f>
        <v/>
      </c>
      <c r="F68" s="55" t="str">
        <f>IF(Tāme!F56="","",Tāme!F56)</f>
        <v/>
      </c>
      <c r="G68" s="244">
        <f>IF(Tāme!G56="","",Tāme!G56)</f>
        <v>1</v>
      </c>
      <c r="H68" s="55">
        <f>IF(Tāme!H56="","",Tāme!H56)</f>
        <v>0</v>
      </c>
      <c r="I68" s="56">
        <f>IF(Tāme!I56="","",Tāme!I56)</f>
        <v>0</v>
      </c>
      <c r="J68" s="71">
        <f>IF(Tāme!J56="","",Tāme!J56)</f>
        <v>0</v>
      </c>
      <c r="K68" s="187"/>
      <c r="L68" s="57">
        <f>IF('Attiecināmās izmaksas'!L55="","",'Attiecināmās izmaksas'!L55)</f>
        <v>0</v>
      </c>
      <c r="M68" s="75" t="str">
        <f>IF('Attiecināmās izmaksas'!M55="","",'Attiecināmās izmaksas'!M55)</f>
        <v/>
      </c>
      <c r="N68" s="55" t="str">
        <f>IF('Attiecināmās izmaksas'!N55="","",'Attiecināmās izmaksas'!N55)</f>
        <v/>
      </c>
      <c r="O68" s="55" t="str">
        <f>IF('Attiecināmās izmaksas'!O55="","",'Attiecināmās izmaksas'!O55)</f>
        <v/>
      </c>
      <c r="P68" s="76">
        <f>IF('Attiecināmās izmaksas'!P55="","",'Attiecināmās izmaksas'!P55)</f>
        <v>0</v>
      </c>
      <c r="Q68" s="47"/>
      <c r="R68" s="57">
        <f>IF('Neattiecināmās un PVN izmaksas'!L55="","",'Neattiecināmās un PVN izmaksas'!L55)</f>
        <v>0</v>
      </c>
      <c r="S68" s="75" t="str">
        <f>IF('Neattiecināmās un PVN izmaksas'!M55="","",'Neattiecināmās un PVN izmaksas'!M55)</f>
        <v/>
      </c>
      <c r="T68" s="55" t="str">
        <f>IF('Neattiecināmās un PVN izmaksas'!N55="","",'Neattiecināmās un PVN izmaksas'!N55)</f>
        <v/>
      </c>
      <c r="U68" s="55" t="str">
        <f>IF('Neattiecināmās un PVN izmaksas'!O55="","",'Neattiecināmās un PVN izmaksas'!O55)</f>
        <v/>
      </c>
      <c r="V68" s="31"/>
      <c r="W68" s="57">
        <f>IF('Neattiecināmās un PVN izmaksas'!S55="","",'Neattiecināmās un PVN izmaksas'!S55)</f>
        <v>0</v>
      </c>
      <c r="X68" s="75" t="str">
        <f>IF('Neattiecināmās un PVN izmaksas'!T55="","",'Neattiecināmās un PVN izmaksas'!T55)</f>
        <v/>
      </c>
      <c r="Y68" s="55" t="str">
        <f>IF('Neattiecināmās un PVN izmaksas'!U55="","",'Neattiecināmās un PVN izmaksas'!U55)</f>
        <v/>
      </c>
      <c r="Z68" s="55" t="str">
        <f>IF('Neattiecināmās un PVN izmaksas'!V55="","",'Neattiecināmās un PVN izmaksas'!V55)</f>
        <v/>
      </c>
      <c r="AA68" s="31"/>
      <c r="AB68" s="336" t="str">
        <f>IF('Attiecināmās izmaksas'!R55="","",'Attiecināmās izmaksas'!R55)</f>
        <v/>
      </c>
      <c r="AC68" s="337" t="str">
        <f>IF('Attiecināmās izmaksas'!T55="","",'Attiecināmās izmaksas'!T55)</f>
        <v/>
      </c>
      <c r="AD68" s="338" t="str">
        <f>IF('Attiecināmās izmaksas'!U55="","",'Attiecināmās izmaksas'!U55)</f>
        <v/>
      </c>
      <c r="AE68" s="338" t="str">
        <f>IF('Attiecināmās izmaksas'!V55="","",'Attiecināmās izmaksas'!V55)</f>
        <v/>
      </c>
      <c r="AF68" s="338" t="str">
        <f>IF('Attiecināmās izmaksas'!W55="","",'Attiecināmās izmaksas'!W55)</f>
        <v/>
      </c>
      <c r="AG68" s="338" t="str">
        <f>IF('Attiecināmās izmaksas'!X55="","",'Attiecināmās izmaksas'!X55)</f>
        <v/>
      </c>
      <c r="AH68" s="339" t="str">
        <f>IF('Attiecināmās izmaksas'!Y55="","",'Attiecināmās izmaksas'!Y55)</f>
        <v/>
      </c>
      <c r="AI68" s="84"/>
      <c r="AJ68" s="84"/>
      <c r="AK68" s="84"/>
    </row>
    <row r="69" spans="1:37" s="85" customFormat="1" ht="22.5" customHeight="1" collapsed="1" x14ac:dyDescent="0.25">
      <c r="A69" s="31"/>
      <c r="B69" s="193">
        <v>3</v>
      </c>
      <c r="C69" s="444" t="str">
        <f>Tāme!C57</f>
        <v>Būvniecības izmaksas</v>
      </c>
      <c r="D69" s="445"/>
      <c r="E69" s="231"/>
      <c r="F69" s="194"/>
      <c r="G69" s="246"/>
      <c r="H69" s="195">
        <f>SUM(H70:H79)</f>
        <v>0</v>
      </c>
      <c r="I69" s="196">
        <f>SUM(I70:I79)</f>
        <v>0</v>
      </c>
      <c r="J69" s="197">
        <f>SUM(J70:J79)</f>
        <v>0</v>
      </c>
      <c r="K69" s="187"/>
      <c r="L69" s="198">
        <f>SUM(L70:L79)</f>
        <v>0</v>
      </c>
      <c r="M69" s="199">
        <f t="shared" ref="M69" si="5">SUM(M70:M79)</f>
        <v>0</v>
      </c>
      <c r="N69" s="194">
        <f t="shared" ref="N69" si="6">SUM(N70:N79)</f>
        <v>0</v>
      </c>
      <c r="O69" s="194">
        <f t="shared" ref="O69" si="7">SUM(O70:O79)</f>
        <v>0</v>
      </c>
      <c r="P69" s="200">
        <f t="shared" ref="P69" si="8">SUM(P70:P79)</f>
        <v>0</v>
      </c>
      <c r="Q69" s="47"/>
      <c r="R69" s="198">
        <f>SUM(R70:R79)</f>
        <v>0</v>
      </c>
      <c r="S69" s="199">
        <f t="shared" ref="S69" si="9">SUM(S70:S79)</f>
        <v>0</v>
      </c>
      <c r="T69" s="194">
        <f t="shared" ref="T69" si="10">SUM(T70:T79)</f>
        <v>0</v>
      </c>
      <c r="U69" s="200">
        <f t="shared" ref="U69" si="11">SUM(U70:U79)</f>
        <v>0</v>
      </c>
      <c r="V69" s="31"/>
      <c r="W69" s="198">
        <f>SUM(W70:W79)</f>
        <v>0</v>
      </c>
      <c r="X69" s="199">
        <f t="shared" ref="X69:Z69" si="12">SUM(X70:X79)</f>
        <v>0</v>
      </c>
      <c r="Y69" s="194">
        <f t="shared" si="12"/>
        <v>0</v>
      </c>
      <c r="Z69" s="200">
        <f t="shared" si="12"/>
        <v>0</v>
      </c>
      <c r="AA69" s="31"/>
      <c r="AB69" s="258"/>
      <c r="AC69" s="262"/>
      <c r="AD69" s="263"/>
      <c r="AE69" s="263"/>
      <c r="AF69" s="263"/>
      <c r="AG69" s="263"/>
      <c r="AH69" s="264"/>
      <c r="AI69" s="84"/>
      <c r="AJ69" s="84"/>
      <c r="AK69" s="84"/>
    </row>
    <row r="70" spans="1:37" s="85" customFormat="1" ht="10.5" hidden="1" customHeight="1" outlineLevel="1" x14ac:dyDescent="0.25">
      <c r="A70" s="31"/>
      <c r="B70" s="53">
        <f>IF(Tāme!B58="","",Tāme!B58)</f>
        <v>3.1</v>
      </c>
      <c r="C70" s="54" t="str">
        <f>IF(Tāme!C58="","",Tāme!C58)</f>
        <v/>
      </c>
      <c r="D70" s="212" t="str">
        <f>IF(Tāme!D58="","",Tāme!D58)</f>
        <v/>
      </c>
      <c r="E70" s="212" t="str">
        <f>IF(Tāme!E58="","",Tāme!E58)</f>
        <v/>
      </c>
      <c r="F70" s="55" t="str">
        <f>IF(Tāme!F58="","",Tāme!F58)</f>
        <v/>
      </c>
      <c r="G70" s="244">
        <f>IF(Tāme!G58="","",Tāme!G58)</f>
        <v>1</v>
      </c>
      <c r="H70" s="55">
        <f>IF(Tāme!H58="","",Tāme!H58)</f>
        <v>0</v>
      </c>
      <c r="I70" s="56">
        <f>IF(Tāme!I58="","",Tāme!I58)</f>
        <v>0</v>
      </c>
      <c r="J70" s="71">
        <f>IF(Tāme!J58="","",Tāme!J58)</f>
        <v>0</v>
      </c>
      <c r="K70" s="187"/>
      <c r="L70" s="57">
        <f>IF('Attiecināmās izmaksas'!L57="","",'Attiecināmās izmaksas'!L57)</f>
        <v>0</v>
      </c>
      <c r="M70" s="75" t="str">
        <f>IF('Attiecināmās izmaksas'!M57="","",'Attiecināmās izmaksas'!M57)</f>
        <v/>
      </c>
      <c r="N70" s="55" t="str">
        <f>IF('Attiecināmās izmaksas'!N57="","",'Attiecināmās izmaksas'!N57)</f>
        <v/>
      </c>
      <c r="O70" s="55" t="str">
        <f>IF('Attiecināmās izmaksas'!O57="","",'Attiecināmās izmaksas'!O57)</f>
        <v/>
      </c>
      <c r="P70" s="76">
        <f>IF('Attiecināmās izmaksas'!P57="","",'Attiecināmās izmaksas'!P57)</f>
        <v>0</v>
      </c>
      <c r="Q70" s="47"/>
      <c r="R70" s="57">
        <f>IF('Neattiecināmās un PVN izmaksas'!L57="","",'Neattiecināmās un PVN izmaksas'!L57)</f>
        <v>0</v>
      </c>
      <c r="S70" s="75" t="str">
        <f>IF('Neattiecināmās un PVN izmaksas'!M57="","",'Neattiecināmās un PVN izmaksas'!M57)</f>
        <v/>
      </c>
      <c r="T70" s="55" t="str">
        <f>IF('Neattiecināmās un PVN izmaksas'!N57="","",'Neattiecināmās un PVN izmaksas'!N57)</f>
        <v/>
      </c>
      <c r="U70" s="55" t="str">
        <f>IF('Neattiecināmās un PVN izmaksas'!O57="","",'Neattiecināmās un PVN izmaksas'!O57)</f>
        <v/>
      </c>
      <c r="V70" s="31"/>
      <c r="W70" s="57">
        <f>IF('Neattiecināmās un PVN izmaksas'!S57="","",'Neattiecināmās un PVN izmaksas'!S57)</f>
        <v>0</v>
      </c>
      <c r="X70" s="75" t="str">
        <f>IF('Neattiecināmās un PVN izmaksas'!T57="","",'Neattiecināmās un PVN izmaksas'!T57)</f>
        <v/>
      </c>
      <c r="Y70" s="55" t="str">
        <f>IF('Neattiecināmās un PVN izmaksas'!U57="","",'Neattiecināmās un PVN izmaksas'!U57)</f>
        <v/>
      </c>
      <c r="Z70" s="55" t="str">
        <f>IF('Neattiecināmās un PVN izmaksas'!V57="","",'Neattiecināmās un PVN izmaksas'!V57)</f>
        <v/>
      </c>
      <c r="AA70" s="31"/>
      <c r="AB70" s="336" t="str">
        <f>IF('Attiecināmās izmaksas'!R57="","",'Attiecināmās izmaksas'!R57)</f>
        <v/>
      </c>
      <c r="AC70" s="337" t="str">
        <f>IF('Attiecināmās izmaksas'!T57="","",'Attiecināmās izmaksas'!T57)</f>
        <v/>
      </c>
      <c r="AD70" s="338" t="str">
        <f>IF('Attiecināmās izmaksas'!U57="","",'Attiecināmās izmaksas'!U57)</f>
        <v/>
      </c>
      <c r="AE70" s="338" t="str">
        <f>IF('Attiecināmās izmaksas'!V57="","",'Attiecināmās izmaksas'!V57)</f>
        <v/>
      </c>
      <c r="AF70" s="338" t="str">
        <f>IF('Attiecināmās izmaksas'!W57="","",'Attiecināmās izmaksas'!W57)</f>
        <v/>
      </c>
      <c r="AG70" s="338" t="str">
        <f>IF('Attiecināmās izmaksas'!X57="","",'Attiecināmās izmaksas'!X57)</f>
        <v/>
      </c>
      <c r="AH70" s="339" t="str">
        <f>IF('Attiecināmās izmaksas'!Y57="","",'Attiecināmās izmaksas'!Y57)</f>
        <v/>
      </c>
      <c r="AI70" s="84"/>
      <c r="AJ70" s="84"/>
      <c r="AK70" s="84"/>
    </row>
    <row r="71" spans="1:37" s="85" customFormat="1" ht="10.5" hidden="1" customHeight="1" outlineLevel="1" x14ac:dyDescent="0.25">
      <c r="A71" s="31"/>
      <c r="B71" s="53">
        <f>IF(Tāme!B59="","",Tāme!B59)</f>
        <v>3.2</v>
      </c>
      <c r="C71" s="54" t="str">
        <f>IF(Tāme!C59="","",Tāme!C59)</f>
        <v/>
      </c>
      <c r="D71" s="212" t="str">
        <f>IF(Tāme!D59="","",Tāme!D59)</f>
        <v/>
      </c>
      <c r="E71" s="212" t="str">
        <f>IF(Tāme!E59="","",Tāme!E59)</f>
        <v/>
      </c>
      <c r="F71" s="55" t="str">
        <f>IF(Tāme!F59="","",Tāme!F59)</f>
        <v/>
      </c>
      <c r="G71" s="244">
        <f>IF(Tāme!G59="","",Tāme!G59)</f>
        <v>1</v>
      </c>
      <c r="H71" s="55">
        <f>IF(Tāme!H59="","",Tāme!H59)</f>
        <v>0</v>
      </c>
      <c r="I71" s="56">
        <f>IF(Tāme!I59="","",Tāme!I59)</f>
        <v>0</v>
      </c>
      <c r="J71" s="71">
        <f>IF(Tāme!J59="","",Tāme!J59)</f>
        <v>0</v>
      </c>
      <c r="K71" s="187"/>
      <c r="L71" s="57">
        <f>IF('Attiecināmās izmaksas'!L58="","",'Attiecināmās izmaksas'!L58)</f>
        <v>0</v>
      </c>
      <c r="M71" s="75" t="str">
        <f>IF('Attiecināmās izmaksas'!M58="","",'Attiecināmās izmaksas'!M58)</f>
        <v/>
      </c>
      <c r="N71" s="55" t="str">
        <f>IF('Attiecināmās izmaksas'!N58="","",'Attiecināmās izmaksas'!N58)</f>
        <v/>
      </c>
      <c r="O71" s="55" t="str">
        <f>IF('Attiecināmās izmaksas'!O58="","",'Attiecināmās izmaksas'!O58)</f>
        <v/>
      </c>
      <c r="P71" s="76">
        <f>IF('Attiecināmās izmaksas'!P58="","",'Attiecināmās izmaksas'!P58)</f>
        <v>0</v>
      </c>
      <c r="Q71" s="47"/>
      <c r="R71" s="57">
        <f>IF('Neattiecināmās un PVN izmaksas'!L58="","",'Neattiecināmās un PVN izmaksas'!L58)</f>
        <v>0</v>
      </c>
      <c r="S71" s="75" t="str">
        <f>IF('Neattiecināmās un PVN izmaksas'!M58="","",'Neattiecināmās un PVN izmaksas'!M58)</f>
        <v/>
      </c>
      <c r="T71" s="55" t="str">
        <f>IF('Neattiecināmās un PVN izmaksas'!N58="","",'Neattiecināmās un PVN izmaksas'!N58)</f>
        <v/>
      </c>
      <c r="U71" s="55" t="str">
        <f>IF('Neattiecināmās un PVN izmaksas'!O58="","",'Neattiecināmās un PVN izmaksas'!O58)</f>
        <v/>
      </c>
      <c r="V71" s="31"/>
      <c r="W71" s="57">
        <f>IF('Neattiecināmās un PVN izmaksas'!S58="","",'Neattiecināmās un PVN izmaksas'!S58)</f>
        <v>0</v>
      </c>
      <c r="X71" s="75" t="str">
        <f>IF('Neattiecināmās un PVN izmaksas'!T58="","",'Neattiecināmās un PVN izmaksas'!T58)</f>
        <v/>
      </c>
      <c r="Y71" s="55" t="str">
        <f>IF('Neattiecināmās un PVN izmaksas'!U58="","",'Neattiecināmās un PVN izmaksas'!U58)</f>
        <v/>
      </c>
      <c r="Z71" s="55" t="str">
        <f>IF('Neattiecināmās un PVN izmaksas'!V58="","",'Neattiecināmās un PVN izmaksas'!V58)</f>
        <v/>
      </c>
      <c r="AA71" s="31"/>
      <c r="AB71" s="336" t="str">
        <f>IF('Attiecināmās izmaksas'!R58="","",'Attiecināmās izmaksas'!R58)</f>
        <v/>
      </c>
      <c r="AC71" s="337" t="str">
        <f>IF('Attiecināmās izmaksas'!T58="","",'Attiecināmās izmaksas'!T58)</f>
        <v/>
      </c>
      <c r="AD71" s="338" t="str">
        <f>IF('Attiecināmās izmaksas'!U58="","",'Attiecināmās izmaksas'!U58)</f>
        <v/>
      </c>
      <c r="AE71" s="338" t="str">
        <f>IF('Attiecināmās izmaksas'!V58="","",'Attiecināmās izmaksas'!V58)</f>
        <v/>
      </c>
      <c r="AF71" s="338" t="str">
        <f>IF('Attiecināmās izmaksas'!W58="","",'Attiecināmās izmaksas'!W58)</f>
        <v/>
      </c>
      <c r="AG71" s="338" t="str">
        <f>IF('Attiecināmās izmaksas'!X58="","",'Attiecināmās izmaksas'!X58)</f>
        <v/>
      </c>
      <c r="AH71" s="339" t="str">
        <f>IF('Attiecināmās izmaksas'!Y58="","",'Attiecināmās izmaksas'!Y58)</f>
        <v/>
      </c>
      <c r="AI71" s="84"/>
      <c r="AJ71" s="84"/>
      <c r="AK71" s="84"/>
    </row>
    <row r="72" spans="1:37" s="85" customFormat="1" ht="10.5" hidden="1" customHeight="1" outlineLevel="1" x14ac:dyDescent="0.25">
      <c r="A72" s="31"/>
      <c r="B72" s="53">
        <f>IF(Tāme!B60="","",Tāme!B60)</f>
        <v>3.3</v>
      </c>
      <c r="C72" s="54" t="str">
        <f>IF(Tāme!C60="","",Tāme!C60)</f>
        <v/>
      </c>
      <c r="D72" s="212" t="str">
        <f>IF(Tāme!D60="","",Tāme!D60)</f>
        <v/>
      </c>
      <c r="E72" s="212" t="str">
        <f>IF(Tāme!E60="","",Tāme!E60)</f>
        <v/>
      </c>
      <c r="F72" s="55" t="str">
        <f>IF(Tāme!F60="","",Tāme!F60)</f>
        <v/>
      </c>
      <c r="G72" s="244">
        <f>IF(Tāme!G60="","",Tāme!G60)</f>
        <v>1</v>
      </c>
      <c r="H72" s="55">
        <f>IF(Tāme!H60="","",Tāme!H60)</f>
        <v>0</v>
      </c>
      <c r="I72" s="56">
        <f>IF(Tāme!I60="","",Tāme!I60)</f>
        <v>0</v>
      </c>
      <c r="J72" s="71">
        <f>IF(Tāme!J60="","",Tāme!J60)</f>
        <v>0</v>
      </c>
      <c r="K72" s="187"/>
      <c r="L72" s="57">
        <f>IF('Attiecināmās izmaksas'!L59="","",'Attiecināmās izmaksas'!L59)</f>
        <v>0</v>
      </c>
      <c r="M72" s="75" t="str">
        <f>IF('Attiecināmās izmaksas'!M59="","",'Attiecināmās izmaksas'!M59)</f>
        <v/>
      </c>
      <c r="N72" s="55" t="str">
        <f>IF('Attiecināmās izmaksas'!N59="","",'Attiecināmās izmaksas'!N59)</f>
        <v/>
      </c>
      <c r="O72" s="55" t="str">
        <f>IF('Attiecināmās izmaksas'!O59="","",'Attiecināmās izmaksas'!O59)</f>
        <v/>
      </c>
      <c r="P72" s="76">
        <f>IF('Attiecināmās izmaksas'!P59="","",'Attiecināmās izmaksas'!P59)</f>
        <v>0</v>
      </c>
      <c r="Q72" s="47"/>
      <c r="R72" s="57">
        <f>IF('Neattiecināmās un PVN izmaksas'!L59="","",'Neattiecināmās un PVN izmaksas'!L59)</f>
        <v>0</v>
      </c>
      <c r="S72" s="75" t="str">
        <f>IF('Neattiecināmās un PVN izmaksas'!M59="","",'Neattiecināmās un PVN izmaksas'!M59)</f>
        <v/>
      </c>
      <c r="T72" s="55" t="str">
        <f>IF('Neattiecināmās un PVN izmaksas'!N59="","",'Neattiecināmās un PVN izmaksas'!N59)</f>
        <v/>
      </c>
      <c r="U72" s="55" t="str">
        <f>IF('Neattiecināmās un PVN izmaksas'!O59="","",'Neattiecināmās un PVN izmaksas'!O59)</f>
        <v/>
      </c>
      <c r="V72" s="31"/>
      <c r="W72" s="57">
        <f>IF('Neattiecināmās un PVN izmaksas'!S59="","",'Neattiecināmās un PVN izmaksas'!S59)</f>
        <v>0</v>
      </c>
      <c r="X72" s="75" t="str">
        <f>IF('Neattiecināmās un PVN izmaksas'!T59="","",'Neattiecināmās un PVN izmaksas'!T59)</f>
        <v/>
      </c>
      <c r="Y72" s="55" t="str">
        <f>IF('Neattiecināmās un PVN izmaksas'!U59="","",'Neattiecināmās un PVN izmaksas'!U59)</f>
        <v/>
      </c>
      <c r="Z72" s="55" t="str">
        <f>IF('Neattiecināmās un PVN izmaksas'!V59="","",'Neattiecināmās un PVN izmaksas'!V59)</f>
        <v/>
      </c>
      <c r="AA72" s="31"/>
      <c r="AB72" s="336" t="str">
        <f>IF('Attiecināmās izmaksas'!R59="","",'Attiecināmās izmaksas'!R59)</f>
        <v/>
      </c>
      <c r="AC72" s="337" t="str">
        <f>IF('Attiecināmās izmaksas'!T59="","",'Attiecināmās izmaksas'!T59)</f>
        <v/>
      </c>
      <c r="AD72" s="338" t="str">
        <f>IF('Attiecināmās izmaksas'!U59="","",'Attiecināmās izmaksas'!U59)</f>
        <v/>
      </c>
      <c r="AE72" s="338" t="str">
        <f>IF('Attiecināmās izmaksas'!V59="","",'Attiecināmās izmaksas'!V59)</f>
        <v/>
      </c>
      <c r="AF72" s="338" t="str">
        <f>IF('Attiecināmās izmaksas'!W59="","",'Attiecināmās izmaksas'!W59)</f>
        <v/>
      </c>
      <c r="AG72" s="338" t="str">
        <f>IF('Attiecināmās izmaksas'!X59="","",'Attiecināmās izmaksas'!X59)</f>
        <v/>
      </c>
      <c r="AH72" s="339" t="str">
        <f>IF('Attiecināmās izmaksas'!Y59="","",'Attiecināmās izmaksas'!Y59)</f>
        <v/>
      </c>
      <c r="AI72" s="84"/>
      <c r="AJ72" s="84"/>
      <c r="AK72" s="84"/>
    </row>
    <row r="73" spans="1:37" s="85" customFormat="1" ht="10.5" hidden="1" customHeight="1" outlineLevel="1" x14ac:dyDescent="0.25">
      <c r="A73" s="31"/>
      <c r="B73" s="53">
        <f>IF(Tāme!B61="","",Tāme!B61)</f>
        <v>3.4</v>
      </c>
      <c r="C73" s="54" t="str">
        <f>IF(Tāme!C61="","",Tāme!C61)</f>
        <v/>
      </c>
      <c r="D73" s="212" t="str">
        <f>IF(Tāme!D61="","",Tāme!D61)</f>
        <v/>
      </c>
      <c r="E73" s="212" t="str">
        <f>IF(Tāme!E61="","",Tāme!E61)</f>
        <v/>
      </c>
      <c r="F73" s="55" t="str">
        <f>IF(Tāme!F61="","",Tāme!F61)</f>
        <v/>
      </c>
      <c r="G73" s="244">
        <f>IF(Tāme!G61="","",Tāme!G61)</f>
        <v>1</v>
      </c>
      <c r="H73" s="55">
        <f>IF(Tāme!H61="","",Tāme!H61)</f>
        <v>0</v>
      </c>
      <c r="I73" s="56">
        <f>IF(Tāme!I61="","",Tāme!I61)</f>
        <v>0</v>
      </c>
      <c r="J73" s="71">
        <f>IF(Tāme!J61="","",Tāme!J61)</f>
        <v>0</v>
      </c>
      <c r="K73" s="187"/>
      <c r="L73" s="57">
        <f>IF('Attiecināmās izmaksas'!L60="","",'Attiecināmās izmaksas'!L60)</f>
        <v>0</v>
      </c>
      <c r="M73" s="75" t="str">
        <f>IF('Attiecināmās izmaksas'!M60="","",'Attiecināmās izmaksas'!M60)</f>
        <v/>
      </c>
      <c r="N73" s="55" t="str">
        <f>IF('Attiecināmās izmaksas'!N60="","",'Attiecināmās izmaksas'!N60)</f>
        <v/>
      </c>
      <c r="O73" s="55" t="str">
        <f>IF('Attiecināmās izmaksas'!O60="","",'Attiecināmās izmaksas'!O60)</f>
        <v/>
      </c>
      <c r="P73" s="76">
        <f>IF('Attiecināmās izmaksas'!P60="","",'Attiecināmās izmaksas'!P60)</f>
        <v>0</v>
      </c>
      <c r="Q73" s="47"/>
      <c r="R73" s="57">
        <f>IF('Neattiecināmās un PVN izmaksas'!L60="","",'Neattiecināmās un PVN izmaksas'!L60)</f>
        <v>0</v>
      </c>
      <c r="S73" s="75" t="str">
        <f>IF('Neattiecināmās un PVN izmaksas'!M60="","",'Neattiecināmās un PVN izmaksas'!M60)</f>
        <v/>
      </c>
      <c r="T73" s="55" t="str">
        <f>IF('Neattiecināmās un PVN izmaksas'!N60="","",'Neattiecināmās un PVN izmaksas'!N60)</f>
        <v/>
      </c>
      <c r="U73" s="55" t="str">
        <f>IF('Neattiecināmās un PVN izmaksas'!O60="","",'Neattiecināmās un PVN izmaksas'!O60)</f>
        <v/>
      </c>
      <c r="V73" s="31"/>
      <c r="W73" s="57">
        <f>IF('Neattiecināmās un PVN izmaksas'!S60="","",'Neattiecināmās un PVN izmaksas'!S60)</f>
        <v>0</v>
      </c>
      <c r="X73" s="75" t="str">
        <f>IF('Neattiecināmās un PVN izmaksas'!T60="","",'Neattiecināmās un PVN izmaksas'!T60)</f>
        <v/>
      </c>
      <c r="Y73" s="55" t="str">
        <f>IF('Neattiecināmās un PVN izmaksas'!U60="","",'Neattiecināmās un PVN izmaksas'!U60)</f>
        <v/>
      </c>
      <c r="Z73" s="55" t="str">
        <f>IF('Neattiecināmās un PVN izmaksas'!V60="","",'Neattiecināmās un PVN izmaksas'!V60)</f>
        <v/>
      </c>
      <c r="AA73" s="31"/>
      <c r="AB73" s="336" t="str">
        <f>IF('Attiecināmās izmaksas'!R60="","",'Attiecināmās izmaksas'!R60)</f>
        <v/>
      </c>
      <c r="AC73" s="337" t="str">
        <f>IF('Attiecināmās izmaksas'!T60="","",'Attiecināmās izmaksas'!T60)</f>
        <v/>
      </c>
      <c r="AD73" s="338" t="str">
        <f>IF('Attiecināmās izmaksas'!U60="","",'Attiecināmās izmaksas'!U60)</f>
        <v/>
      </c>
      <c r="AE73" s="338" t="str">
        <f>IF('Attiecināmās izmaksas'!V60="","",'Attiecināmās izmaksas'!V60)</f>
        <v/>
      </c>
      <c r="AF73" s="338" t="str">
        <f>IF('Attiecināmās izmaksas'!W60="","",'Attiecināmās izmaksas'!W60)</f>
        <v/>
      </c>
      <c r="AG73" s="338" t="str">
        <f>IF('Attiecināmās izmaksas'!X60="","",'Attiecināmās izmaksas'!X60)</f>
        <v/>
      </c>
      <c r="AH73" s="339" t="str">
        <f>IF('Attiecināmās izmaksas'!Y60="","",'Attiecināmās izmaksas'!Y60)</f>
        <v/>
      </c>
      <c r="AI73" s="84"/>
      <c r="AJ73" s="84"/>
      <c r="AK73" s="84"/>
    </row>
    <row r="74" spans="1:37" s="85" customFormat="1" ht="10.5" hidden="1" customHeight="1" outlineLevel="1" x14ac:dyDescent="0.25">
      <c r="A74" s="31"/>
      <c r="B74" s="53">
        <f>IF(Tāme!B62="","",Tāme!B62)</f>
        <v>3.5</v>
      </c>
      <c r="C74" s="54" t="str">
        <f>IF(Tāme!C62="","",Tāme!C62)</f>
        <v/>
      </c>
      <c r="D74" s="212" t="str">
        <f>IF(Tāme!D62="","",Tāme!D62)</f>
        <v/>
      </c>
      <c r="E74" s="212" t="str">
        <f>IF(Tāme!E62="","",Tāme!E62)</f>
        <v/>
      </c>
      <c r="F74" s="55" t="str">
        <f>IF(Tāme!F62="","",Tāme!F62)</f>
        <v/>
      </c>
      <c r="G74" s="244">
        <f>IF(Tāme!G62="","",Tāme!G62)</f>
        <v>1</v>
      </c>
      <c r="H74" s="55">
        <f>IF(Tāme!H62="","",Tāme!H62)</f>
        <v>0</v>
      </c>
      <c r="I74" s="56">
        <f>IF(Tāme!I62="","",Tāme!I62)</f>
        <v>0</v>
      </c>
      <c r="J74" s="71">
        <f>IF(Tāme!J62="","",Tāme!J62)</f>
        <v>0</v>
      </c>
      <c r="K74" s="187"/>
      <c r="L74" s="57">
        <f>IF('Attiecināmās izmaksas'!L61="","",'Attiecināmās izmaksas'!L61)</f>
        <v>0</v>
      </c>
      <c r="M74" s="75" t="str">
        <f>IF('Attiecināmās izmaksas'!M61="","",'Attiecināmās izmaksas'!M61)</f>
        <v/>
      </c>
      <c r="N74" s="55" t="str">
        <f>IF('Attiecināmās izmaksas'!N61="","",'Attiecināmās izmaksas'!N61)</f>
        <v/>
      </c>
      <c r="O74" s="55" t="str">
        <f>IF('Attiecināmās izmaksas'!O61="","",'Attiecināmās izmaksas'!O61)</f>
        <v/>
      </c>
      <c r="P74" s="76">
        <f>IF('Attiecināmās izmaksas'!P61="","",'Attiecināmās izmaksas'!P61)</f>
        <v>0</v>
      </c>
      <c r="Q74" s="47"/>
      <c r="R74" s="57">
        <f>IF('Neattiecināmās un PVN izmaksas'!L61="","",'Neattiecināmās un PVN izmaksas'!L61)</f>
        <v>0</v>
      </c>
      <c r="S74" s="75" t="str">
        <f>IF('Neattiecināmās un PVN izmaksas'!M61="","",'Neattiecināmās un PVN izmaksas'!M61)</f>
        <v/>
      </c>
      <c r="T74" s="55" t="str">
        <f>IF('Neattiecināmās un PVN izmaksas'!N61="","",'Neattiecināmās un PVN izmaksas'!N61)</f>
        <v/>
      </c>
      <c r="U74" s="55" t="str">
        <f>IF('Neattiecināmās un PVN izmaksas'!O61="","",'Neattiecināmās un PVN izmaksas'!O61)</f>
        <v/>
      </c>
      <c r="V74" s="31"/>
      <c r="W74" s="57">
        <f>IF('Neattiecināmās un PVN izmaksas'!S61="","",'Neattiecināmās un PVN izmaksas'!S61)</f>
        <v>0</v>
      </c>
      <c r="X74" s="75" t="str">
        <f>IF('Neattiecināmās un PVN izmaksas'!T61="","",'Neattiecināmās un PVN izmaksas'!T61)</f>
        <v/>
      </c>
      <c r="Y74" s="55" t="str">
        <f>IF('Neattiecināmās un PVN izmaksas'!U61="","",'Neattiecināmās un PVN izmaksas'!U61)</f>
        <v/>
      </c>
      <c r="Z74" s="55" t="str">
        <f>IF('Neattiecināmās un PVN izmaksas'!V61="","",'Neattiecināmās un PVN izmaksas'!V61)</f>
        <v/>
      </c>
      <c r="AA74" s="31"/>
      <c r="AB74" s="336" t="str">
        <f>IF('Attiecināmās izmaksas'!R61="","",'Attiecināmās izmaksas'!R61)</f>
        <v/>
      </c>
      <c r="AC74" s="337" t="str">
        <f>IF('Attiecināmās izmaksas'!T61="","",'Attiecināmās izmaksas'!T61)</f>
        <v/>
      </c>
      <c r="AD74" s="338" t="str">
        <f>IF('Attiecināmās izmaksas'!U61="","",'Attiecināmās izmaksas'!U61)</f>
        <v/>
      </c>
      <c r="AE74" s="338" t="str">
        <f>IF('Attiecināmās izmaksas'!V61="","",'Attiecināmās izmaksas'!V61)</f>
        <v/>
      </c>
      <c r="AF74" s="338" t="str">
        <f>IF('Attiecināmās izmaksas'!W61="","",'Attiecināmās izmaksas'!W61)</f>
        <v/>
      </c>
      <c r="AG74" s="338" t="str">
        <f>IF('Attiecināmās izmaksas'!X61="","",'Attiecināmās izmaksas'!X61)</f>
        <v/>
      </c>
      <c r="AH74" s="339" t="str">
        <f>IF('Attiecināmās izmaksas'!Y61="","",'Attiecināmās izmaksas'!Y61)</f>
        <v/>
      </c>
      <c r="AI74" s="84"/>
      <c r="AJ74" s="84"/>
      <c r="AK74" s="84"/>
    </row>
    <row r="75" spans="1:37" s="85" customFormat="1" ht="10.5" hidden="1" customHeight="1" outlineLevel="1" x14ac:dyDescent="0.25">
      <c r="A75" s="31"/>
      <c r="B75" s="53">
        <f>IF(Tāme!B63="","",Tāme!B63)</f>
        <v>3.6</v>
      </c>
      <c r="C75" s="54" t="str">
        <f>IF(Tāme!C63="","",Tāme!C63)</f>
        <v/>
      </c>
      <c r="D75" s="212" t="str">
        <f>IF(Tāme!D63="","",Tāme!D63)</f>
        <v/>
      </c>
      <c r="E75" s="212" t="str">
        <f>IF(Tāme!E63="","",Tāme!E63)</f>
        <v/>
      </c>
      <c r="F75" s="55" t="str">
        <f>IF(Tāme!F63="","",Tāme!F63)</f>
        <v/>
      </c>
      <c r="G75" s="244">
        <f>IF(Tāme!G63="","",Tāme!G63)</f>
        <v>1</v>
      </c>
      <c r="H75" s="55">
        <f>IF(Tāme!H63="","",Tāme!H63)</f>
        <v>0</v>
      </c>
      <c r="I75" s="56">
        <f>IF(Tāme!I63="","",Tāme!I63)</f>
        <v>0</v>
      </c>
      <c r="J75" s="71">
        <f>IF(Tāme!J63="","",Tāme!J63)</f>
        <v>0</v>
      </c>
      <c r="K75" s="187"/>
      <c r="L75" s="57">
        <f>IF('Attiecināmās izmaksas'!L62="","",'Attiecināmās izmaksas'!L62)</f>
        <v>0</v>
      </c>
      <c r="M75" s="75" t="str">
        <f>IF('Attiecināmās izmaksas'!M62="","",'Attiecināmās izmaksas'!M62)</f>
        <v/>
      </c>
      <c r="N75" s="55" t="str">
        <f>IF('Attiecināmās izmaksas'!N62="","",'Attiecināmās izmaksas'!N62)</f>
        <v/>
      </c>
      <c r="O75" s="55" t="str">
        <f>IF('Attiecināmās izmaksas'!O62="","",'Attiecināmās izmaksas'!O62)</f>
        <v/>
      </c>
      <c r="P75" s="76">
        <f>IF('Attiecināmās izmaksas'!P62="","",'Attiecināmās izmaksas'!P62)</f>
        <v>0</v>
      </c>
      <c r="Q75" s="47"/>
      <c r="R75" s="57">
        <f>IF('Neattiecināmās un PVN izmaksas'!L62="","",'Neattiecināmās un PVN izmaksas'!L62)</f>
        <v>0</v>
      </c>
      <c r="S75" s="75" t="str">
        <f>IF('Neattiecināmās un PVN izmaksas'!M62="","",'Neattiecināmās un PVN izmaksas'!M62)</f>
        <v/>
      </c>
      <c r="T75" s="55" t="str">
        <f>IF('Neattiecināmās un PVN izmaksas'!N62="","",'Neattiecināmās un PVN izmaksas'!N62)</f>
        <v/>
      </c>
      <c r="U75" s="55" t="str">
        <f>IF('Neattiecināmās un PVN izmaksas'!O62="","",'Neattiecināmās un PVN izmaksas'!O62)</f>
        <v/>
      </c>
      <c r="V75" s="31"/>
      <c r="W75" s="57">
        <f>IF('Neattiecināmās un PVN izmaksas'!S62="","",'Neattiecināmās un PVN izmaksas'!S62)</f>
        <v>0</v>
      </c>
      <c r="X75" s="75" t="str">
        <f>IF('Neattiecināmās un PVN izmaksas'!T62="","",'Neattiecināmās un PVN izmaksas'!T62)</f>
        <v/>
      </c>
      <c r="Y75" s="55" t="str">
        <f>IF('Neattiecināmās un PVN izmaksas'!U62="","",'Neattiecināmās un PVN izmaksas'!U62)</f>
        <v/>
      </c>
      <c r="Z75" s="55" t="str">
        <f>IF('Neattiecināmās un PVN izmaksas'!V62="","",'Neattiecināmās un PVN izmaksas'!V62)</f>
        <v/>
      </c>
      <c r="AA75" s="31"/>
      <c r="AB75" s="336" t="str">
        <f>IF('Attiecināmās izmaksas'!R62="","",'Attiecināmās izmaksas'!R62)</f>
        <v/>
      </c>
      <c r="AC75" s="337" t="str">
        <f>IF('Attiecināmās izmaksas'!T62="","",'Attiecināmās izmaksas'!T62)</f>
        <v/>
      </c>
      <c r="AD75" s="338" t="str">
        <f>IF('Attiecināmās izmaksas'!U62="","",'Attiecināmās izmaksas'!U62)</f>
        <v/>
      </c>
      <c r="AE75" s="338" t="str">
        <f>IF('Attiecināmās izmaksas'!V62="","",'Attiecināmās izmaksas'!V62)</f>
        <v/>
      </c>
      <c r="AF75" s="338" t="str">
        <f>IF('Attiecināmās izmaksas'!W62="","",'Attiecināmās izmaksas'!W62)</f>
        <v/>
      </c>
      <c r="AG75" s="338" t="str">
        <f>IF('Attiecināmās izmaksas'!X62="","",'Attiecināmās izmaksas'!X62)</f>
        <v/>
      </c>
      <c r="AH75" s="339" t="str">
        <f>IF('Attiecināmās izmaksas'!Y62="","",'Attiecināmās izmaksas'!Y62)</f>
        <v/>
      </c>
      <c r="AI75" s="84"/>
      <c r="AJ75" s="84"/>
      <c r="AK75" s="84"/>
    </row>
    <row r="76" spans="1:37" s="85" customFormat="1" ht="10.5" hidden="1" customHeight="1" outlineLevel="1" x14ac:dyDescent="0.25">
      <c r="A76" s="31"/>
      <c r="B76" s="53">
        <f>IF(Tāme!B64="","",Tāme!B64)</f>
        <v>3.7</v>
      </c>
      <c r="C76" s="54" t="str">
        <f>IF(Tāme!C64="","",Tāme!C64)</f>
        <v/>
      </c>
      <c r="D76" s="212" t="str">
        <f>IF(Tāme!D64="","",Tāme!D64)</f>
        <v/>
      </c>
      <c r="E76" s="212" t="str">
        <f>IF(Tāme!E64="","",Tāme!E64)</f>
        <v/>
      </c>
      <c r="F76" s="55" t="str">
        <f>IF(Tāme!F64="","",Tāme!F64)</f>
        <v/>
      </c>
      <c r="G76" s="244">
        <f>IF(Tāme!G64="","",Tāme!G64)</f>
        <v>1</v>
      </c>
      <c r="H76" s="55">
        <f>IF(Tāme!H64="","",Tāme!H64)</f>
        <v>0</v>
      </c>
      <c r="I76" s="56">
        <f>IF(Tāme!I64="","",Tāme!I64)</f>
        <v>0</v>
      </c>
      <c r="J76" s="71">
        <f>IF(Tāme!J64="","",Tāme!J64)</f>
        <v>0</v>
      </c>
      <c r="K76" s="187"/>
      <c r="L76" s="57">
        <f>IF('Attiecināmās izmaksas'!L63="","",'Attiecināmās izmaksas'!L63)</f>
        <v>0</v>
      </c>
      <c r="M76" s="75" t="str">
        <f>IF('Attiecināmās izmaksas'!M63="","",'Attiecināmās izmaksas'!M63)</f>
        <v/>
      </c>
      <c r="N76" s="55" t="str">
        <f>IF('Attiecināmās izmaksas'!N63="","",'Attiecināmās izmaksas'!N63)</f>
        <v/>
      </c>
      <c r="O76" s="55" t="str">
        <f>IF('Attiecināmās izmaksas'!O63="","",'Attiecināmās izmaksas'!O63)</f>
        <v/>
      </c>
      <c r="P76" s="76">
        <f>IF('Attiecināmās izmaksas'!P63="","",'Attiecināmās izmaksas'!P63)</f>
        <v>0</v>
      </c>
      <c r="Q76" s="47"/>
      <c r="R76" s="57">
        <f>IF('Neattiecināmās un PVN izmaksas'!L63="","",'Neattiecināmās un PVN izmaksas'!L63)</f>
        <v>0</v>
      </c>
      <c r="S76" s="75" t="str">
        <f>IF('Neattiecināmās un PVN izmaksas'!M63="","",'Neattiecināmās un PVN izmaksas'!M63)</f>
        <v/>
      </c>
      <c r="T76" s="55" t="str">
        <f>IF('Neattiecināmās un PVN izmaksas'!N63="","",'Neattiecināmās un PVN izmaksas'!N63)</f>
        <v/>
      </c>
      <c r="U76" s="55" t="str">
        <f>IF('Neattiecināmās un PVN izmaksas'!O63="","",'Neattiecināmās un PVN izmaksas'!O63)</f>
        <v/>
      </c>
      <c r="V76" s="31"/>
      <c r="W76" s="57">
        <f>IF('Neattiecināmās un PVN izmaksas'!S63="","",'Neattiecināmās un PVN izmaksas'!S63)</f>
        <v>0</v>
      </c>
      <c r="X76" s="75" t="str">
        <f>IF('Neattiecināmās un PVN izmaksas'!T63="","",'Neattiecināmās un PVN izmaksas'!T63)</f>
        <v/>
      </c>
      <c r="Y76" s="55" t="str">
        <f>IF('Neattiecināmās un PVN izmaksas'!U63="","",'Neattiecināmās un PVN izmaksas'!U63)</f>
        <v/>
      </c>
      <c r="Z76" s="55" t="str">
        <f>IF('Neattiecināmās un PVN izmaksas'!V63="","",'Neattiecināmās un PVN izmaksas'!V63)</f>
        <v/>
      </c>
      <c r="AA76" s="31"/>
      <c r="AB76" s="336" t="str">
        <f>IF('Attiecināmās izmaksas'!R63="","",'Attiecināmās izmaksas'!R63)</f>
        <v/>
      </c>
      <c r="AC76" s="337" t="str">
        <f>IF('Attiecināmās izmaksas'!T63="","",'Attiecināmās izmaksas'!T63)</f>
        <v/>
      </c>
      <c r="AD76" s="338" t="str">
        <f>IF('Attiecināmās izmaksas'!U63="","",'Attiecināmās izmaksas'!U63)</f>
        <v/>
      </c>
      <c r="AE76" s="338" t="str">
        <f>IF('Attiecināmās izmaksas'!V63="","",'Attiecināmās izmaksas'!V63)</f>
        <v/>
      </c>
      <c r="AF76" s="338" t="str">
        <f>IF('Attiecināmās izmaksas'!W63="","",'Attiecināmās izmaksas'!W63)</f>
        <v/>
      </c>
      <c r="AG76" s="338" t="str">
        <f>IF('Attiecināmās izmaksas'!X63="","",'Attiecināmās izmaksas'!X63)</f>
        <v/>
      </c>
      <c r="AH76" s="339" t="str">
        <f>IF('Attiecināmās izmaksas'!Y63="","",'Attiecināmās izmaksas'!Y63)</f>
        <v/>
      </c>
      <c r="AI76" s="84"/>
      <c r="AJ76" s="84"/>
      <c r="AK76" s="84"/>
    </row>
    <row r="77" spans="1:37" s="85" customFormat="1" ht="10.5" hidden="1" customHeight="1" outlineLevel="1" x14ac:dyDescent="0.25">
      <c r="A77" s="31"/>
      <c r="B77" s="53">
        <f>IF(Tāme!B65="","",Tāme!B65)</f>
        <v>3.8</v>
      </c>
      <c r="C77" s="54" t="str">
        <f>IF(Tāme!C65="","",Tāme!C65)</f>
        <v/>
      </c>
      <c r="D77" s="212" t="str">
        <f>IF(Tāme!D65="","",Tāme!D65)</f>
        <v/>
      </c>
      <c r="E77" s="212" t="str">
        <f>IF(Tāme!E65="","",Tāme!E65)</f>
        <v/>
      </c>
      <c r="F77" s="55" t="str">
        <f>IF(Tāme!F65="","",Tāme!F65)</f>
        <v/>
      </c>
      <c r="G77" s="244">
        <f>IF(Tāme!G65="","",Tāme!G65)</f>
        <v>1</v>
      </c>
      <c r="H77" s="55">
        <f>IF(Tāme!H65="","",Tāme!H65)</f>
        <v>0</v>
      </c>
      <c r="I77" s="56">
        <f>IF(Tāme!I65="","",Tāme!I65)</f>
        <v>0</v>
      </c>
      <c r="J77" s="71">
        <f>IF(Tāme!J65="","",Tāme!J65)</f>
        <v>0</v>
      </c>
      <c r="K77" s="187"/>
      <c r="L77" s="57">
        <f>IF('Attiecināmās izmaksas'!L64="","",'Attiecināmās izmaksas'!L64)</f>
        <v>0</v>
      </c>
      <c r="M77" s="75" t="str">
        <f>IF('Attiecināmās izmaksas'!M64="","",'Attiecināmās izmaksas'!M64)</f>
        <v/>
      </c>
      <c r="N77" s="55" t="str">
        <f>IF('Attiecināmās izmaksas'!N64="","",'Attiecināmās izmaksas'!N64)</f>
        <v/>
      </c>
      <c r="O77" s="55" t="str">
        <f>IF('Attiecināmās izmaksas'!O64="","",'Attiecināmās izmaksas'!O64)</f>
        <v/>
      </c>
      <c r="P77" s="76">
        <f>IF('Attiecināmās izmaksas'!P64="","",'Attiecināmās izmaksas'!P64)</f>
        <v>0</v>
      </c>
      <c r="Q77" s="47"/>
      <c r="R77" s="57">
        <f>IF('Neattiecināmās un PVN izmaksas'!L64="","",'Neattiecināmās un PVN izmaksas'!L64)</f>
        <v>0</v>
      </c>
      <c r="S77" s="75" t="str">
        <f>IF('Neattiecināmās un PVN izmaksas'!M64="","",'Neattiecināmās un PVN izmaksas'!M64)</f>
        <v/>
      </c>
      <c r="T77" s="55" t="str">
        <f>IF('Neattiecināmās un PVN izmaksas'!N64="","",'Neattiecināmās un PVN izmaksas'!N64)</f>
        <v/>
      </c>
      <c r="U77" s="55" t="str">
        <f>IF('Neattiecināmās un PVN izmaksas'!O64="","",'Neattiecināmās un PVN izmaksas'!O64)</f>
        <v/>
      </c>
      <c r="V77" s="31"/>
      <c r="W77" s="57">
        <f>IF('Neattiecināmās un PVN izmaksas'!S64="","",'Neattiecināmās un PVN izmaksas'!S64)</f>
        <v>0</v>
      </c>
      <c r="X77" s="75" t="str">
        <f>IF('Neattiecināmās un PVN izmaksas'!T64="","",'Neattiecināmās un PVN izmaksas'!T64)</f>
        <v/>
      </c>
      <c r="Y77" s="55" t="str">
        <f>IF('Neattiecināmās un PVN izmaksas'!U64="","",'Neattiecināmās un PVN izmaksas'!U64)</f>
        <v/>
      </c>
      <c r="Z77" s="55" t="str">
        <f>IF('Neattiecināmās un PVN izmaksas'!V64="","",'Neattiecināmās un PVN izmaksas'!V64)</f>
        <v/>
      </c>
      <c r="AA77" s="31"/>
      <c r="AB77" s="336" t="str">
        <f>IF('Attiecināmās izmaksas'!R64="","",'Attiecināmās izmaksas'!R64)</f>
        <v/>
      </c>
      <c r="AC77" s="337" t="str">
        <f>IF('Attiecināmās izmaksas'!T64="","",'Attiecināmās izmaksas'!T64)</f>
        <v/>
      </c>
      <c r="AD77" s="338" t="str">
        <f>IF('Attiecināmās izmaksas'!U64="","",'Attiecināmās izmaksas'!U64)</f>
        <v/>
      </c>
      <c r="AE77" s="338" t="str">
        <f>IF('Attiecināmās izmaksas'!V64="","",'Attiecināmās izmaksas'!V64)</f>
        <v/>
      </c>
      <c r="AF77" s="338" t="str">
        <f>IF('Attiecināmās izmaksas'!W64="","",'Attiecināmās izmaksas'!W64)</f>
        <v/>
      </c>
      <c r="AG77" s="338" t="str">
        <f>IF('Attiecināmās izmaksas'!X64="","",'Attiecināmās izmaksas'!X64)</f>
        <v/>
      </c>
      <c r="AH77" s="339" t="str">
        <f>IF('Attiecināmās izmaksas'!Y64="","",'Attiecināmās izmaksas'!Y64)</f>
        <v/>
      </c>
      <c r="AI77" s="84"/>
      <c r="AJ77" s="84"/>
      <c r="AK77" s="84"/>
    </row>
    <row r="78" spans="1:37" s="85" customFormat="1" ht="10.5" hidden="1" customHeight="1" outlineLevel="1" x14ac:dyDescent="0.25">
      <c r="A78" s="31"/>
      <c r="B78" s="53">
        <f>IF(Tāme!B66="","",Tāme!B66)</f>
        <v>3.9</v>
      </c>
      <c r="C78" s="54" t="str">
        <f>IF(Tāme!C66="","",Tāme!C66)</f>
        <v/>
      </c>
      <c r="D78" s="212" t="str">
        <f>IF(Tāme!D66="","",Tāme!D66)</f>
        <v/>
      </c>
      <c r="E78" s="212" t="str">
        <f>IF(Tāme!E66="","",Tāme!E66)</f>
        <v/>
      </c>
      <c r="F78" s="55" t="str">
        <f>IF(Tāme!F66="","",Tāme!F66)</f>
        <v/>
      </c>
      <c r="G78" s="244">
        <f>IF(Tāme!G66="","",Tāme!G66)</f>
        <v>1</v>
      </c>
      <c r="H78" s="55">
        <f>IF(Tāme!H66="","",Tāme!H66)</f>
        <v>0</v>
      </c>
      <c r="I78" s="56">
        <f>IF(Tāme!I66="","",Tāme!I66)</f>
        <v>0</v>
      </c>
      <c r="J78" s="71">
        <f>IF(Tāme!J66="","",Tāme!J66)</f>
        <v>0</v>
      </c>
      <c r="K78" s="187"/>
      <c r="L78" s="57">
        <f>IF('Attiecināmās izmaksas'!L65="","",'Attiecināmās izmaksas'!L65)</f>
        <v>0</v>
      </c>
      <c r="M78" s="75" t="str">
        <f>IF('Attiecināmās izmaksas'!M65="","",'Attiecināmās izmaksas'!M65)</f>
        <v/>
      </c>
      <c r="N78" s="55" t="str">
        <f>IF('Attiecināmās izmaksas'!N65="","",'Attiecināmās izmaksas'!N65)</f>
        <v/>
      </c>
      <c r="O78" s="55" t="str">
        <f>IF('Attiecināmās izmaksas'!O65="","",'Attiecināmās izmaksas'!O65)</f>
        <v/>
      </c>
      <c r="P78" s="76">
        <f>IF('Attiecināmās izmaksas'!P65="","",'Attiecināmās izmaksas'!P65)</f>
        <v>0</v>
      </c>
      <c r="Q78" s="47"/>
      <c r="R78" s="57">
        <f>IF('Neattiecināmās un PVN izmaksas'!L65="","",'Neattiecināmās un PVN izmaksas'!L65)</f>
        <v>0</v>
      </c>
      <c r="S78" s="75" t="str">
        <f>IF('Neattiecināmās un PVN izmaksas'!M65="","",'Neattiecināmās un PVN izmaksas'!M65)</f>
        <v/>
      </c>
      <c r="T78" s="55" t="str">
        <f>IF('Neattiecināmās un PVN izmaksas'!N65="","",'Neattiecināmās un PVN izmaksas'!N65)</f>
        <v/>
      </c>
      <c r="U78" s="55" t="str">
        <f>IF('Neattiecināmās un PVN izmaksas'!O65="","",'Neattiecināmās un PVN izmaksas'!O65)</f>
        <v/>
      </c>
      <c r="V78" s="31"/>
      <c r="W78" s="57">
        <f>IF('Neattiecināmās un PVN izmaksas'!S65="","",'Neattiecināmās un PVN izmaksas'!S65)</f>
        <v>0</v>
      </c>
      <c r="X78" s="75" t="str">
        <f>IF('Neattiecināmās un PVN izmaksas'!T65="","",'Neattiecināmās un PVN izmaksas'!T65)</f>
        <v/>
      </c>
      <c r="Y78" s="55" t="str">
        <f>IF('Neattiecināmās un PVN izmaksas'!U65="","",'Neattiecināmās un PVN izmaksas'!U65)</f>
        <v/>
      </c>
      <c r="Z78" s="55" t="str">
        <f>IF('Neattiecināmās un PVN izmaksas'!V65="","",'Neattiecināmās un PVN izmaksas'!V65)</f>
        <v/>
      </c>
      <c r="AA78" s="31"/>
      <c r="AB78" s="336" t="str">
        <f>IF('Attiecināmās izmaksas'!R65="","",'Attiecināmās izmaksas'!R65)</f>
        <v/>
      </c>
      <c r="AC78" s="337" t="str">
        <f>IF('Attiecināmās izmaksas'!T65="","",'Attiecināmās izmaksas'!T65)</f>
        <v/>
      </c>
      <c r="AD78" s="338" t="str">
        <f>IF('Attiecināmās izmaksas'!U65="","",'Attiecināmās izmaksas'!U65)</f>
        <v/>
      </c>
      <c r="AE78" s="338" t="str">
        <f>IF('Attiecināmās izmaksas'!V65="","",'Attiecināmās izmaksas'!V65)</f>
        <v/>
      </c>
      <c r="AF78" s="338" t="str">
        <f>IF('Attiecināmās izmaksas'!W65="","",'Attiecināmās izmaksas'!W65)</f>
        <v/>
      </c>
      <c r="AG78" s="338" t="str">
        <f>IF('Attiecināmās izmaksas'!X65="","",'Attiecināmās izmaksas'!X65)</f>
        <v/>
      </c>
      <c r="AH78" s="339" t="str">
        <f>IF('Attiecināmās izmaksas'!Y65="","",'Attiecināmās izmaksas'!Y65)</f>
        <v/>
      </c>
      <c r="AI78" s="84"/>
      <c r="AJ78" s="84"/>
      <c r="AK78" s="84"/>
    </row>
    <row r="79" spans="1:37" s="85" customFormat="1" ht="10.5" hidden="1" customHeight="1" outlineLevel="1" x14ac:dyDescent="0.25">
      <c r="A79" s="31"/>
      <c r="B79" s="58" t="str">
        <f>IF(Tāme!B67="","",Tāme!B67)</f>
        <v>3.10.</v>
      </c>
      <c r="C79" s="59" t="str">
        <f>IF(Tāme!C67="","",Tāme!C67)</f>
        <v/>
      </c>
      <c r="D79" s="213" t="str">
        <f>IF(Tāme!D67="","",Tāme!D67)</f>
        <v/>
      </c>
      <c r="E79" s="213" t="str">
        <f>IF(Tāme!E67="","",Tāme!E67)</f>
        <v/>
      </c>
      <c r="F79" s="60" t="str">
        <f>IF(Tāme!F67="","",Tāme!F67)</f>
        <v/>
      </c>
      <c r="G79" s="245">
        <f>IF(Tāme!G67="","",Tāme!G67)</f>
        <v>1</v>
      </c>
      <c r="H79" s="60">
        <f>IF(Tāme!H67="","",Tāme!H67)</f>
        <v>0</v>
      </c>
      <c r="I79" s="61">
        <f>IF(Tāme!I67="","",Tāme!I67)</f>
        <v>0</v>
      </c>
      <c r="J79" s="73">
        <f>IF(Tāme!J67="","",Tāme!J67)</f>
        <v>0</v>
      </c>
      <c r="K79" s="187"/>
      <c r="L79" s="63">
        <f>IF('Attiecināmās izmaksas'!L66="","",'Attiecināmās izmaksas'!L66)</f>
        <v>0</v>
      </c>
      <c r="M79" s="78" t="str">
        <f>IF('Attiecināmās izmaksas'!M66="","",'Attiecināmās izmaksas'!M66)</f>
        <v/>
      </c>
      <c r="N79" s="64" t="str">
        <f>IF('Attiecināmās izmaksas'!N66="","",'Attiecināmās izmaksas'!N66)</f>
        <v/>
      </c>
      <c r="O79" s="64" t="str">
        <f>IF('Attiecināmās izmaksas'!O66="","",'Attiecināmās izmaksas'!O66)</f>
        <v/>
      </c>
      <c r="P79" s="79">
        <f>IF('Attiecināmās izmaksas'!P66="","",'Attiecināmās izmaksas'!P66)</f>
        <v>0</v>
      </c>
      <c r="Q79" s="47"/>
      <c r="R79" s="63">
        <f>IF('Neattiecināmās un PVN izmaksas'!L66="","",'Neattiecināmās un PVN izmaksas'!L66)</f>
        <v>0</v>
      </c>
      <c r="S79" s="78" t="str">
        <f>IF('Neattiecināmās un PVN izmaksas'!M66="","",'Neattiecināmās un PVN izmaksas'!M66)</f>
        <v/>
      </c>
      <c r="T79" s="64" t="str">
        <f>IF('Neattiecināmās un PVN izmaksas'!N66="","",'Neattiecināmās un PVN izmaksas'!N66)</f>
        <v/>
      </c>
      <c r="U79" s="64" t="str">
        <f>IF('Neattiecināmās un PVN izmaksas'!O66="","",'Neattiecināmās un PVN izmaksas'!O66)</f>
        <v/>
      </c>
      <c r="V79" s="31"/>
      <c r="W79" s="63">
        <f>IF('Neattiecināmās un PVN izmaksas'!S66="","",'Neattiecināmās un PVN izmaksas'!S66)</f>
        <v>0</v>
      </c>
      <c r="X79" s="78" t="str">
        <f>IF('Neattiecināmās un PVN izmaksas'!T66="","",'Neattiecināmās un PVN izmaksas'!T66)</f>
        <v/>
      </c>
      <c r="Y79" s="64" t="str">
        <f>IF('Neattiecināmās un PVN izmaksas'!U66="","",'Neattiecināmās un PVN izmaksas'!U66)</f>
        <v/>
      </c>
      <c r="Z79" s="64" t="str">
        <f>IF('Neattiecināmās un PVN izmaksas'!V66="","",'Neattiecināmās un PVN izmaksas'!V66)</f>
        <v/>
      </c>
      <c r="AA79" s="31"/>
      <c r="AB79" s="340" t="str">
        <f>IF('Attiecināmās izmaksas'!R66="","",'Attiecināmās izmaksas'!R66)</f>
        <v/>
      </c>
      <c r="AC79" s="341" t="str">
        <f>IF('Attiecināmās izmaksas'!T66="","",'Attiecināmās izmaksas'!T66)</f>
        <v/>
      </c>
      <c r="AD79" s="342" t="str">
        <f>IF('Attiecināmās izmaksas'!U66="","",'Attiecināmās izmaksas'!U66)</f>
        <v/>
      </c>
      <c r="AE79" s="342" t="str">
        <f>IF('Attiecināmās izmaksas'!V66="","",'Attiecināmās izmaksas'!V66)</f>
        <v/>
      </c>
      <c r="AF79" s="342" t="str">
        <f>IF('Attiecināmās izmaksas'!W66="","",'Attiecināmās izmaksas'!W66)</f>
        <v/>
      </c>
      <c r="AG79" s="342" t="str">
        <f>IF('Attiecināmās izmaksas'!X66="","",'Attiecināmās izmaksas'!X66)</f>
        <v/>
      </c>
      <c r="AH79" s="343" t="str">
        <f>IF('Attiecināmās izmaksas'!Y66="","",'Attiecināmās izmaksas'!Y66)</f>
        <v/>
      </c>
      <c r="AI79" s="84"/>
      <c r="AJ79" s="84"/>
      <c r="AK79" s="84"/>
    </row>
    <row r="80" spans="1:37" s="85" customFormat="1" ht="22.5" customHeight="1" collapsed="1" x14ac:dyDescent="0.25">
      <c r="A80" s="31"/>
      <c r="B80" s="193">
        <v>4</v>
      </c>
      <c r="C80" s="444" t="str">
        <f>Tāme!C68</f>
        <v>Nekustamā īpašuma iegādes izmaksas</v>
      </c>
      <c r="D80" s="445"/>
      <c r="E80" s="231"/>
      <c r="F80" s="194"/>
      <c r="G80" s="246"/>
      <c r="H80" s="195">
        <f>SUM(H81:H90)</f>
        <v>0</v>
      </c>
      <c r="I80" s="196">
        <f>SUM(I81:I90)</f>
        <v>0</v>
      </c>
      <c r="J80" s="197">
        <f>SUM(J81:J90)</f>
        <v>0</v>
      </c>
      <c r="K80" s="187"/>
      <c r="L80" s="198">
        <f>SUM(L81:L90)</f>
        <v>0</v>
      </c>
      <c r="M80" s="199">
        <f>SUM(M81:M90)</f>
        <v>0</v>
      </c>
      <c r="N80" s="194">
        <f>SUM(N81:N90)</f>
        <v>0</v>
      </c>
      <c r="O80" s="194">
        <f>SUM(O81:O90)</f>
        <v>0</v>
      </c>
      <c r="P80" s="200">
        <f>SUM(P81:P90)</f>
        <v>0</v>
      </c>
      <c r="Q80" s="47"/>
      <c r="R80" s="198">
        <f>SUM(R81:R90)</f>
        <v>0</v>
      </c>
      <c r="S80" s="199">
        <f t="shared" ref="S80:U80" si="13">SUM(S81:S90)</f>
        <v>0</v>
      </c>
      <c r="T80" s="194">
        <f t="shared" si="13"/>
        <v>0</v>
      </c>
      <c r="U80" s="200">
        <f t="shared" si="13"/>
        <v>0</v>
      </c>
      <c r="V80" s="31"/>
      <c r="W80" s="198">
        <f>SUM(W81:W90)</f>
        <v>0</v>
      </c>
      <c r="X80" s="199">
        <f t="shared" ref="X80:Z80" si="14">SUM(X81:X90)</f>
        <v>0</v>
      </c>
      <c r="Y80" s="194">
        <f t="shared" si="14"/>
        <v>0</v>
      </c>
      <c r="Z80" s="200">
        <f t="shared" si="14"/>
        <v>0</v>
      </c>
      <c r="AA80" s="31"/>
      <c r="AB80" s="258"/>
      <c r="AC80" s="262"/>
      <c r="AD80" s="263"/>
      <c r="AE80" s="263"/>
      <c r="AF80" s="263"/>
      <c r="AG80" s="263"/>
      <c r="AH80" s="264"/>
      <c r="AI80" s="84"/>
      <c r="AJ80" s="84"/>
      <c r="AK80" s="84"/>
    </row>
    <row r="81" spans="1:37" s="85" customFormat="1" ht="10.5" hidden="1" customHeight="1" outlineLevel="1" x14ac:dyDescent="0.25">
      <c r="A81" s="31"/>
      <c r="B81" s="53">
        <f>IF(Tāme!B69="","",Tāme!B69)</f>
        <v>4.0999999999999996</v>
      </c>
      <c r="C81" s="54" t="str">
        <f>IF(Tāme!C69="","",Tāme!C69)</f>
        <v/>
      </c>
      <c r="D81" s="212" t="str">
        <f>IF(Tāme!D69="","",Tāme!D69)</f>
        <v/>
      </c>
      <c r="E81" s="212" t="str">
        <f>IF(Tāme!E69="","",Tāme!E69)</f>
        <v/>
      </c>
      <c r="F81" s="55" t="str">
        <f>IF(Tāme!F69="","",Tāme!F69)</f>
        <v/>
      </c>
      <c r="G81" s="244">
        <f>IF(Tāme!G69="","",Tāme!G69)</f>
        <v>1</v>
      </c>
      <c r="H81" s="55">
        <f>IF(Tāme!H69="","",Tāme!H69)</f>
        <v>0</v>
      </c>
      <c r="I81" s="56">
        <f>IF(Tāme!I69="","",Tāme!I69)</f>
        <v>0</v>
      </c>
      <c r="J81" s="71">
        <f>IF(Tāme!J69="","",Tāme!J69)</f>
        <v>0</v>
      </c>
      <c r="K81" s="187"/>
      <c r="L81" s="57">
        <f>IF('Attiecināmās izmaksas'!L68="","",'Attiecināmās izmaksas'!L68)</f>
        <v>0</v>
      </c>
      <c r="M81" s="75" t="str">
        <f>IF('Attiecināmās izmaksas'!M68="","",'Attiecināmās izmaksas'!M68)</f>
        <v/>
      </c>
      <c r="N81" s="55" t="str">
        <f>IF('Attiecināmās izmaksas'!N68="","",'Attiecināmās izmaksas'!N68)</f>
        <v/>
      </c>
      <c r="O81" s="55" t="str">
        <f>IF('Attiecināmās izmaksas'!O68="","",'Attiecināmās izmaksas'!O68)</f>
        <v/>
      </c>
      <c r="P81" s="76">
        <f>IF('Attiecināmās izmaksas'!P68="","",'Attiecināmās izmaksas'!P68)</f>
        <v>0</v>
      </c>
      <c r="Q81" s="47"/>
      <c r="R81" s="57">
        <f>IF('Neattiecināmās un PVN izmaksas'!L68="","",'Neattiecināmās un PVN izmaksas'!L68)</f>
        <v>0</v>
      </c>
      <c r="S81" s="75" t="str">
        <f>IF('Neattiecināmās un PVN izmaksas'!M68="","",'Neattiecināmās un PVN izmaksas'!M68)</f>
        <v/>
      </c>
      <c r="T81" s="55" t="str">
        <f>IF('Neattiecināmās un PVN izmaksas'!N68="","",'Neattiecināmās un PVN izmaksas'!N68)</f>
        <v/>
      </c>
      <c r="U81" s="55" t="str">
        <f>IF('Neattiecināmās un PVN izmaksas'!O68="","",'Neattiecināmās un PVN izmaksas'!O68)</f>
        <v/>
      </c>
      <c r="V81" s="31"/>
      <c r="W81" s="57">
        <f>IF('Neattiecināmās un PVN izmaksas'!S68="","",'Neattiecināmās un PVN izmaksas'!S68)</f>
        <v>0</v>
      </c>
      <c r="X81" s="75" t="str">
        <f>IF('Neattiecināmās un PVN izmaksas'!T68="","",'Neattiecināmās un PVN izmaksas'!T68)</f>
        <v/>
      </c>
      <c r="Y81" s="55" t="str">
        <f>IF('Neattiecināmās un PVN izmaksas'!U68="","",'Neattiecināmās un PVN izmaksas'!U68)</f>
        <v/>
      </c>
      <c r="Z81" s="55" t="str">
        <f>IF('Neattiecināmās un PVN izmaksas'!V68="","",'Neattiecināmās un PVN izmaksas'!V68)</f>
        <v/>
      </c>
      <c r="AA81" s="31"/>
      <c r="AB81" s="336" t="str">
        <f>IF('Attiecināmās izmaksas'!R68="","",'Attiecināmās izmaksas'!R68)</f>
        <v/>
      </c>
      <c r="AC81" s="337" t="str">
        <f>IF('Attiecināmās izmaksas'!T68="","",'Attiecināmās izmaksas'!T68)</f>
        <v/>
      </c>
      <c r="AD81" s="338" t="str">
        <f>IF('Attiecināmās izmaksas'!U68="","",'Attiecināmās izmaksas'!U68)</f>
        <v/>
      </c>
      <c r="AE81" s="338" t="str">
        <f>IF('Attiecināmās izmaksas'!V68="","",'Attiecināmās izmaksas'!V68)</f>
        <v/>
      </c>
      <c r="AF81" s="338" t="str">
        <f>IF('Attiecināmās izmaksas'!W68="","",'Attiecināmās izmaksas'!W68)</f>
        <v/>
      </c>
      <c r="AG81" s="338" t="str">
        <f>IF('Attiecināmās izmaksas'!X68="","",'Attiecināmās izmaksas'!X68)</f>
        <v/>
      </c>
      <c r="AH81" s="339" t="str">
        <f>IF('Attiecināmās izmaksas'!Y68="","",'Attiecināmās izmaksas'!Y68)</f>
        <v/>
      </c>
      <c r="AI81" s="84"/>
      <c r="AJ81" s="84"/>
      <c r="AK81" s="84"/>
    </row>
    <row r="82" spans="1:37" s="85" customFormat="1" ht="10.5" hidden="1" customHeight="1" outlineLevel="1" x14ac:dyDescent="0.25">
      <c r="A82" s="31"/>
      <c r="B82" s="53">
        <f>IF(Tāme!B70="","",Tāme!B70)</f>
        <v>4.2</v>
      </c>
      <c r="C82" s="54" t="str">
        <f>IF(Tāme!C70="","",Tāme!C70)</f>
        <v/>
      </c>
      <c r="D82" s="212" t="str">
        <f>IF(Tāme!D70="","",Tāme!D70)</f>
        <v/>
      </c>
      <c r="E82" s="212" t="str">
        <f>IF(Tāme!E70="","",Tāme!E70)</f>
        <v/>
      </c>
      <c r="F82" s="55" t="str">
        <f>IF(Tāme!F70="","",Tāme!F70)</f>
        <v/>
      </c>
      <c r="G82" s="244">
        <f>IF(Tāme!G70="","",Tāme!G70)</f>
        <v>1</v>
      </c>
      <c r="H82" s="55">
        <f>IF(Tāme!H70="","",Tāme!H70)</f>
        <v>0</v>
      </c>
      <c r="I82" s="56">
        <f>IF(Tāme!I70="","",Tāme!I70)</f>
        <v>0</v>
      </c>
      <c r="J82" s="71">
        <f>IF(Tāme!J70="","",Tāme!J70)</f>
        <v>0</v>
      </c>
      <c r="K82" s="187"/>
      <c r="L82" s="57">
        <f>IF('Attiecināmās izmaksas'!L69="","",'Attiecināmās izmaksas'!L69)</f>
        <v>0</v>
      </c>
      <c r="M82" s="75" t="str">
        <f>IF('Attiecināmās izmaksas'!M69="","",'Attiecināmās izmaksas'!M69)</f>
        <v/>
      </c>
      <c r="N82" s="55" t="str">
        <f>IF('Attiecināmās izmaksas'!N69="","",'Attiecināmās izmaksas'!N69)</f>
        <v/>
      </c>
      <c r="O82" s="55" t="str">
        <f>IF('Attiecināmās izmaksas'!O69="","",'Attiecināmās izmaksas'!O69)</f>
        <v/>
      </c>
      <c r="P82" s="76">
        <f>IF('Attiecināmās izmaksas'!P69="","",'Attiecināmās izmaksas'!P69)</f>
        <v>0</v>
      </c>
      <c r="Q82" s="47"/>
      <c r="R82" s="57">
        <f>IF('Neattiecināmās un PVN izmaksas'!L69="","",'Neattiecināmās un PVN izmaksas'!L69)</f>
        <v>0</v>
      </c>
      <c r="S82" s="75" t="str">
        <f>IF('Neattiecināmās un PVN izmaksas'!M69="","",'Neattiecināmās un PVN izmaksas'!M69)</f>
        <v/>
      </c>
      <c r="T82" s="55" t="str">
        <f>IF('Neattiecināmās un PVN izmaksas'!N69="","",'Neattiecināmās un PVN izmaksas'!N69)</f>
        <v/>
      </c>
      <c r="U82" s="55" t="str">
        <f>IF('Neattiecināmās un PVN izmaksas'!O69="","",'Neattiecināmās un PVN izmaksas'!O69)</f>
        <v/>
      </c>
      <c r="V82" s="31"/>
      <c r="W82" s="57">
        <f>IF('Neattiecināmās un PVN izmaksas'!S69="","",'Neattiecināmās un PVN izmaksas'!S69)</f>
        <v>0</v>
      </c>
      <c r="X82" s="75" t="str">
        <f>IF('Neattiecināmās un PVN izmaksas'!T69="","",'Neattiecināmās un PVN izmaksas'!T69)</f>
        <v/>
      </c>
      <c r="Y82" s="55" t="str">
        <f>IF('Neattiecināmās un PVN izmaksas'!U69="","",'Neattiecināmās un PVN izmaksas'!U69)</f>
        <v/>
      </c>
      <c r="Z82" s="55" t="str">
        <f>IF('Neattiecināmās un PVN izmaksas'!V69="","",'Neattiecināmās un PVN izmaksas'!V69)</f>
        <v/>
      </c>
      <c r="AA82" s="31"/>
      <c r="AB82" s="336" t="str">
        <f>IF('Attiecināmās izmaksas'!R69="","",'Attiecināmās izmaksas'!R69)</f>
        <v/>
      </c>
      <c r="AC82" s="337" t="str">
        <f>IF('Attiecināmās izmaksas'!T69="","",'Attiecināmās izmaksas'!T69)</f>
        <v/>
      </c>
      <c r="AD82" s="338" t="str">
        <f>IF('Attiecināmās izmaksas'!U69="","",'Attiecināmās izmaksas'!U69)</f>
        <v/>
      </c>
      <c r="AE82" s="338" t="str">
        <f>IF('Attiecināmās izmaksas'!V69="","",'Attiecināmās izmaksas'!V69)</f>
        <v/>
      </c>
      <c r="AF82" s="338" t="str">
        <f>IF('Attiecināmās izmaksas'!W69="","",'Attiecināmās izmaksas'!W69)</f>
        <v/>
      </c>
      <c r="AG82" s="338" t="str">
        <f>IF('Attiecināmās izmaksas'!X69="","",'Attiecināmās izmaksas'!X69)</f>
        <v/>
      </c>
      <c r="AH82" s="339" t="str">
        <f>IF('Attiecināmās izmaksas'!Y69="","",'Attiecināmās izmaksas'!Y69)</f>
        <v/>
      </c>
      <c r="AI82" s="84"/>
      <c r="AJ82" s="84"/>
      <c r="AK82" s="84"/>
    </row>
    <row r="83" spans="1:37" s="85" customFormat="1" ht="10.5" hidden="1" customHeight="1" outlineLevel="1" x14ac:dyDescent="0.25">
      <c r="A83" s="31"/>
      <c r="B83" s="53">
        <f>IF(Tāme!B71="","",Tāme!B71)</f>
        <v>4.3</v>
      </c>
      <c r="C83" s="54" t="str">
        <f>IF(Tāme!C71="","",Tāme!C71)</f>
        <v/>
      </c>
      <c r="D83" s="212" t="str">
        <f>IF(Tāme!D71="","",Tāme!D71)</f>
        <v/>
      </c>
      <c r="E83" s="212" t="str">
        <f>IF(Tāme!E71="","",Tāme!E71)</f>
        <v/>
      </c>
      <c r="F83" s="55" t="str">
        <f>IF(Tāme!F71="","",Tāme!F71)</f>
        <v/>
      </c>
      <c r="G83" s="244">
        <f>IF(Tāme!G71="","",Tāme!G71)</f>
        <v>1</v>
      </c>
      <c r="H83" s="55">
        <f>IF(Tāme!H71="","",Tāme!H71)</f>
        <v>0</v>
      </c>
      <c r="I83" s="56">
        <f>IF(Tāme!I71="","",Tāme!I71)</f>
        <v>0</v>
      </c>
      <c r="J83" s="71">
        <f>IF(Tāme!J71="","",Tāme!J71)</f>
        <v>0</v>
      </c>
      <c r="K83" s="187"/>
      <c r="L83" s="57">
        <f>IF('Attiecināmās izmaksas'!L70="","",'Attiecināmās izmaksas'!L70)</f>
        <v>0</v>
      </c>
      <c r="M83" s="75" t="str">
        <f>IF('Attiecināmās izmaksas'!M70="","",'Attiecināmās izmaksas'!M70)</f>
        <v/>
      </c>
      <c r="N83" s="55" t="str">
        <f>IF('Attiecināmās izmaksas'!N70="","",'Attiecināmās izmaksas'!N70)</f>
        <v/>
      </c>
      <c r="O83" s="55" t="str">
        <f>IF('Attiecināmās izmaksas'!O70="","",'Attiecināmās izmaksas'!O70)</f>
        <v/>
      </c>
      <c r="P83" s="76">
        <f>IF('Attiecināmās izmaksas'!P70="","",'Attiecināmās izmaksas'!P70)</f>
        <v>0</v>
      </c>
      <c r="Q83" s="47"/>
      <c r="R83" s="57">
        <f>IF('Neattiecināmās un PVN izmaksas'!L70="","",'Neattiecināmās un PVN izmaksas'!L70)</f>
        <v>0</v>
      </c>
      <c r="S83" s="75" t="str">
        <f>IF('Neattiecināmās un PVN izmaksas'!M70="","",'Neattiecināmās un PVN izmaksas'!M70)</f>
        <v/>
      </c>
      <c r="T83" s="55" t="str">
        <f>IF('Neattiecināmās un PVN izmaksas'!N70="","",'Neattiecināmās un PVN izmaksas'!N70)</f>
        <v/>
      </c>
      <c r="U83" s="55" t="str">
        <f>IF('Neattiecināmās un PVN izmaksas'!O70="","",'Neattiecināmās un PVN izmaksas'!O70)</f>
        <v/>
      </c>
      <c r="V83" s="31"/>
      <c r="W83" s="57">
        <f>IF('Neattiecināmās un PVN izmaksas'!S70="","",'Neattiecināmās un PVN izmaksas'!S70)</f>
        <v>0</v>
      </c>
      <c r="X83" s="75" t="str">
        <f>IF('Neattiecināmās un PVN izmaksas'!T70="","",'Neattiecināmās un PVN izmaksas'!T70)</f>
        <v/>
      </c>
      <c r="Y83" s="55" t="str">
        <f>IF('Neattiecināmās un PVN izmaksas'!U70="","",'Neattiecināmās un PVN izmaksas'!U70)</f>
        <v/>
      </c>
      <c r="Z83" s="55" t="str">
        <f>IF('Neattiecināmās un PVN izmaksas'!V70="","",'Neattiecināmās un PVN izmaksas'!V70)</f>
        <v/>
      </c>
      <c r="AA83" s="31"/>
      <c r="AB83" s="336" t="str">
        <f>IF('Attiecināmās izmaksas'!R70="","",'Attiecināmās izmaksas'!R70)</f>
        <v/>
      </c>
      <c r="AC83" s="337" t="str">
        <f>IF('Attiecināmās izmaksas'!T70="","",'Attiecināmās izmaksas'!T70)</f>
        <v/>
      </c>
      <c r="AD83" s="338" t="str">
        <f>IF('Attiecināmās izmaksas'!U70="","",'Attiecināmās izmaksas'!U70)</f>
        <v/>
      </c>
      <c r="AE83" s="338" t="str">
        <f>IF('Attiecināmās izmaksas'!V70="","",'Attiecināmās izmaksas'!V70)</f>
        <v/>
      </c>
      <c r="AF83" s="338" t="str">
        <f>IF('Attiecināmās izmaksas'!W70="","",'Attiecināmās izmaksas'!W70)</f>
        <v/>
      </c>
      <c r="AG83" s="338" t="str">
        <f>IF('Attiecināmās izmaksas'!X70="","",'Attiecināmās izmaksas'!X70)</f>
        <v/>
      </c>
      <c r="AH83" s="339" t="str">
        <f>IF('Attiecināmās izmaksas'!Y70="","",'Attiecināmās izmaksas'!Y70)</f>
        <v/>
      </c>
      <c r="AI83" s="44"/>
    </row>
    <row r="84" spans="1:37" s="85" customFormat="1" ht="10.5" hidden="1" customHeight="1" outlineLevel="1" x14ac:dyDescent="0.25">
      <c r="A84" s="31"/>
      <c r="B84" s="53">
        <f>IF(Tāme!B72="","",Tāme!B72)</f>
        <v>4.4000000000000004</v>
      </c>
      <c r="C84" s="54" t="str">
        <f>IF(Tāme!C72="","",Tāme!C72)</f>
        <v/>
      </c>
      <c r="D84" s="212" t="str">
        <f>IF(Tāme!D72="","",Tāme!D72)</f>
        <v/>
      </c>
      <c r="E84" s="212" t="str">
        <f>IF(Tāme!E72="","",Tāme!E72)</f>
        <v/>
      </c>
      <c r="F84" s="55" t="str">
        <f>IF(Tāme!F72="","",Tāme!F72)</f>
        <v/>
      </c>
      <c r="G84" s="244">
        <f>IF(Tāme!G72="","",Tāme!G72)</f>
        <v>1</v>
      </c>
      <c r="H84" s="55">
        <f>IF(Tāme!H72="","",Tāme!H72)</f>
        <v>0</v>
      </c>
      <c r="I84" s="56">
        <f>IF(Tāme!I72="","",Tāme!I72)</f>
        <v>0</v>
      </c>
      <c r="J84" s="71">
        <f>IF(Tāme!J72="","",Tāme!J72)</f>
        <v>0</v>
      </c>
      <c r="K84" s="187"/>
      <c r="L84" s="57">
        <f>IF('Attiecināmās izmaksas'!L71="","",'Attiecināmās izmaksas'!L71)</f>
        <v>0</v>
      </c>
      <c r="M84" s="75" t="str">
        <f>IF('Attiecināmās izmaksas'!M71="","",'Attiecināmās izmaksas'!M71)</f>
        <v/>
      </c>
      <c r="N84" s="55" t="str">
        <f>IF('Attiecināmās izmaksas'!N71="","",'Attiecināmās izmaksas'!N71)</f>
        <v/>
      </c>
      <c r="O84" s="55" t="str">
        <f>IF('Attiecināmās izmaksas'!O71="","",'Attiecināmās izmaksas'!O71)</f>
        <v/>
      </c>
      <c r="P84" s="76">
        <f>IF('Attiecināmās izmaksas'!P71="","",'Attiecināmās izmaksas'!P71)</f>
        <v>0</v>
      </c>
      <c r="Q84" s="47"/>
      <c r="R84" s="57">
        <f>IF('Neattiecināmās un PVN izmaksas'!L71="","",'Neattiecināmās un PVN izmaksas'!L71)</f>
        <v>0</v>
      </c>
      <c r="S84" s="75" t="str">
        <f>IF('Neattiecināmās un PVN izmaksas'!M71="","",'Neattiecināmās un PVN izmaksas'!M71)</f>
        <v/>
      </c>
      <c r="T84" s="55" t="str">
        <f>IF('Neattiecināmās un PVN izmaksas'!N71="","",'Neattiecināmās un PVN izmaksas'!N71)</f>
        <v/>
      </c>
      <c r="U84" s="55" t="str">
        <f>IF('Neattiecināmās un PVN izmaksas'!O71="","",'Neattiecināmās un PVN izmaksas'!O71)</f>
        <v/>
      </c>
      <c r="V84" s="31"/>
      <c r="W84" s="57">
        <f>IF('Neattiecināmās un PVN izmaksas'!S71="","",'Neattiecināmās un PVN izmaksas'!S71)</f>
        <v>0</v>
      </c>
      <c r="X84" s="75" t="str">
        <f>IF('Neattiecināmās un PVN izmaksas'!T71="","",'Neattiecināmās un PVN izmaksas'!T71)</f>
        <v/>
      </c>
      <c r="Y84" s="55" t="str">
        <f>IF('Neattiecināmās un PVN izmaksas'!U71="","",'Neattiecināmās un PVN izmaksas'!U71)</f>
        <v/>
      </c>
      <c r="Z84" s="55" t="str">
        <f>IF('Neattiecināmās un PVN izmaksas'!V71="","",'Neattiecināmās un PVN izmaksas'!V71)</f>
        <v/>
      </c>
      <c r="AA84" s="31"/>
      <c r="AB84" s="336" t="str">
        <f>IF('Attiecināmās izmaksas'!R71="","",'Attiecināmās izmaksas'!R71)</f>
        <v/>
      </c>
      <c r="AC84" s="337" t="str">
        <f>IF('Attiecināmās izmaksas'!T71="","",'Attiecināmās izmaksas'!T71)</f>
        <v/>
      </c>
      <c r="AD84" s="338" t="str">
        <f>IF('Attiecināmās izmaksas'!U71="","",'Attiecināmās izmaksas'!U71)</f>
        <v/>
      </c>
      <c r="AE84" s="338" t="str">
        <f>IF('Attiecināmās izmaksas'!V71="","",'Attiecināmās izmaksas'!V71)</f>
        <v/>
      </c>
      <c r="AF84" s="338" t="str">
        <f>IF('Attiecināmās izmaksas'!W71="","",'Attiecināmās izmaksas'!W71)</f>
        <v/>
      </c>
      <c r="AG84" s="338" t="str">
        <f>IF('Attiecināmās izmaksas'!X71="","",'Attiecināmās izmaksas'!X71)</f>
        <v/>
      </c>
      <c r="AH84" s="339" t="str">
        <f>IF('Attiecināmās izmaksas'!Y71="","",'Attiecināmās izmaksas'!Y71)</f>
        <v/>
      </c>
      <c r="AI84" s="44"/>
    </row>
    <row r="85" spans="1:37" s="85" customFormat="1" ht="10.5" hidden="1" customHeight="1" outlineLevel="1" x14ac:dyDescent="0.25">
      <c r="A85" s="31"/>
      <c r="B85" s="53">
        <f>IF(Tāme!B73="","",Tāme!B73)</f>
        <v>4.5</v>
      </c>
      <c r="C85" s="54" t="str">
        <f>IF(Tāme!C73="","",Tāme!C73)</f>
        <v/>
      </c>
      <c r="D85" s="212" t="str">
        <f>IF(Tāme!D73="","",Tāme!D73)</f>
        <v/>
      </c>
      <c r="E85" s="212" t="str">
        <f>IF(Tāme!E73="","",Tāme!E73)</f>
        <v/>
      </c>
      <c r="F85" s="55" t="str">
        <f>IF(Tāme!F73="","",Tāme!F73)</f>
        <v/>
      </c>
      <c r="G85" s="244">
        <f>IF(Tāme!G73="","",Tāme!G73)</f>
        <v>1</v>
      </c>
      <c r="H85" s="55">
        <f>IF(Tāme!H73="","",Tāme!H73)</f>
        <v>0</v>
      </c>
      <c r="I85" s="56">
        <f>IF(Tāme!I73="","",Tāme!I73)</f>
        <v>0</v>
      </c>
      <c r="J85" s="71">
        <f>IF(Tāme!J73="","",Tāme!J73)</f>
        <v>0</v>
      </c>
      <c r="K85" s="187"/>
      <c r="L85" s="57">
        <f>IF('Attiecināmās izmaksas'!L72="","",'Attiecināmās izmaksas'!L72)</f>
        <v>0</v>
      </c>
      <c r="M85" s="75" t="str">
        <f>IF('Attiecināmās izmaksas'!M72="","",'Attiecināmās izmaksas'!M72)</f>
        <v/>
      </c>
      <c r="N85" s="55" t="str">
        <f>IF('Attiecināmās izmaksas'!N72="","",'Attiecināmās izmaksas'!N72)</f>
        <v/>
      </c>
      <c r="O85" s="55" t="str">
        <f>IF('Attiecināmās izmaksas'!O72="","",'Attiecināmās izmaksas'!O72)</f>
        <v/>
      </c>
      <c r="P85" s="76">
        <f>IF('Attiecināmās izmaksas'!P72="","",'Attiecināmās izmaksas'!P72)</f>
        <v>0</v>
      </c>
      <c r="Q85" s="47"/>
      <c r="R85" s="57">
        <f>IF('Neattiecināmās un PVN izmaksas'!L72="","",'Neattiecināmās un PVN izmaksas'!L72)</f>
        <v>0</v>
      </c>
      <c r="S85" s="75" t="str">
        <f>IF('Neattiecināmās un PVN izmaksas'!M72="","",'Neattiecināmās un PVN izmaksas'!M72)</f>
        <v/>
      </c>
      <c r="T85" s="55" t="str">
        <f>IF('Neattiecināmās un PVN izmaksas'!N72="","",'Neattiecināmās un PVN izmaksas'!N72)</f>
        <v/>
      </c>
      <c r="U85" s="55" t="str">
        <f>IF('Neattiecināmās un PVN izmaksas'!O72="","",'Neattiecināmās un PVN izmaksas'!O72)</f>
        <v/>
      </c>
      <c r="V85" s="31"/>
      <c r="W85" s="57">
        <f>IF('Neattiecināmās un PVN izmaksas'!S72="","",'Neattiecināmās un PVN izmaksas'!S72)</f>
        <v>0</v>
      </c>
      <c r="X85" s="75" t="str">
        <f>IF('Neattiecināmās un PVN izmaksas'!T72="","",'Neattiecināmās un PVN izmaksas'!T72)</f>
        <v/>
      </c>
      <c r="Y85" s="55" t="str">
        <f>IF('Neattiecināmās un PVN izmaksas'!U72="","",'Neattiecināmās un PVN izmaksas'!U72)</f>
        <v/>
      </c>
      <c r="Z85" s="55" t="str">
        <f>IF('Neattiecināmās un PVN izmaksas'!V72="","",'Neattiecināmās un PVN izmaksas'!V72)</f>
        <v/>
      </c>
      <c r="AA85" s="31"/>
      <c r="AB85" s="336" t="str">
        <f>IF('Attiecināmās izmaksas'!R72="","",'Attiecināmās izmaksas'!R72)</f>
        <v/>
      </c>
      <c r="AC85" s="337" t="str">
        <f>IF('Attiecināmās izmaksas'!T72="","",'Attiecināmās izmaksas'!T72)</f>
        <v/>
      </c>
      <c r="AD85" s="338" t="str">
        <f>IF('Attiecināmās izmaksas'!U72="","",'Attiecināmās izmaksas'!U72)</f>
        <v/>
      </c>
      <c r="AE85" s="338" t="str">
        <f>IF('Attiecināmās izmaksas'!V72="","",'Attiecināmās izmaksas'!V72)</f>
        <v/>
      </c>
      <c r="AF85" s="338" t="str">
        <f>IF('Attiecināmās izmaksas'!W72="","",'Attiecināmās izmaksas'!W72)</f>
        <v/>
      </c>
      <c r="AG85" s="338" t="str">
        <f>IF('Attiecināmās izmaksas'!X72="","",'Attiecināmās izmaksas'!X72)</f>
        <v/>
      </c>
      <c r="AH85" s="339" t="str">
        <f>IF('Attiecināmās izmaksas'!Y72="","",'Attiecināmās izmaksas'!Y72)</f>
        <v/>
      </c>
      <c r="AI85" s="44"/>
    </row>
    <row r="86" spans="1:37" s="85" customFormat="1" ht="10.5" hidden="1" customHeight="1" outlineLevel="1" x14ac:dyDescent="0.25">
      <c r="A86" s="31"/>
      <c r="B86" s="53">
        <f>IF(Tāme!B74="","",Tāme!B74)</f>
        <v>4.5999999999999996</v>
      </c>
      <c r="C86" s="54" t="str">
        <f>IF(Tāme!C74="","",Tāme!C74)</f>
        <v/>
      </c>
      <c r="D86" s="212" t="str">
        <f>IF(Tāme!D74="","",Tāme!D74)</f>
        <v/>
      </c>
      <c r="E86" s="212" t="str">
        <f>IF(Tāme!E74="","",Tāme!E74)</f>
        <v/>
      </c>
      <c r="F86" s="55" t="str">
        <f>IF(Tāme!F74="","",Tāme!F74)</f>
        <v/>
      </c>
      <c r="G86" s="244">
        <f>IF(Tāme!G74="","",Tāme!G74)</f>
        <v>1</v>
      </c>
      <c r="H86" s="55">
        <f>IF(Tāme!H74="","",Tāme!H74)</f>
        <v>0</v>
      </c>
      <c r="I86" s="56">
        <f>IF(Tāme!I74="","",Tāme!I74)</f>
        <v>0</v>
      </c>
      <c r="J86" s="71">
        <f>IF(Tāme!J74="","",Tāme!J74)</f>
        <v>0</v>
      </c>
      <c r="K86" s="187"/>
      <c r="L86" s="57">
        <f>IF('Attiecināmās izmaksas'!L73="","",'Attiecināmās izmaksas'!L73)</f>
        <v>0</v>
      </c>
      <c r="M86" s="75" t="str">
        <f>IF('Attiecināmās izmaksas'!M73="","",'Attiecināmās izmaksas'!M73)</f>
        <v/>
      </c>
      <c r="N86" s="55" t="str">
        <f>IF('Attiecināmās izmaksas'!N73="","",'Attiecināmās izmaksas'!N73)</f>
        <v/>
      </c>
      <c r="O86" s="55" t="str">
        <f>IF('Attiecināmās izmaksas'!O73="","",'Attiecināmās izmaksas'!O73)</f>
        <v/>
      </c>
      <c r="P86" s="76">
        <f>IF('Attiecināmās izmaksas'!P73="","",'Attiecināmās izmaksas'!P73)</f>
        <v>0</v>
      </c>
      <c r="Q86" s="47"/>
      <c r="R86" s="57">
        <f>IF('Neattiecināmās un PVN izmaksas'!L73="","",'Neattiecināmās un PVN izmaksas'!L73)</f>
        <v>0</v>
      </c>
      <c r="S86" s="75" t="str">
        <f>IF('Neattiecināmās un PVN izmaksas'!M73="","",'Neattiecināmās un PVN izmaksas'!M73)</f>
        <v/>
      </c>
      <c r="T86" s="55" t="str">
        <f>IF('Neattiecināmās un PVN izmaksas'!N73="","",'Neattiecināmās un PVN izmaksas'!N73)</f>
        <v/>
      </c>
      <c r="U86" s="55" t="str">
        <f>IF('Neattiecināmās un PVN izmaksas'!O73="","",'Neattiecināmās un PVN izmaksas'!O73)</f>
        <v/>
      </c>
      <c r="V86" s="31"/>
      <c r="W86" s="57">
        <f>IF('Neattiecināmās un PVN izmaksas'!S73="","",'Neattiecināmās un PVN izmaksas'!S73)</f>
        <v>0</v>
      </c>
      <c r="X86" s="75" t="str">
        <f>IF('Neattiecināmās un PVN izmaksas'!T73="","",'Neattiecināmās un PVN izmaksas'!T73)</f>
        <v/>
      </c>
      <c r="Y86" s="55" t="str">
        <f>IF('Neattiecināmās un PVN izmaksas'!U73="","",'Neattiecināmās un PVN izmaksas'!U73)</f>
        <v/>
      </c>
      <c r="Z86" s="55" t="str">
        <f>IF('Neattiecināmās un PVN izmaksas'!V73="","",'Neattiecināmās un PVN izmaksas'!V73)</f>
        <v/>
      </c>
      <c r="AA86" s="31"/>
      <c r="AB86" s="336" t="str">
        <f>IF('Attiecināmās izmaksas'!R73="","",'Attiecināmās izmaksas'!R73)</f>
        <v/>
      </c>
      <c r="AC86" s="337" t="str">
        <f>IF('Attiecināmās izmaksas'!T73="","",'Attiecināmās izmaksas'!T73)</f>
        <v/>
      </c>
      <c r="AD86" s="338" t="str">
        <f>IF('Attiecināmās izmaksas'!U73="","",'Attiecināmās izmaksas'!U73)</f>
        <v/>
      </c>
      <c r="AE86" s="338" t="str">
        <f>IF('Attiecināmās izmaksas'!V73="","",'Attiecināmās izmaksas'!V73)</f>
        <v/>
      </c>
      <c r="AF86" s="338" t="str">
        <f>IF('Attiecināmās izmaksas'!W73="","",'Attiecināmās izmaksas'!W73)</f>
        <v/>
      </c>
      <c r="AG86" s="338" t="str">
        <f>IF('Attiecināmās izmaksas'!X73="","",'Attiecināmās izmaksas'!X73)</f>
        <v/>
      </c>
      <c r="AH86" s="339" t="str">
        <f>IF('Attiecināmās izmaksas'!Y73="","",'Attiecināmās izmaksas'!Y73)</f>
        <v/>
      </c>
      <c r="AI86" s="44"/>
    </row>
    <row r="87" spans="1:37" s="85" customFormat="1" ht="10.5" hidden="1" customHeight="1" outlineLevel="1" x14ac:dyDescent="0.25">
      <c r="A87" s="31"/>
      <c r="B87" s="53">
        <f>IF(Tāme!B75="","",Tāme!B75)</f>
        <v>4.7</v>
      </c>
      <c r="C87" s="54" t="str">
        <f>IF(Tāme!C75="","",Tāme!C75)</f>
        <v/>
      </c>
      <c r="D87" s="212" t="str">
        <f>IF(Tāme!D75="","",Tāme!D75)</f>
        <v/>
      </c>
      <c r="E87" s="212" t="str">
        <f>IF(Tāme!E75="","",Tāme!E75)</f>
        <v/>
      </c>
      <c r="F87" s="55" t="str">
        <f>IF(Tāme!F75="","",Tāme!F75)</f>
        <v/>
      </c>
      <c r="G87" s="244">
        <f>IF(Tāme!G75="","",Tāme!G75)</f>
        <v>1</v>
      </c>
      <c r="H87" s="55">
        <f>IF(Tāme!H75="","",Tāme!H75)</f>
        <v>0</v>
      </c>
      <c r="I87" s="56">
        <f>IF(Tāme!I75="","",Tāme!I75)</f>
        <v>0</v>
      </c>
      <c r="J87" s="71">
        <f>IF(Tāme!J75="","",Tāme!J75)</f>
        <v>0</v>
      </c>
      <c r="K87" s="187"/>
      <c r="L87" s="57">
        <f>IF('Attiecināmās izmaksas'!L74="","",'Attiecināmās izmaksas'!L74)</f>
        <v>0</v>
      </c>
      <c r="M87" s="75" t="str">
        <f>IF('Attiecināmās izmaksas'!M74="","",'Attiecināmās izmaksas'!M74)</f>
        <v/>
      </c>
      <c r="N87" s="55" t="str">
        <f>IF('Attiecināmās izmaksas'!N74="","",'Attiecināmās izmaksas'!N74)</f>
        <v/>
      </c>
      <c r="O87" s="55" t="str">
        <f>IF('Attiecināmās izmaksas'!O74="","",'Attiecināmās izmaksas'!O74)</f>
        <v/>
      </c>
      <c r="P87" s="76">
        <f>IF('Attiecināmās izmaksas'!P74="","",'Attiecināmās izmaksas'!P74)</f>
        <v>0</v>
      </c>
      <c r="Q87" s="47"/>
      <c r="R87" s="57">
        <f>IF('Neattiecināmās un PVN izmaksas'!L74="","",'Neattiecināmās un PVN izmaksas'!L74)</f>
        <v>0</v>
      </c>
      <c r="S87" s="75" t="str">
        <f>IF('Neattiecināmās un PVN izmaksas'!M74="","",'Neattiecināmās un PVN izmaksas'!M74)</f>
        <v/>
      </c>
      <c r="T87" s="55" t="str">
        <f>IF('Neattiecināmās un PVN izmaksas'!N74="","",'Neattiecināmās un PVN izmaksas'!N74)</f>
        <v/>
      </c>
      <c r="U87" s="55" t="str">
        <f>IF('Neattiecināmās un PVN izmaksas'!O74="","",'Neattiecināmās un PVN izmaksas'!O74)</f>
        <v/>
      </c>
      <c r="V87" s="31"/>
      <c r="W87" s="57">
        <f>IF('Neattiecināmās un PVN izmaksas'!S74="","",'Neattiecināmās un PVN izmaksas'!S74)</f>
        <v>0</v>
      </c>
      <c r="X87" s="75" t="str">
        <f>IF('Neattiecināmās un PVN izmaksas'!T74="","",'Neattiecināmās un PVN izmaksas'!T74)</f>
        <v/>
      </c>
      <c r="Y87" s="55" t="str">
        <f>IF('Neattiecināmās un PVN izmaksas'!U74="","",'Neattiecināmās un PVN izmaksas'!U74)</f>
        <v/>
      </c>
      <c r="Z87" s="55" t="str">
        <f>IF('Neattiecināmās un PVN izmaksas'!V74="","",'Neattiecināmās un PVN izmaksas'!V74)</f>
        <v/>
      </c>
      <c r="AA87" s="31"/>
      <c r="AB87" s="336" t="str">
        <f>IF('Attiecināmās izmaksas'!R74="","",'Attiecināmās izmaksas'!R74)</f>
        <v/>
      </c>
      <c r="AC87" s="337" t="str">
        <f>IF('Attiecināmās izmaksas'!T74="","",'Attiecināmās izmaksas'!T74)</f>
        <v/>
      </c>
      <c r="AD87" s="338" t="str">
        <f>IF('Attiecināmās izmaksas'!U74="","",'Attiecināmās izmaksas'!U74)</f>
        <v/>
      </c>
      <c r="AE87" s="338" t="str">
        <f>IF('Attiecināmās izmaksas'!V74="","",'Attiecināmās izmaksas'!V74)</f>
        <v/>
      </c>
      <c r="AF87" s="338" t="str">
        <f>IF('Attiecināmās izmaksas'!W74="","",'Attiecināmās izmaksas'!W74)</f>
        <v/>
      </c>
      <c r="AG87" s="338" t="str">
        <f>IF('Attiecināmās izmaksas'!X74="","",'Attiecināmās izmaksas'!X74)</f>
        <v/>
      </c>
      <c r="AH87" s="339" t="str">
        <f>IF('Attiecināmās izmaksas'!Y74="","",'Attiecināmās izmaksas'!Y74)</f>
        <v/>
      </c>
      <c r="AI87" s="44"/>
    </row>
    <row r="88" spans="1:37" s="85" customFormat="1" ht="10.5" hidden="1" customHeight="1" outlineLevel="1" x14ac:dyDescent="0.25">
      <c r="A88" s="31"/>
      <c r="B88" s="53">
        <f>IF(Tāme!B76="","",Tāme!B76)</f>
        <v>4.8</v>
      </c>
      <c r="C88" s="54" t="str">
        <f>IF(Tāme!C76="","",Tāme!C76)</f>
        <v/>
      </c>
      <c r="D88" s="212" t="str">
        <f>IF(Tāme!D76="","",Tāme!D76)</f>
        <v/>
      </c>
      <c r="E88" s="212" t="str">
        <f>IF(Tāme!E76="","",Tāme!E76)</f>
        <v/>
      </c>
      <c r="F88" s="55" t="str">
        <f>IF(Tāme!F76="","",Tāme!F76)</f>
        <v/>
      </c>
      <c r="G88" s="244">
        <f>IF(Tāme!G76="","",Tāme!G76)</f>
        <v>1</v>
      </c>
      <c r="H88" s="55">
        <f>IF(Tāme!H76="","",Tāme!H76)</f>
        <v>0</v>
      </c>
      <c r="I88" s="56">
        <f>IF(Tāme!I76="","",Tāme!I76)</f>
        <v>0</v>
      </c>
      <c r="J88" s="71">
        <f>IF(Tāme!J76="","",Tāme!J76)</f>
        <v>0</v>
      </c>
      <c r="K88" s="187"/>
      <c r="L88" s="57">
        <f>IF('Attiecināmās izmaksas'!L75="","",'Attiecināmās izmaksas'!L75)</f>
        <v>0</v>
      </c>
      <c r="M88" s="75" t="str">
        <f>IF('Attiecināmās izmaksas'!M75="","",'Attiecināmās izmaksas'!M75)</f>
        <v/>
      </c>
      <c r="N88" s="55" t="str">
        <f>IF('Attiecināmās izmaksas'!N75="","",'Attiecināmās izmaksas'!N75)</f>
        <v/>
      </c>
      <c r="O88" s="55" t="str">
        <f>IF('Attiecināmās izmaksas'!O75="","",'Attiecināmās izmaksas'!O75)</f>
        <v/>
      </c>
      <c r="P88" s="76">
        <f>IF('Attiecināmās izmaksas'!P75="","",'Attiecināmās izmaksas'!P75)</f>
        <v>0</v>
      </c>
      <c r="Q88" s="47"/>
      <c r="R88" s="57">
        <f>IF('Neattiecināmās un PVN izmaksas'!L75="","",'Neattiecināmās un PVN izmaksas'!L75)</f>
        <v>0</v>
      </c>
      <c r="S88" s="75" t="str">
        <f>IF('Neattiecināmās un PVN izmaksas'!M75="","",'Neattiecināmās un PVN izmaksas'!M75)</f>
        <v/>
      </c>
      <c r="T88" s="55" t="str">
        <f>IF('Neattiecināmās un PVN izmaksas'!N75="","",'Neattiecināmās un PVN izmaksas'!N75)</f>
        <v/>
      </c>
      <c r="U88" s="55" t="str">
        <f>IF('Neattiecināmās un PVN izmaksas'!O75="","",'Neattiecināmās un PVN izmaksas'!O75)</f>
        <v/>
      </c>
      <c r="V88" s="31"/>
      <c r="W88" s="57">
        <f>IF('Neattiecināmās un PVN izmaksas'!S75="","",'Neattiecināmās un PVN izmaksas'!S75)</f>
        <v>0</v>
      </c>
      <c r="X88" s="75" t="str">
        <f>IF('Neattiecināmās un PVN izmaksas'!T75="","",'Neattiecināmās un PVN izmaksas'!T75)</f>
        <v/>
      </c>
      <c r="Y88" s="55" t="str">
        <f>IF('Neattiecināmās un PVN izmaksas'!U75="","",'Neattiecināmās un PVN izmaksas'!U75)</f>
        <v/>
      </c>
      <c r="Z88" s="55" t="str">
        <f>IF('Neattiecināmās un PVN izmaksas'!V75="","",'Neattiecināmās un PVN izmaksas'!V75)</f>
        <v/>
      </c>
      <c r="AA88" s="31"/>
      <c r="AB88" s="336" t="str">
        <f>IF('Attiecināmās izmaksas'!R75="","",'Attiecināmās izmaksas'!R75)</f>
        <v/>
      </c>
      <c r="AC88" s="337" t="str">
        <f>IF('Attiecināmās izmaksas'!T75="","",'Attiecināmās izmaksas'!T75)</f>
        <v/>
      </c>
      <c r="AD88" s="338" t="str">
        <f>IF('Attiecināmās izmaksas'!U75="","",'Attiecināmās izmaksas'!U75)</f>
        <v/>
      </c>
      <c r="AE88" s="338" t="str">
        <f>IF('Attiecināmās izmaksas'!V75="","",'Attiecināmās izmaksas'!V75)</f>
        <v/>
      </c>
      <c r="AF88" s="338" t="str">
        <f>IF('Attiecināmās izmaksas'!W75="","",'Attiecināmās izmaksas'!W75)</f>
        <v/>
      </c>
      <c r="AG88" s="338" t="str">
        <f>IF('Attiecināmās izmaksas'!X75="","",'Attiecināmās izmaksas'!X75)</f>
        <v/>
      </c>
      <c r="AH88" s="339" t="str">
        <f>IF('Attiecināmās izmaksas'!Y75="","",'Attiecināmās izmaksas'!Y75)</f>
        <v/>
      </c>
      <c r="AI88" s="44"/>
    </row>
    <row r="89" spans="1:37" s="85" customFormat="1" ht="10.5" hidden="1" customHeight="1" outlineLevel="1" x14ac:dyDescent="0.25">
      <c r="A89" s="31"/>
      <c r="B89" s="53">
        <f>IF(Tāme!B77="","",Tāme!B77)</f>
        <v>4.9000000000000004</v>
      </c>
      <c r="C89" s="54" t="str">
        <f>IF(Tāme!C77="","",Tāme!C77)</f>
        <v/>
      </c>
      <c r="D89" s="212" t="str">
        <f>IF(Tāme!D77="","",Tāme!D77)</f>
        <v/>
      </c>
      <c r="E89" s="212" t="str">
        <f>IF(Tāme!E77="","",Tāme!E77)</f>
        <v/>
      </c>
      <c r="F89" s="55" t="str">
        <f>IF(Tāme!F77="","",Tāme!F77)</f>
        <v/>
      </c>
      <c r="G89" s="244">
        <f>IF(Tāme!G77="","",Tāme!G77)</f>
        <v>1</v>
      </c>
      <c r="H89" s="55">
        <f>IF(Tāme!H77="","",Tāme!H77)</f>
        <v>0</v>
      </c>
      <c r="I89" s="56">
        <f>IF(Tāme!I77="","",Tāme!I77)</f>
        <v>0</v>
      </c>
      <c r="J89" s="71">
        <f>IF(Tāme!J77="","",Tāme!J77)</f>
        <v>0</v>
      </c>
      <c r="K89" s="187"/>
      <c r="L89" s="57">
        <f>IF('Attiecināmās izmaksas'!L76="","",'Attiecināmās izmaksas'!L76)</f>
        <v>0</v>
      </c>
      <c r="M89" s="75" t="str">
        <f>IF('Attiecināmās izmaksas'!M76="","",'Attiecināmās izmaksas'!M76)</f>
        <v/>
      </c>
      <c r="N89" s="55" t="str">
        <f>IF('Attiecināmās izmaksas'!N76="","",'Attiecināmās izmaksas'!N76)</f>
        <v/>
      </c>
      <c r="O89" s="55" t="str">
        <f>IF('Attiecināmās izmaksas'!O76="","",'Attiecināmās izmaksas'!O76)</f>
        <v/>
      </c>
      <c r="P89" s="76">
        <f>IF('Attiecināmās izmaksas'!P76="","",'Attiecināmās izmaksas'!P76)</f>
        <v>0</v>
      </c>
      <c r="Q89" s="47"/>
      <c r="R89" s="57">
        <f>IF('Neattiecināmās un PVN izmaksas'!L76="","",'Neattiecināmās un PVN izmaksas'!L76)</f>
        <v>0</v>
      </c>
      <c r="S89" s="75" t="str">
        <f>IF('Neattiecināmās un PVN izmaksas'!M76="","",'Neattiecināmās un PVN izmaksas'!M76)</f>
        <v/>
      </c>
      <c r="T89" s="55" t="str">
        <f>IF('Neattiecināmās un PVN izmaksas'!N76="","",'Neattiecināmās un PVN izmaksas'!N76)</f>
        <v/>
      </c>
      <c r="U89" s="55" t="str">
        <f>IF('Neattiecināmās un PVN izmaksas'!O76="","",'Neattiecināmās un PVN izmaksas'!O76)</f>
        <v/>
      </c>
      <c r="V89" s="31"/>
      <c r="W89" s="57">
        <f>IF('Neattiecināmās un PVN izmaksas'!S76="","",'Neattiecināmās un PVN izmaksas'!S76)</f>
        <v>0</v>
      </c>
      <c r="X89" s="75" t="str">
        <f>IF('Neattiecināmās un PVN izmaksas'!T76="","",'Neattiecināmās un PVN izmaksas'!T76)</f>
        <v/>
      </c>
      <c r="Y89" s="55" t="str">
        <f>IF('Neattiecināmās un PVN izmaksas'!U76="","",'Neattiecināmās un PVN izmaksas'!U76)</f>
        <v/>
      </c>
      <c r="Z89" s="55" t="str">
        <f>IF('Neattiecināmās un PVN izmaksas'!V76="","",'Neattiecināmās un PVN izmaksas'!V76)</f>
        <v/>
      </c>
      <c r="AA89" s="31"/>
      <c r="AB89" s="336" t="str">
        <f>IF('Attiecināmās izmaksas'!R76="","",'Attiecināmās izmaksas'!R76)</f>
        <v/>
      </c>
      <c r="AC89" s="337" t="str">
        <f>IF('Attiecināmās izmaksas'!T76="","",'Attiecināmās izmaksas'!T76)</f>
        <v/>
      </c>
      <c r="AD89" s="338" t="str">
        <f>IF('Attiecināmās izmaksas'!U76="","",'Attiecināmās izmaksas'!U76)</f>
        <v/>
      </c>
      <c r="AE89" s="338" t="str">
        <f>IF('Attiecināmās izmaksas'!V76="","",'Attiecināmās izmaksas'!V76)</f>
        <v/>
      </c>
      <c r="AF89" s="338" t="str">
        <f>IF('Attiecināmās izmaksas'!W76="","",'Attiecināmās izmaksas'!W76)</f>
        <v/>
      </c>
      <c r="AG89" s="338" t="str">
        <f>IF('Attiecināmās izmaksas'!X76="","",'Attiecināmās izmaksas'!X76)</f>
        <v/>
      </c>
      <c r="AH89" s="339" t="str">
        <f>IF('Attiecināmās izmaksas'!Y76="","",'Attiecināmās izmaksas'!Y76)</f>
        <v/>
      </c>
      <c r="AI89" s="44"/>
    </row>
    <row r="90" spans="1:37" s="85" customFormat="1" ht="10.5" hidden="1" customHeight="1" outlineLevel="1" x14ac:dyDescent="0.25">
      <c r="A90" s="31"/>
      <c r="B90" s="58" t="str">
        <f>IF(Tāme!B78="","",Tāme!B78)</f>
        <v>4.10.</v>
      </c>
      <c r="C90" s="59" t="str">
        <f>IF(Tāme!C78="","",Tāme!C78)</f>
        <v/>
      </c>
      <c r="D90" s="213" t="str">
        <f>IF(Tāme!D78="","",Tāme!D78)</f>
        <v/>
      </c>
      <c r="E90" s="213" t="str">
        <f>IF(Tāme!E78="","",Tāme!E78)</f>
        <v/>
      </c>
      <c r="F90" s="60" t="str">
        <f>IF(Tāme!F78="","",Tāme!F78)</f>
        <v/>
      </c>
      <c r="G90" s="245">
        <f>IF(Tāme!G78="","",Tāme!G78)</f>
        <v>1</v>
      </c>
      <c r="H90" s="60">
        <f>IF(Tāme!H78="","",Tāme!H78)</f>
        <v>0</v>
      </c>
      <c r="I90" s="61">
        <f>IF(Tāme!I78="","",Tāme!I78)</f>
        <v>0</v>
      </c>
      <c r="J90" s="72">
        <f>IF(Tāme!J78="","",Tāme!J78)</f>
        <v>0</v>
      </c>
      <c r="K90" s="187"/>
      <c r="L90" s="63">
        <f>IF('Attiecināmās izmaksas'!L77="","",'Attiecināmās izmaksas'!L77)</f>
        <v>0</v>
      </c>
      <c r="M90" s="78" t="str">
        <f>IF('Attiecināmās izmaksas'!M77="","",'Attiecināmās izmaksas'!M77)</f>
        <v/>
      </c>
      <c r="N90" s="64" t="str">
        <f>IF('Attiecināmās izmaksas'!N77="","",'Attiecināmās izmaksas'!N77)</f>
        <v/>
      </c>
      <c r="O90" s="64" t="str">
        <f>IF('Attiecināmās izmaksas'!O77="","",'Attiecināmās izmaksas'!O77)</f>
        <v/>
      </c>
      <c r="P90" s="79">
        <f>IF('Attiecināmās izmaksas'!P77="","",'Attiecināmās izmaksas'!P77)</f>
        <v>0</v>
      </c>
      <c r="Q90" s="47"/>
      <c r="R90" s="62">
        <f>IF('Neattiecināmās un PVN izmaksas'!L77="","",'Neattiecināmās un PVN izmaksas'!L77)</f>
        <v>0</v>
      </c>
      <c r="S90" s="77" t="str">
        <f>IF('Neattiecināmās un PVN izmaksas'!M77="","",'Neattiecināmās un PVN izmaksas'!M77)</f>
        <v/>
      </c>
      <c r="T90" s="60" t="str">
        <f>IF('Neattiecināmās un PVN izmaksas'!N77="","",'Neattiecināmās un PVN izmaksas'!N77)</f>
        <v/>
      </c>
      <c r="U90" s="60" t="str">
        <f>IF('Neattiecināmās un PVN izmaksas'!O77="","",'Neattiecināmās un PVN izmaksas'!O77)</f>
        <v/>
      </c>
      <c r="V90" s="31"/>
      <c r="W90" s="63">
        <f>IF('Neattiecināmās un PVN izmaksas'!S77="","",'Neattiecināmās un PVN izmaksas'!S77)</f>
        <v>0</v>
      </c>
      <c r="X90" s="78" t="str">
        <f>IF('Neattiecināmās un PVN izmaksas'!T77="","",'Neattiecināmās un PVN izmaksas'!T77)</f>
        <v/>
      </c>
      <c r="Y90" s="64" t="str">
        <f>IF('Neattiecināmās un PVN izmaksas'!U77="","",'Neattiecināmās un PVN izmaksas'!U77)</f>
        <v/>
      </c>
      <c r="Z90" s="64" t="str">
        <f>IF('Neattiecināmās un PVN izmaksas'!V77="","",'Neattiecināmās un PVN izmaksas'!V77)</f>
        <v/>
      </c>
      <c r="AA90" s="31"/>
      <c r="AB90" s="340" t="str">
        <f>IF('Attiecināmās izmaksas'!R77="","",'Attiecināmās izmaksas'!R77)</f>
        <v/>
      </c>
      <c r="AC90" s="341" t="str">
        <f>IF('Attiecināmās izmaksas'!T77="","",'Attiecināmās izmaksas'!T77)</f>
        <v/>
      </c>
      <c r="AD90" s="342" t="str">
        <f>IF('Attiecināmās izmaksas'!U77="","",'Attiecināmās izmaksas'!U77)</f>
        <v/>
      </c>
      <c r="AE90" s="342" t="str">
        <f>IF('Attiecināmās izmaksas'!V77="","",'Attiecināmās izmaksas'!V77)</f>
        <v/>
      </c>
      <c r="AF90" s="342" t="str">
        <f>IF('Attiecināmās izmaksas'!W77="","",'Attiecināmās izmaksas'!W77)</f>
        <v/>
      </c>
      <c r="AG90" s="342" t="str">
        <f>IF('Attiecināmās izmaksas'!X77="","",'Attiecināmās izmaksas'!X77)</f>
        <v/>
      </c>
      <c r="AH90" s="343" t="str">
        <f>IF('Attiecināmās izmaksas'!Y77="","",'Attiecināmās izmaksas'!Y77)</f>
        <v/>
      </c>
      <c r="AI90" s="44"/>
    </row>
    <row r="91" spans="1:37" s="85" customFormat="1" ht="22.5" customHeight="1" collapsed="1" x14ac:dyDescent="0.25">
      <c r="A91" s="31"/>
      <c r="B91" s="193">
        <v>5</v>
      </c>
      <c r="C91" s="444" t="str">
        <f>Tāme!C79</f>
        <v>Paredzamās darba algas</v>
      </c>
      <c r="D91" s="445"/>
      <c r="E91" s="231"/>
      <c r="F91" s="194"/>
      <c r="G91" s="246"/>
      <c r="H91" s="195">
        <f>SUM(H92:H100)</f>
        <v>0</v>
      </c>
      <c r="I91" s="196">
        <f>SUM(I92:I100)</f>
        <v>0</v>
      </c>
      <c r="J91" s="197">
        <f>SUM(J92:J100)</f>
        <v>0</v>
      </c>
      <c r="K91" s="187"/>
      <c r="L91" s="198">
        <f>SUM(L92:L100)</f>
        <v>0</v>
      </c>
      <c r="M91" s="199">
        <f>SUM(M92:M100)</f>
        <v>0</v>
      </c>
      <c r="N91" s="194">
        <f>SUM(N92:N100)</f>
        <v>0</v>
      </c>
      <c r="O91" s="194">
        <f>SUM(O92:O100)</f>
        <v>0</v>
      </c>
      <c r="P91" s="200">
        <f>SUM(P92:P100)</f>
        <v>0</v>
      </c>
      <c r="Q91" s="47"/>
      <c r="R91" s="198">
        <f>SUM(R92:R100)</f>
        <v>0</v>
      </c>
      <c r="S91" s="199">
        <f>SUM(S92:S100)</f>
        <v>0</v>
      </c>
      <c r="T91" s="194">
        <f>SUM(T92:T100)</f>
        <v>0</v>
      </c>
      <c r="U91" s="200">
        <f>SUM(U92:U100)</f>
        <v>0</v>
      </c>
      <c r="V91" s="31"/>
      <c r="W91" s="198">
        <f>SUM(W92:W100)</f>
        <v>0</v>
      </c>
      <c r="X91" s="199">
        <f>SUM(X92:X100)</f>
        <v>0</v>
      </c>
      <c r="Y91" s="194">
        <f>SUM(Y92:Y100)</f>
        <v>0</v>
      </c>
      <c r="Z91" s="200">
        <f>SUM(Z92:Z100)</f>
        <v>0</v>
      </c>
      <c r="AA91" s="31"/>
      <c r="AB91" s="258"/>
      <c r="AC91" s="262"/>
      <c r="AD91" s="263"/>
      <c r="AE91" s="263"/>
      <c r="AF91" s="263"/>
      <c r="AG91" s="263"/>
      <c r="AH91" s="264"/>
      <c r="AI91" s="84"/>
      <c r="AJ91" s="84"/>
      <c r="AK91" s="84"/>
    </row>
    <row r="92" spans="1:37" s="85" customFormat="1" ht="10.5" hidden="1" customHeight="1" outlineLevel="1" x14ac:dyDescent="0.25">
      <c r="A92" s="31"/>
      <c r="B92" s="53">
        <f>IF(Tāme!B80="","",Tāme!B80)</f>
        <v>5.0999999999999996</v>
      </c>
      <c r="C92" s="54" t="str">
        <f>IF(Tāme!C80="","",Tāme!C80)</f>
        <v/>
      </c>
      <c r="D92" s="212" t="str">
        <f>IF(Tāme!D80="","",Tāme!D80)</f>
        <v/>
      </c>
      <c r="E92" s="212" t="str">
        <f>IF(Tāme!E80="","",Tāme!E80)</f>
        <v/>
      </c>
      <c r="F92" s="55" t="str">
        <f>IF(Tāme!F80="","",Tāme!F80)</f>
        <v/>
      </c>
      <c r="G92" s="244">
        <f>IF(Tāme!G80="","",Tāme!G80)</f>
        <v>1</v>
      </c>
      <c r="H92" s="55">
        <f>IF(Tāme!H80="","",Tāme!H80)</f>
        <v>0</v>
      </c>
      <c r="I92" s="56">
        <f>IF(Tāme!I80="","",Tāme!I80)</f>
        <v>0</v>
      </c>
      <c r="J92" s="71">
        <f>IF(Tāme!J80="","",Tāme!J80)</f>
        <v>0</v>
      </c>
      <c r="K92" s="187"/>
      <c r="L92" s="57">
        <f>IF('Attiecināmās izmaksas'!L79="","",'Attiecināmās izmaksas'!L79)</f>
        <v>0</v>
      </c>
      <c r="M92" s="75" t="str">
        <f>IF('Attiecināmās izmaksas'!M79="","",'Attiecināmās izmaksas'!M79)</f>
        <v/>
      </c>
      <c r="N92" s="55" t="str">
        <f>IF('Attiecināmās izmaksas'!N79="","",'Attiecināmās izmaksas'!N79)</f>
        <v/>
      </c>
      <c r="O92" s="55" t="str">
        <f>IF('Attiecināmās izmaksas'!O79="","",'Attiecināmās izmaksas'!O79)</f>
        <v/>
      </c>
      <c r="P92" s="76">
        <f>IF('Attiecināmās izmaksas'!P79="","",'Attiecināmās izmaksas'!P79)</f>
        <v>0</v>
      </c>
      <c r="Q92" s="47"/>
      <c r="R92" s="57">
        <f>IF('Neattiecināmās un PVN izmaksas'!L79="","",'Neattiecināmās un PVN izmaksas'!L79)</f>
        <v>0</v>
      </c>
      <c r="S92" s="75" t="str">
        <f>IF('Neattiecināmās un PVN izmaksas'!M79="","",'Neattiecināmās un PVN izmaksas'!M79)</f>
        <v/>
      </c>
      <c r="T92" s="55" t="str">
        <f>IF('Neattiecināmās un PVN izmaksas'!N79="","",'Neattiecināmās un PVN izmaksas'!N79)</f>
        <v/>
      </c>
      <c r="U92" s="55" t="str">
        <f>IF('Neattiecināmās un PVN izmaksas'!O79="","",'Neattiecināmās un PVN izmaksas'!O79)</f>
        <v/>
      </c>
      <c r="V92" s="31"/>
      <c r="W92" s="57">
        <f>IF('Neattiecināmās un PVN izmaksas'!S79="","",'Neattiecināmās un PVN izmaksas'!S79)</f>
        <v>0</v>
      </c>
      <c r="X92" s="75" t="str">
        <f>IF('Neattiecināmās un PVN izmaksas'!T79="","",'Neattiecināmās un PVN izmaksas'!T79)</f>
        <v/>
      </c>
      <c r="Y92" s="55" t="str">
        <f>IF('Neattiecināmās un PVN izmaksas'!U79="","",'Neattiecināmās un PVN izmaksas'!U79)</f>
        <v/>
      </c>
      <c r="Z92" s="55" t="str">
        <f>IF('Neattiecināmās un PVN izmaksas'!V79="","",'Neattiecināmās un PVN izmaksas'!V79)</f>
        <v/>
      </c>
      <c r="AA92" s="31"/>
      <c r="AB92" s="336" t="str">
        <f>IF('Attiecināmās izmaksas'!R79="","",'Attiecināmās izmaksas'!R79)</f>
        <v/>
      </c>
      <c r="AC92" s="337" t="str">
        <f>IF('Attiecināmās izmaksas'!T79="","",'Attiecināmās izmaksas'!T79)</f>
        <v/>
      </c>
      <c r="AD92" s="338" t="str">
        <f>IF('Attiecināmās izmaksas'!U79="","",'Attiecināmās izmaksas'!U79)</f>
        <v/>
      </c>
      <c r="AE92" s="338" t="str">
        <f>IF('Attiecināmās izmaksas'!V79="","",'Attiecināmās izmaksas'!V79)</f>
        <v/>
      </c>
      <c r="AF92" s="338" t="str">
        <f>IF('Attiecināmās izmaksas'!W79="","",'Attiecināmās izmaksas'!W79)</f>
        <v/>
      </c>
      <c r="AG92" s="338" t="str">
        <f>IF('Attiecināmās izmaksas'!X79="","",'Attiecināmās izmaksas'!X79)</f>
        <v/>
      </c>
      <c r="AH92" s="339" t="str">
        <f>IF('Attiecināmās izmaksas'!Y79="","",'Attiecināmās izmaksas'!Y79)</f>
        <v/>
      </c>
      <c r="AI92" s="84"/>
      <c r="AJ92" s="84"/>
      <c r="AK92" s="84"/>
    </row>
    <row r="93" spans="1:37" s="85" customFormat="1" ht="10.5" hidden="1" customHeight="1" outlineLevel="1" x14ac:dyDescent="0.25">
      <c r="A93" s="31"/>
      <c r="B93" s="53">
        <f>IF(Tāme!B81="","",Tāme!B81)</f>
        <v>5.2</v>
      </c>
      <c r="C93" s="54" t="str">
        <f>IF(Tāme!C81="","",Tāme!C81)</f>
        <v/>
      </c>
      <c r="D93" s="212" t="str">
        <f>IF(Tāme!D81="","",Tāme!D81)</f>
        <v/>
      </c>
      <c r="E93" s="212" t="str">
        <f>IF(Tāme!E81="","",Tāme!E81)</f>
        <v/>
      </c>
      <c r="F93" s="55" t="str">
        <f>IF(Tāme!F81="","",Tāme!F81)</f>
        <v/>
      </c>
      <c r="G93" s="244">
        <f>IF(Tāme!G81="","",Tāme!G81)</f>
        <v>1</v>
      </c>
      <c r="H93" s="55">
        <f>IF(Tāme!H81="","",Tāme!H81)</f>
        <v>0</v>
      </c>
      <c r="I93" s="56">
        <f>IF(Tāme!I81="","",Tāme!I81)</f>
        <v>0</v>
      </c>
      <c r="J93" s="71">
        <f>IF(Tāme!J81="","",Tāme!J81)</f>
        <v>0</v>
      </c>
      <c r="K93" s="187"/>
      <c r="L93" s="57">
        <f>IF('Attiecināmās izmaksas'!L80="","",'Attiecināmās izmaksas'!L80)</f>
        <v>0</v>
      </c>
      <c r="M93" s="75" t="str">
        <f>IF('Attiecināmās izmaksas'!M80="","",'Attiecināmās izmaksas'!M80)</f>
        <v/>
      </c>
      <c r="N93" s="55" t="str">
        <f>IF('Attiecināmās izmaksas'!N80="","",'Attiecināmās izmaksas'!N80)</f>
        <v/>
      </c>
      <c r="O93" s="55" t="str">
        <f>IF('Attiecināmās izmaksas'!O80="","",'Attiecināmās izmaksas'!O80)</f>
        <v/>
      </c>
      <c r="P93" s="76">
        <f>IF('Attiecināmās izmaksas'!P80="","",'Attiecināmās izmaksas'!P80)</f>
        <v>0</v>
      </c>
      <c r="Q93" s="47"/>
      <c r="R93" s="57">
        <f>IF('Neattiecināmās un PVN izmaksas'!L80="","",'Neattiecināmās un PVN izmaksas'!L80)</f>
        <v>0</v>
      </c>
      <c r="S93" s="75" t="str">
        <f>IF('Neattiecināmās un PVN izmaksas'!M80="","",'Neattiecināmās un PVN izmaksas'!M80)</f>
        <v/>
      </c>
      <c r="T93" s="55" t="str">
        <f>IF('Neattiecināmās un PVN izmaksas'!N80="","",'Neattiecināmās un PVN izmaksas'!N80)</f>
        <v/>
      </c>
      <c r="U93" s="55" t="str">
        <f>IF('Neattiecināmās un PVN izmaksas'!O80="","",'Neattiecināmās un PVN izmaksas'!O80)</f>
        <v/>
      </c>
      <c r="V93" s="31"/>
      <c r="W93" s="57">
        <f>IF('Neattiecināmās un PVN izmaksas'!S80="","",'Neattiecināmās un PVN izmaksas'!S80)</f>
        <v>0</v>
      </c>
      <c r="X93" s="75" t="str">
        <f>IF('Neattiecināmās un PVN izmaksas'!T80="","",'Neattiecināmās un PVN izmaksas'!T80)</f>
        <v/>
      </c>
      <c r="Y93" s="55" t="str">
        <f>IF('Neattiecināmās un PVN izmaksas'!U80="","",'Neattiecināmās un PVN izmaksas'!U80)</f>
        <v/>
      </c>
      <c r="Z93" s="55" t="str">
        <f>IF('Neattiecināmās un PVN izmaksas'!V80="","",'Neattiecināmās un PVN izmaksas'!V80)</f>
        <v/>
      </c>
      <c r="AA93" s="31"/>
      <c r="AB93" s="336" t="str">
        <f>IF('Attiecināmās izmaksas'!R80="","",'Attiecināmās izmaksas'!R80)</f>
        <v/>
      </c>
      <c r="AC93" s="337" t="str">
        <f>IF('Attiecināmās izmaksas'!T80="","",'Attiecināmās izmaksas'!T80)</f>
        <v/>
      </c>
      <c r="AD93" s="338" t="str">
        <f>IF('Attiecināmās izmaksas'!U80="","",'Attiecināmās izmaksas'!U80)</f>
        <v/>
      </c>
      <c r="AE93" s="338" t="str">
        <f>IF('Attiecināmās izmaksas'!V80="","",'Attiecināmās izmaksas'!V80)</f>
        <v/>
      </c>
      <c r="AF93" s="338" t="str">
        <f>IF('Attiecināmās izmaksas'!W80="","",'Attiecināmās izmaksas'!W80)</f>
        <v/>
      </c>
      <c r="AG93" s="338" t="str">
        <f>IF('Attiecināmās izmaksas'!X80="","",'Attiecināmās izmaksas'!X80)</f>
        <v/>
      </c>
      <c r="AH93" s="339" t="str">
        <f>IF('Attiecināmās izmaksas'!Y80="","",'Attiecināmās izmaksas'!Y80)</f>
        <v/>
      </c>
      <c r="AI93" s="84"/>
      <c r="AJ93" s="84"/>
      <c r="AK93" s="84"/>
    </row>
    <row r="94" spans="1:37" s="85" customFormat="1" ht="10.5" hidden="1" customHeight="1" outlineLevel="1" x14ac:dyDescent="0.25">
      <c r="A94" s="31"/>
      <c r="B94" s="53">
        <f>IF(Tāme!B82="","",Tāme!B82)</f>
        <v>5.3</v>
      </c>
      <c r="C94" s="54" t="str">
        <f>IF(Tāme!C82="","",Tāme!C82)</f>
        <v/>
      </c>
      <c r="D94" s="212" t="str">
        <f>IF(Tāme!D82="","",Tāme!D82)</f>
        <v/>
      </c>
      <c r="E94" s="212" t="str">
        <f>IF(Tāme!E82="","",Tāme!E82)</f>
        <v/>
      </c>
      <c r="F94" s="55" t="str">
        <f>IF(Tāme!F82="","",Tāme!F82)</f>
        <v/>
      </c>
      <c r="G94" s="244">
        <f>IF(Tāme!G82="","",Tāme!G82)</f>
        <v>1</v>
      </c>
      <c r="H94" s="55">
        <f>IF(Tāme!H82="","",Tāme!H82)</f>
        <v>0</v>
      </c>
      <c r="I94" s="56">
        <f>IF(Tāme!I82="","",Tāme!I82)</f>
        <v>0</v>
      </c>
      <c r="J94" s="71">
        <f>IF(Tāme!J82="","",Tāme!J82)</f>
        <v>0</v>
      </c>
      <c r="K94" s="187"/>
      <c r="L94" s="57">
        <f>IF('Attiecināmās izmaksas'!L81="","",'Attiecināmās izmaksas'!L81)</f>
        <v>0</v>
      </c>
      <c r="M94" s="75" t="str">
        <f>IF('Attiecināmās izmaksas'!M81="","",'Attiecināmās izmaksas'!M81)</f>
        <v/>
      </c>
      <c r="N94" s="55" t="str">
        <f>IF('Attiecināmās izmaksas'!N81="","",'Attiecināmās izmaksas'!N81)</f>
        <v/>
      </c>
      <c r="O94" s="55" t="str">
        <f>IF('Attiecināmās izmaksas'!O81="","",'Attiecināmās izmaksas'!O81)</f>
        <v/>
      </c>
      <c r="P94" s="76">
        <f>IF('Attiecināmās izmaksas'!P81="","",'Attiecināmās izmaksas'!P81)</f>
        <v>0</v>
      </c>
      <c r="Q94" s="47"/>
      <c r="R94" s="57">
        <f>IF('Neattiecināmās un PVN izmaksas'!L81="","",'Neattiecināmās un PVN izmaksas'!L81)</f>
        <v>0</v>
      </c>
      <c r="S94" s="75" t="str">
        <f>IF('Neattiecināmās un PVN izmaksas'!M81="","",'Neattiecināmās un PVN izmaksas'!M81)</f>
        <v/>
      </c>
      <c r="T94" s="55" t="str">
        <f>IF('Neattiecināmās un PVN izmaksas'!N81="","",'Neattiecināmās un PVN izmaksas'!N81)</f>
        <v/>
      </c>
      <c r="U94" s="55" t="str">
        <f>IF('Neattiecināmās un PVN izmaksas'!O81="","",'Neattiecināmās un PVN izmaksas'!O81)</f>
        <v/>
      </c>
      <c r="V94" s="31"/>
      <c r="W94" s="57">
        <f>IF('Neattiecināmās un PVN izmaksas'!S81="","",'Neattiecināmās un PVN izmaksas'!S81)</f>
        <v>0</v>
      </c>
      <c r="X94" s="75" t="str">
        <f>IF('Neattiecināmās un PVN izmaksas'!T81="","",'Neattiecināmās un PVN izmaksas'!T81)</f>
        <v/>
      </c>
      <c r="Y94" s="55" t="str">
        <f>IF('Neattiecināmās un PVN izmaksas'!U81="","",'Neattiecināmās un PVN izmaksas'!U81)</f>
        <v/>
      </c>
      <c r="Z94" s="55" t="str">
        <f>IF('Neattiecināmās un PVN izmaksas'!V81="","",'Neattiecināmās un PVN izmaksas'!V81)</f>
        <v/>
      </c>
      <c r="AA94" s="31"/>
      <c r="AB94" s="336" t="str">
        <f>IF('Attiecināmās izmaksas'!R81="","",'Attiecināmās izmaksas'!R81)</f>
        <v/>
      </c>
      <c r="AC94" s="337" t="str">
        <f>IF('Attiecināmās izmaksas'!T81="","",'Attiecināmās izmaksas'!T81)</f>
        <v/>
      </c>
      <c r="AD94" s="338" t="str">
        <f>IF('Attiecināmās izmaksas'!U81="","",'Attiecināmās izmaksas'!U81)</f>
        <v/>
      </c>
      <c r="AE94" s="338" t="str">
        <f>IF('Attiecināmās izmaksas'!V81="","",'Attiecināmās izmaksas'!V81)</f>
        <v/>
      </c>
      <c r="AF94" s="338" t="str">
        <f>IF('Attiecināmās izmaksas'!W81="","",'Attiecināmās izmaksas'!W81)</f>
        <v/>
      </c>
      <c r="AG94" s="338" t="str">
        <f>IF('Attiecināmās izmaksas'!X81="","",'Attiecināmās izmaksas'!X81)</f>
        <v/>
      </c>
      <c r="AH94" s="339" t="str">
        <f>IF('Attiecināmās izmaksas'!Y81="","",'Attiecināmās izmaksas'!Y81)</f>
        <v/>
      </c>
      <c r="AI94" s="44"/>
    </row>
    <row r="95" spans="1:37" s="85" customFormat="1" ht="10.5" hidden="1" customHeight="1" outlineLevel="1" x14ac:dyDescent="0.25">
      <c r="A95" s="31"/>
      <c r="B95" s="53">
        <f>IF(Tāme!B83="","",Tāme!B83)</f>
        <v>5.4</v>
      </c>
      <c r="C95" s="54" t="str">
        <f>IF(Tāme!C83="","",Tāme!C83)</f>
        <v/>
      </c>
      <c r="D95" s="212" t="str">
        <f>IF(Tāme!D83="","",Tāme!D83)</f>
        <v/>
      </c>
      <c r="E95" s="212" t="str">
        <f>IF(Tāme!E83="","",Tāme!E83)</f>
        <v/>
      </c>
      <c r="F95" s="55" t="str">
        <f>IF(Tāme!F83="","",Tāme!F83)</f>
        <v/>
      </c>
      <c r="G95" s="244">
        <f>IF(Tāme!G83="","",Tāme!G83)</f>
        <v>1</v>
      </c>
      <c r="H95" s="55">
        <f>IF(Tāme!H83="","",Tāme!H83)</f>
        <v>0</v>
      </c>
      <c r="I95" s="56">
        <f>IF(Tāme!I83="","",Tāme!I83)</f>
        <v>0</v>
      </c>
      <c r="J95" s="71">
        <f>IF(Tāme!J83="","",Tāme!J83)</f>
        <v>0</v>
      </c>
      <c r="K95" s="187"/>
      <c r="L95" s="57">
        <f>IF('Attiecināmās izmaksas'!L82="","",'Attiecināmās izmaksas'!L82)</f>
        <v>0</v>
      </c>
      <c r="M95" s="75" t="str">
        <f>IF('Attiecināmās izmaksas'!M82="","",'Attiecināmās izmaksas'!M82)</f>
        <v/>
      </c>
      <c r="N95" s="55" t="str">
        <f>IF('Attiecināmās izmaksas'!N82="","",'Attiecināmās izmaksas'!N82)</f>
        <v/>
      </c>
      <c r="O95" s="55" t="str">
        <f>IF('Attiecināmās izmaksas'!O82="","",'Attiecināmās izmaksas'!O82)</f>
        <v/>
      </c>
      <c r="P95" s="76">
        <f>IF('Attiecināmās izmaksas'!P82="","",'Attiecināmās izmaksas'!P82)</f>
        <v>0</v>
      </c>
      <c r="Q95" s="47"/>
      <c r="R95" s="57">
        <f>IF('Neattiecināmās un PVN izmaksas'!L82="","",'Neattiecināmās un PVN izmaksas'!L82)</f>
        <v>0</v>
      </c>
      <c r="S95" s="75" t="str">
        <f>IF('Neattiecināmās un PVN izmaksas'!M82="","",'Neattiecināmās un PVN izmaksas'!M82)</f>
        <v/>
      </c>
      <c r="T95" s="55" t="str">
        <f>IF('Neattiecināmās un PVN izmaksas'!N82="","",'Neattiecināmās un PVN izmaksas'!N82)</f>
        <v/>
      </c>
      <c r="U95" s="55" t="str">
        <f>IF('Neattiecināmās un PVN izmaksas'!O82="","",'Neattiecināmās un PVN izmaksas'!O82)</f>
        <v/>
      </c>
      <c r="V95" s="31"/>
      <c r="W95" s="57">
        <f>IF('Neattiecināmās un PVN izmaksas'!S82="","",'Neattiecināmās un PVN izmaksas'!S82)</f>
        <v>0</v>
      </c>
      <c r="X95" s="75" t="str">
        <f>IF('Neattiecināmās un PVN izmaksas'!T82="","",'Neattiecināmās un PVN izmaksas'!T82)</f>
        <v/>
      </c>
      <c r="Y95" s="55" t="str">
        <f>IF('Neattiecināmās un PVN izmaksas'!U82="","",'Neattiecināmās un PVN izmaksas'!U82)</f>
        <v/>
      </c>
      <c r="Z95" s="55" t="str">
        <f>IF('Neattiecināmās un PVN izmaksas'!V82="","",'Neattiecināmās un PVN izmaksas'!V82)</f>
        <v/>
      </c>
      <c r="AA95" s="31"/>
      <c r="AB95" s="336" t="str">
        <f>IF('Attiecināmās izmaksas'!R82="","",'Attiecināmās izmaksas'!R82)</f>
        <v/>
      </c>
      <c r="AC95" s="337" t="str">
        <f>IF('Attiecināmās izmaksas'!T82="","",'Attiecināmās izmaksas'!T82)</f>
        <v/>
      </c>
      <c r="AD95" s="338" t="str">
        <f>IF('Attiecināmās izmaksas'!U82="","",'Attiecināmās izmaksas'!U82)</f>
        <v/>
      </c>
      <c r="AE95" s="338" t="str">
        <f>IF('Attiecināmās izmaksas'!V82="","",'Attiecināmās izmaksas'!V82)</f>
        <v/>
      </c>
      <c r="AF95" s="338" t="str">
        <f>IF('Attiecināmās izmaksas'!W82="","",'Attiecināmās izmaksas'!W82)</f>
        <v/>
      </c>
      <c r="AG95" s="338" t="str">
        <f>IF('Attiecināmās izmaksas'!X82="","",'Attiecināmās izmaksas'!X82)</f>
        <v/>
      </c>
      <c r="AH95" s="339" t="str">
        <f>IF('Attiecināmās izmaksas'!Y82="","",'Attiecināmās izmaksas'!Y82)</f>
        <v/>
      </c>
      <c r="AI95" s="44"/>
    </row>
    <row r="96" spans="1:37" s="85" customFormat="1" ht="10.5" hidden="1" customHeight="1" outlineLevel="1" x14ac:dyDescent="0.25">
      <c r="A96" s="31"/>
      <c r="B96" s="53">
        <f>IF(Tāme!B84="","",Tāme!B84)</f>
        <v>5.5</v>
      </c>
      <c r="C96" s="54" t="str">
        <f>IF(Tāme!C84="","",Tāme!C84)</f>
        <v/>
      </c>
      <c r="D96" s="212" t="str">
        <f>IF(Tāme!D84="","",Tāme!D84)</f>
        <v/>
      </c>
      <c r="E96" s="212" t="str">
        <f>IF(Tāme!E84="","",Tāme!E84)</f>
        <v/>
      </c>
      <c r="F96" s="55" t="str">
        <f>IF(Tāme!F84="","",Tāme!F84)</f>
        <v/>
      </c>
      <c r="G96" s="244">
        <f>IF(Tāme!G84="","",Tāme!G84)</f>
        <v>1</v>
      </c>
      <c r="H96" s="55">
        <f>IF(Tāme!H84="","",Tāme!H84)</f>
        <v>0</v>
      </c>
      <c r="I96" s="56">
        <f>IF(Tāme!I84="","",Tāme!I84)</f>
        <v>0</v>
      </c>
      <c r="J96" s="71">
        <f>IF(Tāme!J84="","",Tāme!J84)</f>
        <v>0</v>
      </c>
      <c r="K96" s="187"/>
      <c r="L96" s="57">
        <f>IF('Attiecināmās izmaksas'!L83="","",'Attiecināmās izmaksas'!L83)</f>
        <v>0</v>
      </c>
      <c r="M96" s="75" t="str">
        <f>IF('Attiecināmās izmaksas'!M83="","",'Attiecināmās izmaksas'!M83)</f>
        <v/>
      </c>
      <c r="N96" s="55" t="str">
        <f>IF('Attiecināmās izmaksas'!N83="","",'Attiecināmās izmaksas'!N83)</f>
        <v/>
      </c>
      <c r="O96" s="55" t="str">
        <f>IF('Attiecināmās izmaksas'!O83="","",'Attiecināmās izmaksas'!O83)</f>
        <v/>
      </c>
      <c r="P96" s="76">
        <f>IF('Attiecināmās izmaksas'!P83="","",'Attiecināmās izmaksas'!P83)</f>
        <v>0</v>
      </c>
      <c r="Q96" s="47"/>
      <c r="R96" s="57">
        <f>IF('Neattiecināmās un PVN izmaksas'!L83="","",'Neattiecināmās un PVN izmaksas'!L83)</f>
        <v>0</v>
      </c>
      <c r="S96" s="75" t="str">
        <f>IF('Neattiecināmās un PVN izmaksas'!M83="","",'Neattiecināmās un PVN izmaksas'!M83)</f>
        <v/>
      </c>
      <c r="T96" s="55" t="str">
        <f>IF('Neattiecināmās un PVN izmaksas'!N83="","",'Neattiecināmās un PVN izmaksas'!N83)</f>
        <v/>
      </c>
      <c r="U96" s="55" t="str">
        <f>IF('Neattiecināmās un PVN izmaksas'!O83="","",'Neattiecināmās un PVN izmaksas'!O83)</f>
        <v/>
      </c>
      <c r="V96" s="31"/>
      <c r="W96" s="57">
        <f>IF('Neattiecināmās un PVN izmaksas'!S83="","",'Neattiecināmās un PVN izmaksas'!S83)</f>
        <v>0</v>
      </c>
      <c r="X96" s="75" t="str">
        <f>IF('Neattiecināmās un PVN izmaksas'!T83="","",'Neattiecināmās un PVN izmaksas'!T83)</f>
        <v/>
      </c>
      <c r="Y96" s="55" t="str">
        <f>IF('Neattiecināmās un PVN izmaksas'!U83="","",'Neattiecināmās un PVN izmaksas'!U83)</f>
        <v/>
      </c>
      <c r="Z96" s="55" t="str">
        <f>IF('Neattiecināmās un PVN izmaksas'!V83="","",'Neattiecināmās un PVN izmaksas'!V83)</f>
        <v/>
      </c>
      <c r="AA96" s="31"/>
      <c r="AB96" s="336" t="str">
        <f>IF('Attiecināmās izmaksas'!R83="","",'Attiecināmās izmaksas'!R83)</f>
        <v/>
      </c>
      <c r="AC96" s="337" t="str">
        <f>IF('Attiecināmās izmaksas'!T83="","",'Attiecināmās izmaksas'!T83)</f>
        <v/>
      </c>
      <c r="AD96" s="338" t="str">
        <f>IF('Attiecināmās izmaksas'!U83="","",'Attiecināmās izmaksas'!U83)</f>
        <v/>
      </c>
      <c r="AE96" s="338" t="str">
        <f>IF('Attiecināmās izmaksas'!V83="","",'Attiecināmās izmaksas'!V83)</f>
        <v/>
      </c>
      <c r="AF96" s="338" t="str">
        <f>IF('Attiecināmās izmaksas'!W83="","",'Attiecināmās izmaksas'!W83)</f>
        <v/>
      </c>
      <c r="AG96" s="338" t="str">
        <f>IF('Attiecināmās izmaksas'!X83="","",'Attiecināmās izmaksas'!X83)</f>
        <v/>
      </c>
      <c r="AH96" s="339" t="str">
        <f>IF('Attiecināmās izmaksas'!Y83="","",'Attiecināmās izmaksas'!Y83)</f>
        <v/>
      </c>
      <c r="AI96" s="44"/>
    </row>
    <row r="97" spans="1:37" s="85" customFormat="1" ht="10.5" hidden="1" customHeight="1" outlineLevel="1" x14ac:dyDescent="0.25">
      <c r="A97" s="31"/>
      <c r="B97" s="53">
        <f>IF(Tāme!B85="","",Tāme!B85)</f>
        <v>5.6</v>
      </c>
      <c r="C97" s="54" t="str">
        <f>IF(Tāme!C85="","",Tāme!C85)</f>
        <v/>
      </c>
      <c r="D97" s="212" t="str">
        <f>IF(Tāme!D85="","",Tāme!D85)</f>
        <v/>
      </c>
      <c r="E97" s="212" t="str">
        <f>IF(Tāme!E85="","",Tāme!E85)</f>
        <v/>
      </c>
      <c r="F97" s="55" t="str">
        <f>IF(Tāme!F85="","",Tāme!F85)</f>
        <v/>
      </c>
      <c r="G97" s="244">
        <f>IF(Tāme!G85="","",Tāme!G85)</f>
        <v>1</v>
      </c>
      <c r="H97" s="55">
        <f>IF(Tāme!H85="","",Tāme!H85)</f>
        <v>0</v>
      </c>
      <c r="I97" s="56">
        <f>IF(Tāme!I85="","",Tāme!I85)</f>
        <v>0</v>
      </c>
      <c r="J97" s="71">
        <f>IF(Tāme!J85="","",Tāme!J85)</f>
        <v>0</v>
      </c>
      <c r="K97" s="187"/>
      <c r="L97" s="57">
        <f>IF('Attiecināmās izmaksas'!L84="","",'Attiecināmās izmaksas'!L84)</f>
        <v>0</v>
      </c>
      <c r="M97" s="75" t="str">
        <f>IF('Attiecināmās izmaksas'!M84="","",'Attiecināmās izmaksas'!M84)</f>
        <v/>
      </c>
      <c r="N97" s="55" t="str">
        <f>IF('Attiecināmās izmaksas'!N84="","",'Attiecināmās izmaksas'!N84)</f>
        <v/>
      </c>
      <c r="O97" s="55" t="str">
        <f>IF('Attiecināmās izmaksas'!O84="","",'Attiecināmās izmaksas'!O84)</f>
        <v/>
      </c>
      <c r="P97" s="76">
        <f>IF('Attiecināmās izmaksas'!P84="","",'Attiecināmās izmaksas'!P84)</f>
        <v>0</v>
      </c>
      <c r="Q97" s="47"/>
      <c r="R97" s="57">
        <f>IF('Neattiecināmās un PVN izmaksas'!L84="","",'Neattiecināmās un PVN izmaksas'!L84)</f>
        <v>0</v>
      </c>
      <c r="S97" s="75" t="str">
        <f>IF('Neattiecināmās un PVN izmaksas'!M84="","",'Neattiecināmās un PVN izmaksas'!M84)</f>
        <v/>
      </c>
      <c r="T97" s="55" t="str">
        <f>IF('Neattiecināmās un PVN izmaksas'!N84="","",'Neattiecināmās un PVN izmaksas'!N84)</f>
        <v/>
      </c>
      <c r="U97" s="55" t="str">
        <f>IF('Neattiecināmās un PVN izmaksas'!O84="","",'Neattiecināmās un PVN izmaksas'!O84)</f>
        <v/>
      </c>
      <c r="V97" s="31"/>
      <c r="W97" s="57">
        <f>IF('Neattiecināmās un PVN izmaksas'!S84="","",'Neattiecināmās un PVN izmaksas'!S84)</f>
        <v>0</v>
      </c>
      <c r="X97" s="75" t="str">
        <f>IF('Neattiecināmās un PVN izmaksas'!T84="","",'Neattiecināmās un PVN izmaksas'!T84)</f>
        <v/>
      </c>
      <c r="Y97" s="55" t="str">
        <f>IF('Neattiecināmās un PVN izmaksas'!U84="","",'Neattiecināmās un PVN izmaksas'!U84)</f>
        <v/>
      </c>
      <c r="Z97" s="55" t="str">
        <f>IF('Neattiecināmās un PVN izmaksas'!V84="","",'Neattiecināmās un PVN izmaksas'!V84)</f>
        <v/>
      </c>
      <c r="AA97" s="31"/>
      <c r="AB97" s="336" t="str">
        <f>IF('Attiecināmās izmaksas'!R84="","",'Attiecināmās izmaksas'!R84)</f>
        <v/>
      </c>
      <c r="AC97" s="337" t="str">
        <f>IF('Attiecināmās izmaksas'!T84="","",'Attiecināmās izmaksas'!T84)</f>
        <v/>
      </c>
      <c r="AD97" s="338" t="str">
        <f>IF('Attiecināmās izmaksas'!U84="","",'Attiecināmās izmaksas'!U84)</f>
        <v/>
      </c>
      <c r="AE97" s="338" t="str">
        <f>IF('Attiecināmās izmaksas'!V84="","",'Attiecināmās izmaksas'!V84)</f>
        <v/>
      </c>
      <c r="AF97" s="338" t="str">
        <f>IF('Attiecināmās izmaksas'!W84="","",'Attiecināmās izmaksas'!W84)</f>
        <v/>
      </c>
      <c r="AG97" s="338" t="str">
        <f>IF('Attiecināmās izmaksas'!X84="","",'Attiecināmās izmaksas'!X84)</f>
        <v/>
      </c>
      <c r="AH97" s="339" t="str">
        <f>IF('Attiecināmās izmaksas'!Y84="","",'Attiecināmās izmaksas'!Y84)</f>
        <v/>
      </c>
      <c r="AI97" s="44"/>
    </row>
    <row r="98" spans="1:37" s="85" customFormat="1" ht="10.5" hidden="1" customHeight="1" outlineLevel="1" x14ac:dyDescent="0.25">
      <c r="A98" s="31"/>
      <c r="B98" s="53">
        <f>IF(Tāme!B86="","",Tāme!B86)</f>
        <v>5.7</v>
      </c>
      <c r="C98" s="54" t="str">
        <f>IF(Tāme!C86="","",Tāme!C86)</f>
        <v/>
      </c>
      <c r="D98" s="212" t="str">
        <f>IF(Tāme!D86="","",Tāme!D86)</f>
        <v/>
      </c>
      <c r="E98" s="212" t="str">
        <f>IF(Tāme!E86="","",Tāme!E86)</f>
        <v/>
      </c>
      <c r="F98" s="55" t="str">
        <f>IF(Tāme!F86="","",Tāme!F86)</f>
        <v/>
      </c>
      <c r="G98" s="244">
        <f>IF(Tāme!G86="","",Tāme!G86)</f>
        <v>1</v>
      </c>
      <c r="H98" s="55">
        <f>IF(Tāme!H86="","",Tāme!H86)</f>
        <v>0</v>
      </c>
      <c r="I98" s="56">
        <f>IF(Tāme!I86="","",Tāme!I86)</f>
        <v>0</v>
      </c>
      <c r="J98" s="71">
        <f>IF(Tāme!J86="","",Tāme!J86)</f>
        <v>0</v>
      </c>
      <c r="K98" s="187"/>
      <c r="L98" s="57">
        <f>IF('Attiecināmās izmaksas'!L85="","",'Attiecināmās izmaksas'!L85)</f>
        <v>0</v>
      </c>
      <c r="M98" s="75" t="str">
        <f>IF('Attiecināmās izmaksas'!M85="","",'Attiecināmās izmaksas'!M85)</f>
        <v/>
      </c>
      <c r="N98" s="55" t="str">
        <f>IF('Attiecināmās izmaksas'!N85="","",'Attiecināmās izmaksas'!N85)</f>
        <v/>
      </c>
      <c r="O98" s="55" t="str">
        <f>IF('Attiecināmās izmaksas'!O85="","",'Attiecināmās izmaksas'!O85)</f>
        <v/>
      </c>
      <c r="P98" s="76">
        <f>IF('Attiecināmās izmaksas'!P85="","",'Attiecināmās izmaksas'!P85)</f>
        <v>0</v>
      </c>
      <c r="Q98" s="47"/>
      <c r="R98" s="57">
        <f>IF('Neattiecināmās un PVN izmaksas'!L85="","",'Neattiecināmās un PVN izmaksas'!L85)</f>
        <v>0</v>
      </c>
      <c r="S98" s="75" t="str">
        <f>IF('Neattiecināmās un PVN izmaksas'!M85="","",'Neattiecināmās un PVN izmaksas'!M85)</f>
        <v/>
      </c>
      <c r="T98" s="55" t="str">
        <f>IF('Neattiecināmās un PVN izmaksas'!N85="","",'Neattiecināmās un PVN izmaksas'!N85)</f>
        <v/>
      </c>
      <c r="U98" s="55" t="str">
        <f>IF('Neattiecināmās un PVN izmaksas'!O85="","",'Neattiecināmās un PVN izmaksas'!O85)</f>
        <v/>
      </c>
      <c r="V98" s="31"/>
      <c r="W98" s="57">
        <f>IF('Neattiecināmās un PVN izmaksas'!S85="","",'Neattiecināmās un PVN izmaksas'!S85)</f>
        <v>0</v>
      </c>
      <c r="X98" s="75" t="str">
        <f>IF('Neattiecināmās un PVN izmaksas'!T85="","",'Neattiecināmās un PVN izmaksas'!T85)</f>
        <v/>
      </c>
      <c r="Y98" s="55" t="str">
        <f>IF('Neattiecināmās un PVN izmaksas'!U85="","",'Neattiecināmās un PVN izmaksas'!U85)</f>
        <v/>
      </c>
      <c r="Z98" s="55" t="str">
        <f>IF('Neattiecināmās un PVN izmaksas'!V85="","",'Neattiecināmās un PVN izmaksas'!V85)</f>
        <v/>
      </c>
      <c r="AA98" s="31"/>
      <c r="AB98" s="336" t="str">
        <f>IF('Attiecināmās izmaksas'!R85="","",'Attiecināmās izmaksas'!R85)</f>
        <v/>
      </c>
      <c r="AC98" s="337" t="str">
        <f>IF('Attiecināmās izmaksas'!T85="","",'Attiecināmās izmaksas'!T85)</f>
        <v/>
      </c>
      <c r="AD98" s="338" t="str">
        <f>IF('Attiecināmās izmaksas'!U85="","",'Attiecināmās izmaksas'!U85)</f>
        <v/>
      </c>
      <c r="AE98" s="338" t="str">
        <f>IF('Attiecināmās izmaksas'!V85="","",'Attiecināmās izmaksas'!V85)</f>
        <v/>
      </c>
      <c r="AF98" s="338" t="str">
        <f>IF('Attiecināmās izmaksas'!W85="","",'Attiecināmās izmaksas'!W85)</f>
        <v/>
      </c>
      <c r="AG98" s="338" t="str">
        <f>IF('Attiecināmās izmaksas'!X85="","",'Attiecināmās izmaksas'!X85)</f>
        <v/>
      </c>
      <c r="AH98" s="339" t="str">
        <f>IF('Attiecināmās izmaksas'!Y85="","",'Attiecināmās izmaksas'!Y85)</f>
        <v/>
      </c>
      <c r="AI98" s="44"/>
    </row>
    <row r="99" spans="1:37" s="85" customFormat="1" ht="10.5" hidden="1" customHeight="1" outlineLevel="1" x14ac:dyDescent="0.25">
      <c r="A99" s="31"/>
      <c r="B99" s="53">
        <f>IF(Tāme!B87="","",Tāme!B87)</f>
        <v>5.8</v>
      </c>
      <c r="C99" s="54" t="str">
        <f>IF(Tāme!C87="","",Tāme!C87)</f>
        <v/>
      </c>
      <c r="D99" s="212" t="str">
        <f>IF(Tāme!D87="","",Tāme!D87)</f>
        <v/>
      </c>
      <c r="E99" s="212" t="str">
        <f>IF(Tāme!E87="","",Tāme!E87)</f>
        <v/>
      </c>
      <c r="F99" s="55" t="str">
        <f>IF(Tāme!F87="","",Tāme!F87)</f>
        <v/>
      </c>
      <c r="G99" s="244">
        <f>IF(Tāme!G87="","",Tāme!G87)</f>
        <v>1</v>
      </c>
      <c r="H99" s="55">
        <f>IF(Tāme!H87="","",Tāme!H87)</f>
        <v>0</v>
      </c>
      <c r="I99" s="56">
        <f>IF(Tāme!I87="","",Tāme!I87)</f>
        <v>0</v>
      </c>
      <c r="J99" s="71">
        <f>IF(Tāme!J87="","",Tāme!J87)</f>
        <v>0</v>
      </c>
      <c r="K99" s="187"/>
      <c r="L99" s="57">
        <f>IF('Attiecināmās izmaksas'!L86="","",'Attiecināmās izmaksas'!L86)</f>
        <v>0</v>
      </c>
      <c r="M99" s="75" t="str">
        <f>IF('Attiecināmās izmaksas'!M86="","",'Attiecināmās izmaksas'!M86)</f>
        <v/>
      </c>
      <c r="N99" s="55" t="str">
        <f>IF('Attiecināmās izmaksas'!N86="","",'Attiecināmās izmaksas'!N86)</f>
        <v/>
      </c>
      <c r="O99" s="55" t="str">
        <f>IF('Attiecināmās izmaksas'!O86="","",'Attiecināmās izmaksas'!O86)</f>
        <v/>
      </c>
      <c r="P99" s="76">
        <f>IF('Attiecināmās izmaksas'!P86="","",'Attiecināmās izmaksas'!P86)</f>
        <v>0</v>
      </c>
      <c r="Q99" s="47"/>
      <c r="R99" s="57">
        <f>IF('Neattiecināmās un PVN izmaksas'!L86="","",'Neattiecināmās un PVN izmaksas'!L86)</f>
        <v>0</v>
      </c>
      <c r="S99" s="75" t="str">
        <f>IF('Neattiecināmās un PVN izmaksas'!M86="","",'Neattiecināmās un PVN izmaksas'!M86)</f>
        <v/>
      </c>
      <c r="T99" s="55" t="str">
        <f>IF('Neattiecināmās un PVN izmaksas'!N86="","",'Neattiecināmās un PVN izmaksas'!N86)</f>
        <v/>
      </c>
      <c r="U99" s="55" t="str">
        <f>IF('Neattiecināmās un PVN izmaksas'!O86="","",'Neattiecināmās un PVN izmaksas'!O86)</f>
        <v/>
      </c>
      <c r="V99" s="31"/>
      <c r="W99" s="57">
        <f>IF('Neattiecināmās un PVN izmaksas'!S86="","",'Neattiecināmās un PVN izmaksas'!S86)</f>
        <v>0</v>
      </c>
      <c r="X99" s="75" t="str">
        <f>IF('Neattiecināmās un PVN izmaksas'!T86="","",'Neattiecināmās un PVN izmaksas'!T86)</f>
        <v/>
      </c>
      <c r="Y99" s="55" t="str">
        <f>IF('Neattiecināmās un PVN izmaksas'!U86="","",'Neattiecināmās un PVN izmaksas'!U86)</f>
        <v/>
      </c>
      <c r="Z99" s="55" t="str">
        <f>IF('Neattiecināmās un PVN izmaksas'!V86="","",'Neattiecināmās un PVN izmaksas'!V86)</f>
        <v/>
      </c>
      <c r="AA99" s="31"/>
      <c r="AB99" s="336" t="str">
        <f>IF('Attiecināmās izmaksas'!R86="","",'Attiecināmās izmaksas'!R86)</f>
        <v/>
      </c>
      <c r="AC99" s="337" t="str">
        <f>IF('Attiecināmās izmaksas'!T86="","",'Attiecināmās izmaksas'!T86)</f>
        <v/>
      </c>
      <c r="AD99" s="338" t="str">
        <f>IF('Attiecināmās izmaksas'!U86="","",'Attiecināmās izmaksas'!U86)</f>
        <v/>
      </c>
      <c r="AE99" s="338" t="str">
        <f>IF('Attiecināmās izmaksas'!V86="","",'Attiecināmās izmaksas'!V86)</f>
        <v/>
      </c>
      <c r="AF99" s="338" t="str">
        <f>IF('Attiecināmās izmaksas'!W86="","",'Attiecināmās izmaksas'!W86)</f>
        <v/>
      </c>
      <c r="AG99" s="338" t="str">
        <f>IF('Attiecināmās izmaksas'!X86="","",'Attiecināmās izmaksas'!X86)</f>
        <v/>
      </c>
      <c r="AH99" s="339" t="str">
        <f>IF('Attiecināmās izmaksas'!Y86="","",'Attiecināmās izmaksas'!Y86)</f>
        <v/>
      </c>
      <c r="AI99" s="44"/>
    </row>
    <row r="100" spans="1:37" s="85" customFormat="1" ht="10.5" hidden="1" customHeight="1" outlineLevel="1" x14ac:dyDescent="0.25">
      <c r="A100" s="31"/>
      <c r="B100" s="53">
        <f>IF(Tāme!B88="","",Tāme!B88)</f>
        <v>5.9</v>
      </c>
      <c r="C100" s="54" t="str">
        <f>IF(Tāme!C88="","",Tāme!C88)</f>
        <v/>
      </c>
      <c r="D100" s="212" t="str">
        <f>IF(Tāme!D88="","",Tāme!D88)</f>
        <v/>
      </c>
      <c r="E100" s="212" t="str">
        <f>IF(Tāme!E88="","",Tāme!E88)</f>
        <v/>
      </c>
      <c r="F100" s="55" t="str">
        <f>IF(Tāme!F88="","",Tāme!F88)</f>
        <v/>
      </c>
      <c r="G100" s="244">
        <f>IF(Tāme!G88="","",Tāme!G88)</f>
        <v>1</v>
      </c>
      <c r="H100" s="55">
        <f>IF(Tāme!H88="","",Tāme!H88)</f>
        <v>0</v>
      </c>
      <c r="I100" s="56">
        <f>IF(Tāme!I88="","",Tāme!I88)</f>
        <v>0</v>
      </c>
      <c r="J100" s="71">
        <f>IF(Tāme!J88="","",Tāme!J88)</f>
        <v>0</v>
      </c>
      <c r="K100" s="187"/>
      <c r="L100" s="57">
        <f>IF('Attiecināmās izmaksas'!L87="","",'Attiecināmās izmaksas'!L87)</f>
        <v>0</v>
      </c>
      <c r="M100" s="75" t="str">
        <f>IF('Attiecināmās izmaksas'!M87="","",'Attiecināmās izmaksas'!M87)</f>
        <v/>
      </c>
      <c r="N100" s="55" t="str">
        <f>IF('Attiecināmās izmaksas'!N87="","",'Attiecināmās izmaksas'!N87)</f>
        <v/>
      </c>
      <c r="O100" s="55" t="str">
        <f>IF('Attiecināmās izmaksas'!O87="","",'Attiecināmās izmaksas'!O87)</f>
        <v/>
      </c>
      <c r="P100" s="76">
        <f>IF('Attiecināmās izmaksas'!P87="","",'Attiecināmās izmaksas'!P87)</f>
        <v>0</v>
      </c>
      <c r="Q100" s="47"/>
      <c r="R100" s="57">
        <f>IF('Neattiecināmās un PVN izmaksas'!L87="","",'Neattiecināmās un PVN izmaksas'!L87)</f>
        <v>0</v>
      </c>
      <c r="S100" s="75" t="str">
        <f>IF('Neattiecināmās un PVN izmaksas'!M87="","",'Neattiecināmās un PVN izmaksas'!M87)</f>
        <v/>
      </c>
      <c r="T100" s="55" t="str">
        <f>IF('Neattiecināmās un PVN izmaksas'!N87="","",'Neattiecināmās un PVN izmaksas'!N87)</f>
        <v/>
      </c>
      <c r="U100" s="55" t="str">
        <f>IF('Neattiecināmās un PVN izmaksas'!O87="","",'Neattiecināmās un PVN izmaksas'!O87)</f>
        <v/>
      </c>
      <c r="V100" s="31"/>
      <c r="W100" s="57">
        <f>IF('Neattiecināmās un PVN izmaksas'!S87="","",'Neattiecināmās un PVN izmaksas'!S87)</f>
        <v>0</v>
      </c>
      <c r="X100" s="75" t="str">
        <f>IF('Neattiecināmās un PVN izmaksas'!T87="","",'Neattiecināmās un PVN izmaksas'!T87)</f>
        <v/>
      </c>
      <c r="Y100" s="55" t="str">
        <f>IF('Neattiecināmās un PVN izmaksas'!U87="","",'Neattiecināmās un PVN izmaksas'!U87)</f>
        <v/>
      </c>
      <c r="Z100" s="55" t="str">
        <f>IF('Neattiecināmās un PVN izmaksas'!V87="","",'Neattiecināmās un PVN izmaksas'!V87)</f>
        <v/>
      </c>
      <c r="AA100" s="31"/>
      <c r="AB100" s="336" t="str">
        <f>IF('Attiecināmās izmaksas'!R87="","",'Attiecināmās izmaksas'!R87)</f>
        <v/>
      </c>
      <c r="AC100" s="337" t="str">
        <f>IF('Attiecināmās izmaksas'!T87="","",'Attiecināmās izmaksas'!T87)</f>
        <v/>
      </c>
      <c r="AD100" s="338" t="str">
        <f>IF('Attiecināmās izmaksas'!U87="","",'Attiecināmās izmaksas'!U87)</f>
        <v/>
      </c>
      <c r="AE100" s="338" t="str">
        <f>IF('Attiecināmās izmaksas'!V87="","",'Attiecināmās izmaksas'!V87)</f>
        <v/>
      </c>
      <c r="AF100" s="338" t="str">
        <f>IF('Attiecināmās izmaksas'!W87="","",'Attiecināmās izmaksas'!W87)</f>
        <v/>
      </c>
      <c r="AG100" s="338" t="str">
        <f>IF('Attiecināmās izmaksas'!X87="","",'Attiecināmās izmaksas'!X87)</f>
        <v/>
      </c>
      <c r="AH100" s="339" t="str">
        <f>IF('Attiecināmās izmaksas'!Y87="","",'Attiecināmās izmaksas'!Y87)</f>
        <v/>
      </c>
      <c r="AI100" s="44"/>
    </row>
    <row r="101" spans="1:37" s="85" customFormat="1" ht="22.5" customHeight="1" collapsed="1" thickBot="1" x14ac:dyDescent="0.3">
      <c r="A101" s="31"/>
      <c r="B101" s="193">
        <v>6</v>
      </c>
      <c r="C101" s="444" t="str">
        <f>Tāme!C89</f>
        <v>Citas izmaksas</v>
      </c>
      <c r="D101" s="445"/>
      <c r="E101" s="231"/>
      <c r="F101" s="194"/>
      <c r="G101" s="246"/>
      <c r="H101" s="195">
        <f>SUM(H102:H110)</f>
        <v>0</v>
      </c>
      <c r="I101" s="196">
        <f>SUM(I102:I110)</f>
        <v>0</v>
      </c>
      <c r="J101" s="197">
        <f>SUM(J102:J110)</f>
        <v>0</v>
      </c>
      <c r="K101" s="187"/>
      <c r="L101" s="256"/>
      <c r="M101" s="199">
        <f>SUM(M102:M110)</f>
        <v>0</v>
      </c>
      <c r="N101" s="194">
        <f>SUM(N102:N110)</f>
        <v>0</v>
      </c>
      <c r="O101" s="194">
        <f>SUM(O102:O110)</f>
        <v>0</v>
      </c>
      <c r="P101" s="257"/>
      <c r="Q101" s="47"/>
      <c r="R101" s="198">
        <f>SUM(R102:R110)</f>
        <v>0</v>
      </c>
      <c r="S101" s="199">
        <f>SUM(S102:S110)</f>
        <v>0</v>
      </c>
      <c r="T101" s="194">
        <f>SUM(T102:T110)</f>
        <v>0</v>
      </c>
      <c r="U101" s="200">
        <f>SUM(U102:U110)</f>
        <v>0</v>
      </c>
      <c r="V101" s="31"/>
      <c r="W101" s="198">
        <f>SUM(W102:W110)</f>
        <v>0</v>
      </c>
      <c r="X101" s="199">
        <f>SUM(X102:X110)</f>
        <v>0</v>
      </c>
      <c r="Y101" s="194">
        <f>SUM(Y102:Y110)</f>
        <v>0</v>
      </c>
      <c r="Z101" s="200">
        <f>SUM(Z102:Z110)</f>
        <v>0</v>
      </c>
      <c r="AA101" s="31"/>
      <c r="AB101" s="31"/>
      <c r="AC101" s="31"/>
      <c r="AD101" s="31"/>
      <c r="AE101" s="31"/>
      <c r="AF101" s="31"/>
      <c r="AG101" s="31"/>
      <c r="AH101" s="31"/>
      <c r="AI101" s="84"/>
      <c r="AJ101" s="84"/>
      <c r="AK101" s="84"/>
    </row>
    <row r="102" spans="1:37" s="85" customFormat="1" ht="10.5" hidden="1" customHeight="1" outlineLevel="1" x14ac:dyDescent="0.25">
      <c r="A102" s="31"/>
      <c r="B102" s="53">
        <f>IF(Tāme!B90="","",Tāme!B90)</f>
        <v>6.1</v>
      </c>
      <c r="C102" s="54" t="str">
        <f>IF(Tāme!C90="","",Tāme!C90)</f>
        <v/>
      </c>
      <c r="D102" s="212" t="str">
        <f>IF(Tāme!D90="","",Tāme!D90)</f>
        <v/>
      </c>
      <c r="E102" s="212" t="str">
        <f>IF(Tāme!E90="","",Tāme!E90)</f>
        <v/>
      </c>
      <c r="F102" s="55" t="str">
        <f>IF(Tāme!F90="","",Tāme!F90)</f>
        <v/>
      </c>
      <c r="G102" s="244">
        <f>IF(Tāme!G90="","",Tāme!G90)</f>
        <v>1</v>
      </c>
      <c r="H102" s="55">
        <f>IF(Tāme!H90="","",Tāme!H90)</f>
        <v>0</v>
      </c>
      <c r="I102" s="56">
        <f>IF(Tāme!I90="","",Tāme!I90)</f>
        <v>0</v>
      </c>
      <c r="J102" s="71">
        <f>IF(Tāme!J90="","",Tāme!J90)</f>
        <v>0</v>
      </c>
      <c r="K102" s="187"/>
      <c r="L102" s="348"/>
      <c r="M102" s="75" t="str">
        <f>IF('Attiecināmās izmaksas'!M89="","",'Attiecināmās izmaksas'!M89)</f>
        <v/>
      </c>
      <c r="N102" s="55" t="str">
        <f>IF('Attiecināmās izmaksas'!N89="","",'Attiecināmās izmaksas'!N89)</f>
        <v/>
      </c>
      <c r="O102" s="55" t="str">
        <f>IF('Attiecināmās izmaksas'!O89="","",'Attiecināmās izmaksas'!O89)</f>
        <v/>
      </c>
      <c r="P102" s="348"/>
      <c r="Q102" s="47"/>
      <c r="R102" s="57">
        <f>IF('Neattiecināmās un PVN izmaksas'!L89="","",'Neattiecināmās un PVN izmaksas'!L89)</f>
        <v>0</v>
      </c>
      <c r="S102" s="75" t="str">
        <f>IF('Neattiecināmās un PVN izmaksas'!M89="","",'Neattiecināmās un PVN izmaksas'!M89)</f>
        <v/>
      </c>
      <c r="T102" s="55" t="str">
        <f>IF('Neattiecināmās un PVN izmaksas'!N89="","",'Neattiecināmās un PVN izmaksas'!N89)</f>
        <v/>
      </c>
      <c r="U102" s="55" t="str">
        <f>IF('Neattiecināmās un PVN izmaksas'!O89="","",'Neattiecināmās un PVN izmaksas'!O89)</f>
        <v/>
      </c>
      <c r="V102" s="31"/>
      <c r="W102" s="57">
        <f>IF('Neattiecināmās un PVN izmaksas'!S89="","",'Neattiecināmās un PVN izmaksas'!S89)</f>
        <v>0</v>
      </c>
      <c r="X102" s="75" t="str">
        <f>IF('Neattiecināmās un PVN izmaksas'!T89="","",'Neattiecināmās un PVN izmaksas'!T89)</f>
        <v/>
      </c>
      <c r="Y102" s="55" t="str">
        <f>IF('Neattiecināmās un PVN izmaksas'!U89="","",'Neattiecināmās un PVN izmaksas'!U89)</f>
        <v/>
      </c>
      <c r="Z102" s="55" t="str">
        <f>IF('Neattiecināmās un PVN izmaksas'!V89="","",'Neattiecināmās un PVN izmaksas'!V89)</f>
        <v/>
      </c>
      <c r="AA102" s="31"/>
      <c r="AB102" s="31"/>
      <c r="AC102" s="31"/>
      <c r="AD102" s="31"/>
      <c r="AE102" s="31"/>
      <c r="AF102" s="31"/>
      <c r="AG102" s="31"/>
      <c r="AH102" s="31"/>
      <c r="AI102" s="84"/>
      <c r="AJ102" s="84"/>
      <c r="AK102" s="84"/>
    </row>
    <row r="103" spans="1:37" s="85" customFormat="1" ht="10.5" hidden="1" customHeight="1" outlineLevel="1" x14ac:dyDescent="0.25">
      <c r="A103" s="31"/>
      <c r="B103" s="53">
        <f>IF(Tāme!B91="","",Tāme!B91)</f>
        <v>6.2</v>
      </c>
      <c r="C103" s="54" t="str">
        <f>IF(Tāme!C91="","",Tāme!C91)</f>
        <v/>
      </c>
      <c r="D103" s="212" t="str">
        <f>IF(Tāme!D91="","",Tāme!D91)</f>
        <v/>
      </c>
      <c r="E103" s="212" t="str">
        <f>IF(Tāme!E91="","",Tāme!E91)</f>
        <v/>
      </c>
      <c r="F103" s="55" t="str">
        <f>IF(Tāme!F91="","",Tāme!F91)</f>
        <v/>
      </c>
      <c r="G103" s="244">
        <f>IF(Tāme!G91="","",Tāme!G91)</f>
        <v>1</v>
      </c>
      <c r="H103" s="55">
        <f>IF(Tāme!H91="","",Tāme!H91)</f>
        <v>0</v>
      </c>
      <c r="I103" s="56">
        <f>IF(Tāme!I91="","",Tāme!I91)</f>
        <v>0</v>
      </c>
      <c r="J103" s="71">
        <f>IF(Tāme!J91="","",Tāme!J91)</f>
        <v>0</v>
      </c>
      <c r="K103" s="187"/>
      <c r="L103" s="348"/>
      <c r="M103" s="75" t="str">
        <f>IF('Attiecināmās izmaksas'!M90="","",'Attiecināmās izmaksas'!M90)</f>
        <v/>
      </c>
      <c r="N103" s="55" t="str">
        <f>IF('Attiecināmās izmaksas'!N90="","",'Attiecināmās izmaksas'!N90)</f>
        <v/>
      </c>
      <c r="O103" s="55" t="str">
        <f>IF('Attiecināmās izmaksas'!O90="","",'Attiecināmās izmaksas'!O90)</f>
        <v/>
      </c>
      <c r="P103" s="348"/>
      <c r="Q103" s="47"/>
      <c r="R103" s="57">
        <f>IF('Neattiecināmās un PVN izmaksas'!L90="","",'Neattiecināmās un PVN izmaksas'!L90)</f>
        <v>0</v>
      </c>
      <c r="S103" s="75" t="str">
        <f>IF('Neattiecināmās un PVN izmaksas'!M90="","",'Neattiecināmās un PVN izmaksas'!M90)</f>
        <v/>
      </c>
      <c r="T103" s="55" t="str">
        <f>IF('Neattiecināmās un PVN izmaksas'!N90="","",'Neattiecināmās un PVN izmaksas'!N90)</f>
        <v/>
      </c>
      <c r="U103" s="55" t="str">
        <f>IF('Neattiecināmās un PVN izmaksas'!O90="","",'Neattiecināmās un PVN izmaksas'!O90)</f>
        <v/>
      </c>
      <c r="V103" s="31"/>
      <c r="W103" s="57">
        <f>IF('Neattiecināmās un PVN izmaksas'!S90="","",'Neattiecināmās un PVN izmaksas'!S90)</f>
        <v>0</v>
      </c>
      <c r="X103" s="75" t="str">
        <f>IF('Neattiecināmās un PVN izmaksas'!T90="","",'Neattiecināmās un PVN izmaksas'!T90)</f>
        <v/>
      </c>
      <c r="Y103" s="55" t="str">
        <f>IF('Neattiecināmās un PVN izmaksas'!U90="","",'Neattiecināmās un PVN izmaksas'!U90)</f>
        <v/>
      </c>
      <c r="Z103" s="55" t="str">
        <f>IF('Neattiecināmās un PVN izmaksas'!V90="","",'Neattiecināmās un PVN izmaksas'!V90)</f>
        <v/>
      </c>
      <c r="AA103" s="31"/>
      <c r="AB103" s="31"/>
      <c r="AC103" s="31"/>
      <c r="AD103" s="31"/>
      <c r="AE103" s="31"/>
      <c r="AF103" s="31"/>
      <c r="AG103" s="31"/>
      <c r="AH103" s="31"/>
      <c r="AI103" s="84"/>
      <c r="AJ103" s="84"/>
      <c r="AK103" s="84"/>
    </row>
    <row r="104" spans="1:37" s="85" customFormat="1" ht="10.5" hidden="1" customHeight="1" outlineLevel="1" x14ac:dyDescent="0.25">
      <c r="A104" s="31"/>
      <c r="B104" s="53">
        <f>IF(Tāme!B92="","",Tāme!B92)</f>
        <v>6.3</v>
      </c>
      <c r="C104" s="54" t="str">
        <f>IF(Tāme!C92="","",Tāme!C92)</f>
        <v/>
      </c>
      <c r="D104" s="212" t="str">
        <f>IF(Tāme!D92="","",Tāme!D92)</f>
        <v/>
      </c>
      <c r="E104" s="212" t="str">
        <f>IF(Tāme!E92="","",Tāme!E92)</f>
        <v/>
      </c>
      <c r="F104" s="55" t="str">
        <f>IF(Tāme!F92="","",Tāme!F92)</f>
        <v/>
      </c>
      <c r="G104" s="244">
        <f>IF(Tāme!G92="","",Tāme!G92)</f>
        <v>1</v>
      </c>
      <c r="H104" s="55">
        <f>IF(Tāme!H92="","",Tāme!H92)</f>
        <v>0</v>
      </c>
      <c r="I104" s="56">
        <f>IF(Tāme!I92="","",Tāme!I92)</f>
        <v>0</v>
      </c>
      <c r="J104" s="71">
        <f>IF(Tāme!J92="","",Tāme!J92)</f>
        <v>0</v>
      </c>
      <c r="K104" s="187"/>
      <c r="L104" s="348"/>
      <c r="M104" s="75" t="str">
        <f>IF('Attiecināmās izmaksas'!M91="","",'Attiecināmās izmaksas'!M91)</f>
        <v/>
      </c>
      <c r="N104" s="55" t="str">
        <f>IF('Attiecināmās izmaksas'!N91="","",'Attiecināmās izmaksas'!N91)</f>
        <v/>
      </c>
      <c r="O104" s="55" t="str">
        <f>IF('Attiecināmās izmaksas'!O91="","",'Attiecināmās izmaksas'!O91)</f>
        <v/>
      </c>
      <c r="P104" s="348"/>
      <c r="Q104" s="47"/>
      <c r="R104" s="57">
        <f>IF('Neattiecināmās un PVN izmaksas'!L91="","",'Neattiecināmās un PVN izmaksas'!L91)</f>
        <v>0</v>
      </c>
      <c r="S104" s="75" t="str">
        <f>IF('Neattiecināmās un PVN izmaksas'!M91="","",'Neattiecināmās un PVN izmaksas'!M91)</f>
        <v/>
      </c>
      <c r="T104" s="55" t="str">
        <f>IF('Neattiecināmās un PVN izmaksas'!N91="","",'Neattiecināmās un PVN izmaksas'!N91)</f>
        <v/>
      </c>
      <c r="U104" s="55" t="str">
        <f>IF('Neattiecināmās un PVN izmaksas'!O91="","",'Neattiecināmās un PVN izmaksas'!O91)</f>
        <v/>
      </c>
      <c r="V104" s="31"/>
      <c r="W104" s="57">
        <f>IF('Neattiecināmās un PVN izmaksas'!S91="","",'Neattiecināmās un PVN izmaksas'!S91)</f>
        <v>0</v>
      </c>
      <c r="X104" s="75" t="str">
        <f>IF('Neattiecināmās un PVN izmaksas'!T91="","",'Neattiecināmās un PVN izmaksas'!T91)</f>
        <v/>
      </c>
      <c r="Y104" s="55" t="str">
        <f>IF('Neattiecināmās un PVN izmaksas'!U91="","",'Neattiecināmās un PVN izmaksas'!U91)</f>
        <v/>
      </c>
      <c r="Z104" s="55" t="str">
        <f>IF('Neattiecināmās un PVN izmaksas'!V91="","",'Neattiecināmās un PVN izmaksas'!V91)</f>
        <v/>
      </c>
      <c r="AA104" s="31"/>
      <c r="AB104" s="31"/>
      <c r="AC104" s="31"/>
      <c r="AD104" s="31"/>
      <c r="AE104" s="31"/>
      <c r="AF104" s="31"/>
      <c r="AG104" s="31"/>
      <c r="AH104" s="31"/>
      <c r="AI104" s="44"/>
    </row>
    <row r="105" spans="1:37" s="85" customFormat="1" ht="10.5" hidden="1" customHeight="1" outlineLevel="1" x14ac:dyDescent="0.25">
      <c r="A105" s="31"/>
      <c r="B105" s="53">
        <f>IF(Tāme!B93="","",Tāme!B93)</f>
        <v>6.4</v>
      </c>
      <c r="C105" s="54" t="str">
        <f>IF(Tāme!C93="","",Tāme!C93)</f>
        <v/>
      </c>
      <c r="D105" s="212" t="str">
        <f>IF(Tāme!D93="","",Tāme!D93)</f>
        <v/>
      </c>
      <c r="E105" s="212" t="str">
        <f>IF(Tāme!E93="","",Tāme!E93)</f>
        <v/>
      </c>
      <c r="F105" s="55" t="str">
        <f>IF(Tāme!F93="","",Tāme!F93)</f>
        <v/>
      </c>
      <c r="G105" s="244">
        <f>IF(Tāme!G93="","",Tāme!G93)</f>
        <v>1</v>
      </c>
      <c r="H105" s="55">
        <f>IF(Tāme!H93="","",Tāme!H93)</f>
        <v>0</v>
      </c>
      <c r="I105" s="56">
        <f>IF(Tāme!I93="","",Tāme!I93)</f>
        <v>0</v>
      </c>
      <c r="J105" s="71">
        <f>IF(Tāme!J93="","",Tāme!J93)</f>
        <v>0</v>
      </c>
      <c r="K105" s="187"/>
      <c r="L105" s="348"/>
      <c r="M105" s="75" t="str">
        <f>IF('Attiecināmās izmaksas'!M92="","",'Attiecināmās izmaksas'!M92)</f>
        <v/>
      </c>
      <c r="N105" s="55" t="str">
        <f>IF('Attiecināmās izmaksas'!N92="","",'Attiecināmās izmaksas'!N92)</f>
        <v/>
      </c>
      <c r="O105" s="55" t="str">
        <f>IF('Attiecināmās izmaksas'!O92="","",'Attiecināmās izmaksas'!O92)</f>
        <v/>
      </c>
      <c r="P105" s="348"/>
      <c r="Q105" s="47"/>
      <c r="R105" s="57">
        <f>IF('Neattiecināmās un PVN izmaksas'!L92="","",'Neattiecināmās un PVN izmaksas'!L92)</f>
        <v>0</v>
      </c>
      <c r="S105" s="75" t="str">
        <f>IF('Neattiecināmās un PVN izmaksas'!M92="","",'Neattiecināmās un PVN izmaksas'!M92)</f>
        <v/>
      </c>
      <c r="T105" s="55" t="str">
        <f>IF('Neattiecināmās un PVN izmaksas'!N92="","",'Neattiecināmās un PVN izmaksas'!N92)</f>
        <v/>
      </c>
      <c r="U105" s="55" t="str">
        <f>IF('Neattiecināmās un PVN izmaksas'!O92="","",'Neattiecināmās un PVN izmaksas'!O92)</f>
        <v/>
      </c>
      <c r="V105" s="31"/>
      <c r="W105" s="57">
        <f>IF('Neattiecināmās un PVN izmaksas'!S92="","",'Neattiecināmās un PVN izmaksas'!S92)</f>
        <v>0</v>
      </c>
      <c r="X105" s="75" t="str">
        <f>IF('Neattiecināmās un PVN izmaksas'!T92="","",'Neattiecināmās un PVN izmaksas'!T92)</f>
        <v/>
      </c>
      <c r="Y105" s="55" t="str">
        <f>IF('Neattiecināmās un PVN izmaksas'!U92="","",'Neattiecināmās un PVN izmaksas'!U92)</f>
        <v/>
      </c>
      <c r="Z105" s="55" t="str">
        <f>IF('Neattiecināmās un PVN izmaksas'!V92="","",'Neattiecināmās un PVN izmaksas'!V92)</f>
        <v/>
      </c>
      <c r="AA105" s="31"/>
      <c r="AB105" s="31"/>
      <c r="AC105" s="31"/>
      <c r="AD105" s="31"/>
      <c r="AE105" s="31"/>
      <c r="AF105" s="31"/>
      <c r="AG105" s="31"/>
      <c r="AH105" s="31"/>
      <c r="AI105" s="44"/>
    </row>
    <row r="106" spans="1:37" s="85" customFormat="1" ht="10.5" hidden="1" customHeight="1" outlineLevel="1" x14ac:dyDescent="0.25">
      <c r="A106" s="31"/>
      <c r="B106" s="53">
        <f>IF(Tāme!B94="","",Tāme!B94)</f>
        <v>6.5</v>
      </c>
      <c r="C106" s="54" t="str">
        <f>IF(Tāme!C94="","",Tāme!C94)</f>
        <v/>
      </c>
      <c r="D106" s="212" t="str">
        <f>IF(Tāme!D94="","",Tāme!D94)</f>
        <v/>
      </c>
      <c r="E106" s="212" t="str">
        <f>IF(Tāme!E94="","",Tāme!E94)</f>
        <v/>
      </c>
      <c r="F106" s="55" t="str">
        <f>IF(Tāme!F94="","",Tāme!F94)</f>
        <v/>
      </c>
      <c r="G106" s="244">
        <f>IF(Tāme!G94="","",Tāme!G94)</f>
        <v>1</v>
      </c>
      <c r="H106" s="55">
        <f>IF(Tāme!H94="","",Tāme!H94)</f>
        <v>0</v>
      </c>
      <c r="I106" s="56">
        <f>IF(Tāme!I94="","",Tāme!I94)</f>
        <v>0</v>
      </c>
      <c r="J106" s="71">
        <f>IF(Tāme!J94="","",Tāme!J94)</f>
        <v>0</v>
      </c>
      <c r="K106" s="187"/>
      <c r="L106" s="348"/>
      <c r="M106" s="75" t="str">
        <f>IF('Attiecināmās izmaksas'!M93="","",'Attiecināmās izmaksas'!M93)</f>
        <v/>
      </c>
      <c r="N106" s="55" t="str">
        <f>IF('Attiecināmās izmaksas'!N93="","",'Attiecināmās izmaksas'!N93)</f>
        <v/>
      </c>
      <c r="O106" s="55" t="str">
        <f>IF('Attiecināmās izmaksas'!O93="","",'Attiecināmās izmaksas'!O93)</f>
        <v/>
      </c>
      <c r="P106" s="348"/>
      <c r="Q106" s="47"/>
      <c r="R106" s="57">
        <f>IF('Neattiecināmās un PVN izmaksas'!L93="","",'Neattiecināmās un PVN izmaksas'!L93)</f>
        <v>0</v>
      </c>
      <c r="S106" s="75" t="str">
        <f>IF('Neattiecināmās un PVN izmaksas'!M93="","",'Neattiecināmās un PVN izmaksas'!M93)</f>
        <v/>
      </c>
      <c r="T106" s="55" t="str">
        <f>IF('Neattiecināmās un PVN izmaksas'!N93="","",'Neattiecināmās un PVN izmaksas'!N93)</f>
        <v/>
      </c>
      <c r="U106" s="55" t="str">
        <f>IF('Neattiecināmās un PVN izmaksas'!O93="","",'Neattiecināmās un PVN izmaksas'!O93)</f>
        <v/>
      </c>
      <c r="V106" s="31"/>
      <c r="W106" s="57">
        <f>IF('Neattiecināmās un PVN izmaksas'!S93="","",'Neattiecināmās un PVN izmaksas'!S93)</f>
        <v>0</v>
      </c>
      <c r="X106" s="75" t="str">
        <f>IF('Neattiecināmās un PVN izmaksas'!T93="","",'Neattiecināmās un PVN izmaksas'!T93)</f>
        <v/>
      </c>
      <c r="Y106" s="55" t="str">
        <f>IF('Neattiecināmās un PVN izmaksas'!U93="","",'Neattiecināmās un PVN izmaksas'!U93)</f>
        <v/>
      </c>
      <c r="Z106" s="55" t="str">
        <f>IF('Neattiecināmās un PVN izmaksas'!V93="","",'Neattiecināmās un PVN izmaksas'!V93)</f>
        <v/>
      </c>
      <c r="AA106" s="31"/>
      <c r="AB106" s="31"/>
      <c r="AC106" s="31"/>
      <c r="AD106" s="31"/>
      <c r="AE106" s="31"/>
      <c r="AF106" s="31"/>
      <c r="AG106" s="31"/>
      <c r="AH106" s="31"/>
      <c r="AI106" s="44"/>
    </row>
    <row r="107" spans="1:37" s="85" customFormat="1" ht="10.5" hidden="1" customHeight="1" outlineLevel="1" x14ac:dyDescent="0.25">
      <c r="A107" s="31"/>
      <c r="B107" s="53">
        <f>IF(Tāme!B95="","",Tāme!B95)</f>
        <v>6.6</v>
      </c>
      <c r="C107" s="54" t="str">
        <f>IF(Tāme!C95="","",Tāme!C95)</f>
        <v/>
      </c>
      <c r="D107" s="212" t="str">
        <f>IF(Tāme!D95="","",Tāme!D95)</f>
        <v/>
      </c>
      <c r="E107" s="212" t="str">
        <f>IF(Tāme!E95="","",Tāme!E95)</f>
        <v/>
      </c>
      <c r="F107" s="55" t="str">
        <f>IF(Tāme!F95="","",Tāme!F95)</f>
        <v/>
      </c>
      <c r="G107" s="244">
        <f>IF(Tāme!G95="","",Tāme!G95)</f>
        <v>1</v>
      </c>
      <c r="H107" s="55">
        <f>IF(Tāme!H95="","",Tāme!H95)</f>
        <v>0</v>
      </c>
      <c r="I107" s="56">
        <f>IF(Tāme!I95="","",Tāme!I95)</f>
        <v>0</v>
      </c>
      <c r="J107" s="71">
        <f>IF(Tāme!J95="","",Tāme!J95)</f>
        <v>0</v>
      </c>
      <c r="K107" s="187"/>
      <c r="L107" s="348"/>
      <c r="M107" s="75" t="str">
        <f>IF('Attiecināmās izmaksas'!M94="","",'Attiecināmās izmaksas'!M94)</f>
        <v/>
      </c>
      <c r="N107" s="55" t="str">
        <f>IF('Attiecināmās izmaksas'!N94="","",'Attiecināmās izmaksas'!N94)</f>
        <v/>
      </c>
      <c r="O107" s="55" t="str">
        <f>IF('Attiecināmās izmaksas'!O94="","",'Attiecināmās izmaksas'!O94)</f>
        <v/>
      </c>
      <c r="P107" s="348"/>
      <c r="Q107" s="47"/>
      <c r="R107" s="57">
        <f>IF('Neattiecināmās un PVN izmaksas'!L94="","",'Neattiecināmās un PVN izmaksas'!L94)</f>
        <v>0</v>
      </c>
      <c r="S107" s="75" t="str">
        <f>IF('Neattiecināmās un PVN izmaksas'!M94="","",'Neattiecināmās un PVN izmaksas'!M94)</f>
        <v/>
      </c>
      <c r="T107" s="55" t="str">
        <f>IF('Neattiecināmās un PVN izmaksas'!N94="","",'Neattiecināmās un PVN izmaksas'!N94)</f>
        <v/>
      </c>
      <c r="U107" s="55" t="str">
        <f>IF('Neattiecināmās un PVN izmaksas'!O94="","",'Neattiecināmās un PVN izmaksas'!O94)</f>
        <v/>
      </c>
      <c r="V107" s="31"/>
      <c r="W107" s="57">
        <f>IF('Neattiecināmās un PVN izmaksas'!S94="","",'Neattiecināmās un PVN izmaksas'!S94)</f>
        <v>0</v>
      </c>
      <c r="X107" s="75" t="str">
        <f>IF('Neattiecināmās un PVN izmaksas'!T94="","",'Neattiecināmās un PVN izmaksas'!T94)</f>
        <v/>
      </c>
      <c r="Y107" s="55" t="str">
        <f>IF('Neattiecināmās un PVN izmaksas'!U94="","",'Neattiecināmās un PVN izmaksas'!U94)</f>
        <v/>
      </c>
      <c r="Z107" s="55" t="str">
        <f>IF('Neattiecināmās un PVN izmaksas'!V94="","",'Neattiecināmās un PVN izmaksas'!V94)</f>
        <v/>
      </c>
      <c r="AA107" s="31"/>
      <c r="AB107" s="31"/>
      <c r="AC107" s="31"/>
      <c r="AD107" s="31"/>
      <c r="AE107" s="31"/>
      <c r="AF107" s="31"/>
      <c r="AG107" s="31"/>
      <c r="AH107" s="31"/>
      <c r="AI107" s="44"/>
    </row>
    <row r="108" spans="1:37" s="85" customFormat="1" ht="10.5" hidden="1" customHeight="1" outlineLevel="1" x14ac:dyDescent="0.25">
      <c r="A108" s="31"/>
      <c r="B108" s="53">
        <f>IF(Tāme!B96="","",Tāme!B96)</f>
        <v>6.7</v>
      </c>
      <c r="C108" s="54" t="str">
        <f>IF(Tāme!C96="","",Tāme!C96)</f>
        <v/>
      </c>
      <c r="D108" s="212" t="str">
        <f>IF(Tāme!D96="","",Tāme!D96)</f>
        <v/>
      </c>
      <c r="E108" s="212" t="str">
        <f>IF(Tāme!E96="","",Tāme!E96)</f>
        <v/>
      </c>
      <c r="F108" s="55" t="str">
        <f>IF(Tāme!F96="","",Tāme!F96)</f>
        <v/>
      </c>
      <c r="G108" s="244">
        <f>IF(Tāme!G96="","",Tāme!G96)</f>
        <v>1</v>
      </c>
      <c r="H108" s="55">
        <f>IF(Tāme!H96="","",Tāme!H96)</f>
        <v>0</v>
      </c>
      <c r="I108" s="56">
        <f>IF(Tāme!I96="","",Tāme!I96)</f>
        <v>0</v>
      </c>
      <c r="J108" s="71">
        <f>IF(Tāme!J96="","",Tāme!J96)</f>
        <v>0</v>
      </c>
      <c r="K108" s="187"/>
      <c r="L108" s="348"/>
      <c r="M108" s="75" t="str">
        <f>IF('Attiecināmās izmaksas'!M95="","",'Attiecināmās izmaksas'!M95)</f>
        <v/>
      </c>
      <c r="N108" s="55" t="str">
        <f>IF('Attiecināmās izmaksas'!N95="","",'Attiecināmās izmaksas'!N95)</f>
        <v/>
      </c>
      <c r="O108" s="55" t="str">
        <f>IF('Attiecināmās izmaksas'!O95="","",'Attiecināmās izmaksas'!O95)</f>
        <v/>
      </c>
      <c r="P108" s="348"/>
      <c r="Q108" s="47"/>
      <c r="R108" s="57">
        <f>IF('Neattiecināmās un PVN izmaksas'!L95="","",'Neattiecināmās un PVN izmaksas'!L95)</f>
        <v>0</v>
      </c>
      <c r="S108" s="75" t="str">
        <f>IF('Neattiecināmās un PVN izmaksas'!M95="","",'Neattiecināmās un PVN izmaksas'!M95)</f>
        <v/>
      </c>
      <c r="T108" s="55" t="str">
        <f>IF('Neattiecināmās un PVN izmaksas'!N95="","",'Neattiecināmās un PVN izmaksas'!N95)</f>
        <v/>
      </c>
      <c r="U108" s="55" t="str">
        <f>IF('Neattiecināmās un PVN izmaksas'!O95="","",'Neattiecināmās un PVN izmaksas'!O95)</f>
        <v/>
      </c>
      <c r="V108" s="31"/>
      <c r="W108" s="57">
        <f>IF('Neattiecināmās un PVN izmaksas'!S95="","",'Neattiecināmās un PVN izmaksas'!S95)</f>
        <v>0</v>
      </c>
      <c r="X108" s="75" t="str">
        <f>IF('Neattiecināmās un PVN izmaksas'!T95="","",'Neattiecināmās un PVN izmaksas'!T95)</f>
        <v/>
      </c>
      <c r="Y108" s="55" t="str">
        <f>IF('Neattiecināmās un PVN izmaksas'!U95="","",'Neattiecināmās un PVN izmaksas'!U95)</f>
        <v/>
      </c>
      <c r="Z108" s="55" t="str">
        <f>IF('Neattiecināmās un PVN izmaksas'!V95="","",'Neattiecināmās un PVN izmaksas'!V95)</f>
        <v/>
      </c>
      <c r="AA108" s="31"/>
      <c r="AB108" s="31"/>
      <c r="AC108" s="31"/>
      <c r="AD108" s="31"/>
      <c r="AE108" s="31"/>
      <c r="AF108" s="31"/>
      <c r="AG108" s="31"/>
      <c r="AH108" s="31"/>
      <c r="AI108" s="44"/>
    </row>
    <row r="109" spans="1:37" s="85" customFormat="1" ht="10.5" hidden="1" customHeight="1" outlineLevel="1" x14ac:dyDescent="0.25">
      <c r="A109" s="31"/>
      <c r="B109" s="53">
        <f>IF(Tāme!B97="","",Tāme!B97)</f>
        <v>6.8</v>
      </c>
      <c r="C109" s="54" t="str">
        <f>IF(Tāme!C97="","",Tāme!C97)</f>
        <v/>
      </c>
      <c r="D109" s="212" t="str">
        <f>IF(Tāme!D97="","",Tāme!D97)</f>
        <v/>
      </c>
      <c r="E109" s="212" t="str">
        <f>IF(Tāme!E97="","",Tāme!E97)</f>
        <v/>
      </c>
      <c r="F109" s="55" t="str">
        <f>IF(Tāme!F97="","",Tāme!F97)</f>
        <v/>
      </c>
      <c r="G109" s="244">
        <f>IF(Tāme!G97="","",Tāme!G97)</f>
        <v>1</v>
      </c>
      <c r="H109" s="55">
        <f>IF(Tāme!H97="","",Tāme!H97)</f>
        <v>0</v>
      </c>
      <c r="I109" s="56">
        <f>IF(Tāme!I97="","",Tāme!I97)</f>
        <v>0</v>
      </c>
      <c r="J109" s="71">
        <f>IF(Tāme!J97="","",Tāme!J97)</f>
        <v>0</v>
      </c>
      <c r="K109" s="187"/>
      <c r="L109" s="348"/>
      <c r="M109" s="75" t="str">
        <f>IF('Attiecināmās izmaksas'!M96="","",'Attiecināmās izmaksas'!M96)</f>
        <v/>
      </c>
      <c r="N109" s="55" t="str">
        <f>IF('Attiecināmās izmaksas'!N96="","",'Attiecināmās izmaksas'!N96)</f>
        <v/>
      </c>
      <c r="O109" s="55" t="str">
        <f>IF('Attiecināmās izmaksas'!O96="","",'Attiecināmās izmaksas'!O96)</f>
        <v/>
      </c>
      <c r="P109" s="348"/>
      <c r="Q109" s="47"/>
      <c r="R109" s="57">
        <f>IF('Neattiecināmās un PVN izmaksas'!L96="","",'Neattiecināmās un PVN izmaksas'!L96)</f>
        <v>0</v>
      </c>
      <c r="S109" s="75" t="str">
        <f>IF('Neattiecināmās un PVN izmaksas'!M96="","",'Neattiecināmās un PVN izmaksas'!M96)</f>
        <v/>
      </c>
      <c r="T109" s="55" t="str">
        <f>IF('Neattiecināmās un PVN izmaksas'!N96="","",'Neattiecināmās un PVN izmaksas'!N96)</f>
        <v/>
      </c>
      <c r="U109" s="55" t="str">
        <f>IF('Neattiecināmās un PVN izmaksas'!O96="","",'Neattiecināmās un PVN izmaksas'!O96)</f>
        <v/>
      </c>
      <c r="V109" s="31"/>
      <c r="W109" s="57">
        <f>IF('Neattiecināmās un PVN izmaksas'!S96="","",'Neattiecināmās un PVN izmaksas'!S96)</f>
        <v>0</v>
      </c>
      <c r="X109" s="75" t="str">
        <f>IF('Neattiecināmās un PVN izmaksas'!T96="","",'Neattiecināmās un PVN izmaksas'!T96)</f>
        <v/>
      </c>
      <c r="Y109" s="55" t="str">
        <f>IF('Neattiecināmās un PVN izmaksas'!U96="","",'Neattiecināmās un PVN izmaksas'!U96)</f>
        <v/>
      </c>
      <c r="Z109" s="55" t="str">
        <f>IF('Neattiecināmās un PVN izmaksas'!V96="","",'Neattiecināmās un PVN izmaksas'!V96)</f>
        <v/>
      </c>
      <c r="AA109" s="31"/>
      <c r="AB109" s="31"/>
      <c r="AC109" s="31"/>
      <c r="AD109" s="31"/>
      <c r="AE109" s="31"/>
      <c r="AF109" s="31"/>
      <c r="AG109" s="31"/>
      <c r="AH109" s="31"/>
      <c r="AI109" s="44"/>
    </row>
    <row r="110" spans="1:37" s="85" customFormat="1" ht="10.5" hidden="1" customHeight="1" outlineLevel="1" thickBot="1" x14ac:dyDescent="0.3">
      <c r="A110" s="31"/>
      <c r="B110" s="53">
        <f>IF(Tāme!B98="","",Tāme!B98)</f>
        <v>6.9</v>
      </c>
      <c r="C110" s="54" t="str">
        <f>IF(Tāme!C98="","",Tāme!C98)</f>
        <v/>
      </c>
      <c r="D110" s="212" t="str">
        <f>IF(Tāme!D98="","",Tāme!D98)</f>
        <v/>
      </c>
      <c r="E110" s="212" t="str">
        <f>IF(Tāme!E98="","",Tāme!E98)</f>
        <v/>
      </c>
      <c r="F110" s="55" t="str">
        <f>IF(Tāme!F98="","",Tāme!F98)</f>
        <v/>
      </c>
      <c r="G110" s="244">
        <f>IF(Tāme!G98="","",Tāme!G98)</f>
        <v>1</v>
      </c>
      <c r="H110" s="55">
        <f>IF(Tāme!H98="","",Tāme!H98)</f>
        <v>0</v>
      </c>
      <c r="I110" s="56">
        <f>IF(Tāme!I98="","",Tāme!I98)</f>
        <v>0</v>
      </c>
      <c r="J110" s="71">
        <f>IF(Tāme!J98="","",Tāme!J98)</f>
        <v>0</v>
      </c>
      <c r="K110" s="187"/>
      <c r="L110" s="348"/>
      <c r="M110" s="75" t="str">
        <f>IF('Attiecināmās izmaksas'!M97="","",'Attiecināmās izmaksas'!M97)</f>
        <v/>
      </c>
      <c r="N110" s="55" t="str">
        <f>IF('Attiecināmās izmaksas'!N97="","",'Attiecināmās izmaksas'!N97)</f>
        <v/>
      </c>
      <c r="O110" s="55" t="str">
        <f>IF('Attiecināmās izmaksas'!O97="","",'Attiecināmās izmaksas'!O97)</f>
        <v/>
      </c>
      <c r="P110" s="348"/>
      <c r="Q110" s="47"/>
      <c r="R110" s="57">
        <f>IF('Neattiecināmās un PVN izmaksas'!L97="","",'Neattiecināmās un PVN izmaksas'!L97)</f>
        <v>0</v>
      </c>
      <c r="S110" s="75" t="str">
        <f>IF('Neattiecināmās un PVN izmaksas'!M97="","",'Neattiecināmās un PVN izmaksas'!M97)</f>
        <v/>
      </c>
      <c r="T110" s="55" t="str">
        <f>IF('Neattiecināmās un PVN izmaksas'!N97="","",'Neattiecināmās un PVN izmaksas'!N97)</f>
        <v/>
      </c>
      <c r="U110" s="55" t="str">
        <f>IF('Neattiecināmās un PVN izmaksas'!O97="","",'Neattiecināmās un PVN izmaksas'!O97)</f>
        <v/>
      </c>
      <c r="V110" s="31"/>
      <c r="W110" s="57">
        <f>IF('Neattiecināmās un PVN izmaksas'!S97="","",'Neattiecināmās un PVN izmaksas'!S97)</f>
        <v>0</v>
      </c>
      <c r="X110" s="75" t="str">
        <f>IF('Neattiecināmās un PVN izmaksas'!T97="","",'Neattiecināmās un PVN izmaksas'!T97)</f>
        <v/>
      </c>
      <c r="Y110" s="55" t="str">
        <f>IF('Neattiecināmās un PVN izmaksas'!U97="","",'Neattiecināmās un PVN izmaksas'!U97)</f>
        <v/>
      </c>
      <c r="Z110" s="55" t="str">
        <f>IF('Neattiecināmās un PVN izmaksas'!V97="","",'Neattiecināmās un PVN izmaksas'!V97)</f>
        <v/>
      </c>
      <c r="AA110" s="31"/>
      <c r="AB110" s="31"/>
      <c r="AC110" s="31"/>
      <c r="AD110" s="31"/>
      <c r="AE110" s="31"/>
      <c r="AF110" s="31"/>
      <c r="AG110" s="31"/>
      <c r="AH110" s="31"/>
      <c r="AI110" s="44"/>
    </row>
    <row r="111" spans="1:37" s="259" customFormat="1" ht="21" customHeight="1" thickTop="1" x14ac:dyDescent="0.25">
      <c r="A111" s="31"/>
      <c r="B111" s="473" t="s">
        <v>21</v>
      </c>
      <c r="C111" s="474"/>
      <c r="D111" s="474"/>
      <c r="E111" s="474"/>
      <c r="F111" s="474"/>
      <c r="G111" s="475"/>
      <c r="H111" s="201">
        <f>H22+H48+H69+H80+H91+H101</f>
        <v>0</v>
      </c>
      <c r="I111" s="201">
        <f>I22+I48+I69+I80+I101</f>
        <v>0</v>
      </c>
      <c r="J111" s="201">
        <f>J22+J48+J69+J80+J91+J101</f>
        <v>0</v>
      </c>
      <c r="K111" s="187"/>
      <c r="L111" s="201">
        <f>L22+L48+L69+L80+L91</f>
        <v>0</v>
      </c>
      <c r="M111" s="201">
        <f>M22+M48+M69+M80+M91+M101</f>
        <v>0</v>
      </c>
      <c r="N111" s="201">
        <f>N22+N48+N69+N80+N91+N101</f>
        <v>0</v>
      </c>
      <c r="O111" s="201">
        <f>O22+O48+O69+O80+O91+O101</f>
        <v>0</v>
      </c>
      <c r="P111" s="201">
        <f>P22+P48+P69+P80+P91</f>
        <v>0</v>
      </c>
      <c r="Q111" s="47"/>
      <c r="R111" s="201">
        <f>R22+R48+R69+R80+R91+R101</f>
        <v>0</v>
      </c>
      <c r="S111" s="201">
        <f>S22+S48+S69+S80+S91+S101</f>
        <v>0</v>
      </c>
      <c r="T111" s="201">
        <f>T22+T48+T69+T80+T91+T101</f>
        <v>0</v>
      </c>
      <c r="U111" s="201">
        <f>U22+U48+U69+U80+U91+U101</f>
        <v>0</v>
      </c>
      <c r="V111" s="31"/>
      <c r="W111" s="201">
        <f>W22+W48+W69+W80+W101</f>
        <v>0</v>
      </c>
      <c r="X111" s="201">
        <f>X22+X48+X69+X80+X91+X101</f>
        <v>0</v>
      </c>
      <c r="Y111" s="201">
        <f>Y22+Y48+Y69+Y80+Y91+Y101</f>
        <v>0</v>
      </c>
      <c r="Z111" s="201">
        <f>Z22+Z48+Z69+Z80+Z91+Z101</f>
        <v>0</v>
      </c>
      <c r="AA111" s="31"/>
      <c r="AB111" s="31"/>
      <c r="AC111" s="31"/>
      <c r="AD111" s="31"/>
      <c r="AE111" s="31"/>
      <c r="AF111" s="31"/>
      <c r="AG111" s="31"/>
      <c r="AH111" s="31"/>
      <c r="AI111" s="44"/>
    </row>
    <row r="112" spans="1:37" x14ac:dyDescent="0.25">
      <c r="H112" s="31"/>
      <c r="I112" s="31"/>
      <c r="J112" s="67"/>
      <c r="L112" s="31"/>
      <c r="O112" s="31"/>
      <c r="Q112" s="47"/>
    </row>
    <row r="113" spans="2:18" x14ac:dyDescent="0.25">
      <c r="B113" s="67" t="s">
        <v>24</v>
      </c>
      <c r="C113" s="313"/>
      <c r="D113" s="314"/>
      <c r="E113" s="314"/>
      <c r="F113" s="313"/>
      <c r="G113" s="313"/>
      <c r="H113" s="315"/>
      <c r="I113" s="316"/>
      <c r="J113" s="317"/>
      <c r="K113" s="318"/>
      <c r="L113" s="319"/>
      <c r="M113" s="313"/>
      <c r="N113" s="313"/>
      <c r="O113" s="320"/>
      <c r="P113" s="313"/>
      <c r="Q113" s="313"/>
      <c r="R113" s="313"/>
    </row>
    <row r="114" spans="2:18" ht="43.5" customHeight="1" x14ac:dyDescent="0.25">
      <c r="B114" s="428"/>
      <c r="C114" s="429"/>
      <c r="D114" s="429"/>
      <c r="E114" s="429"/>
      <c r="F114" s="429"/>
      <c r="G114" s="429"/>
      <c r="H114" s="429"/>
      <c r="I114" s="429"/>
      <c r="J114" s="429"/>
      <c r="K114" s="429"/>
      <c r="L114" s="429"/>
      <c r="M114" s="429"/>
      <c r="N114" s="429"/>
      <c r="O114" s="429"/>
      <c r="P114" s="429"/>
      <c r="Q114" s="430"/>
    </row>
    <row r="115" spans="2:18" x14ac:dyDescent="0.25">
      <c r="B115" s="470" t="str">
        <f>IF('Attiecināmās izmaksas'!B92="","",'Attiecināmās izmaksas'!B92)</f>
        <v/>
      </c>
      <c r="C115" s="470"/>
      <c r="D115" s="470"/>
      <c r="E115" s="470"/>
      <c r="F115" s="470"/>
      <c r="G115" s="470"/>
      <c r="H115" s="470"/>
      <c r="I115" s="470"/>
      <c r="J115" s="470"/>
      <c r="K115" s="470"/>
      <c r="L115" s="470"/>
      <c r="M115" s="470"/>
      <c r="N115" s="470"/>
      <c r="O115" s="470"/>
      <c r="P115" s="470"/>
      <c r="Q115" s="470"/>
      <c r="R115" s="470"/>
    </row>
    <row r="116" spans="2:18" x14ac:dyDescent="0.25">
      <c r="B116" s="470" t="str">
        <f>IF('Neattiecināmās un PVN izmaksas'!B101="","",'Neattiecināmās un PVN izmaksas'!B101)</f>
        <v/>
      </c>
      <c r="C116" s="470"/>
      <c r="D116" s="470"/>
      <c r="E116" s="470"/>
      <c r="F116" s="470"/>
      <c r="G116" s="470"/>
      <c r="H116" s="470"/>
      <c r="I116" s="470"/>
      <c r="J116" s="470"/>
      <c r="K116" s="470"/>
      <c r="L116" s="470"/>
      <c r="M116" s="470"/>
      <c r="N116" s="470"/>
      <c r="O116" s="470"/>
      <c r="P116" s="470"/>
      <c r="Q116" s="470"/>
      <c r="R116" s="470"/>
    </row>
    <row r="117" spans="2:18" ht="7.5" customHeight="1" x14ac:dyDescent="0.25">
      <c r="B117" s="313"/>
      <c r="C117" s="313"/>
      <c r="D117" s="314"/>
      <c r="E117" s="314"/>
      <c r="F117" s="313"/>
      <c r="G117" s="313"/>
      <c r="H117" s="315"/>
      <c r="I117" s="316"/>
      <c r="J117" s="317"/>
      <c r="K117" s="318"/>
      <c r="L117" s="319"/>
      <c r="M117" s="313"/>
      <c r="N117" s="313"/>
      <c r="O117" s="320"/>
      <c r="P117" s="313"/>
      <c r="Q117" s="313"/>
      <c r="R117" s="313"/>
    </row>
    <row r="118" spans="2:18" x14ac:dyDescent="0.25"/>
  </sheetData>
  <sheetProtection formatCells="0" formatColumns="0" formatRows="0"/>
  <mergeCells count="39">
    <mergeCell ref="B10:G11"/>
    <mergeCell ref="B12:G12"/>
    <mergeCell ref="B13:G13"/>
    <mergeCell ref="B14:G14"/>
    <mergeCell ref="B114:Q114"/>
    <mergeCell ref="B115:R115"/>
    <mergeCell ref="B116:R116"/>
    <mergeCell ref="B18:H19"/>
    <mergeCell ref="B111:G111"/>
    <mergeCell ref="C22:D22"/>
    <mergeCell ref="C48:D48"/>
    <mergeCell ref="C69:D69"/>
    <mergeCell ref="C80:D80"/>
    <mergeCell ref="C20:C21"/>
    <mergeCell ref="D20:E20"/>
    <mergeCell ref="L20:L21"/>
    <mergeCell ref="M20:P20"/>
    <mergeCell ref="C91:D91"/>
    <mergeCell ref="I1:AH1"/>
    <mergeCell ref="I20:I21"/>
    <mergeCell ref="F20:F21"/>
    <mergeCell ref="B6:U6"/>
    <mergeCell ref="G20:G21"/>
    <mergeCell ref="H20:H21"/>
    <mergeCell ref="AB20:AB21"/>
    <mergeCell ref="AC20:AH20"/>
    <mergeCell ref="AB19:AH19"/>
    <mergeCell ref="R20:R21"/>
    <mergeCell ref="S20:U20"/>
    <mergeCell ref="J20:J21"/>
    <mergeCell ref="B20:B21"/>
    <mergeCell ref="B16:G16"/>
    <mergeCell ref="B4:V4"/>
    <mergeCell ref="H10:H11"/>
    <mergeCell ref="C101:D101"/>
    <mergeCell ref="J17:AI17"/>
    <mergeCell ref="B15:G15"/>
    <mergeCell ref="W20:W21"/>
    <mergeCell ref="X20:Z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Skaidrojumi</vt:lpstr>
      <vt:lpstr>Tāme</vt:lpstr>
      <vt:lpstr>Attiecināmās izmaksas</vt:lpstr>
      <vt:lpstr>Neattiecināmās un PVN izmaksas</vt:lpstr>
      <vt:lpstr>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Pārupa</dc:creator>
  <cp:lastModifiedBy>Uģis Grīnbergs</cp:lastModifiedBy>
  <cp:lastPrinted>2023-01-04T14:06:38Z</cp:lastPrinted>
  <dcterms:created xsi:type="dcterms:W3CDTF">2022-10-13T08:38:17Z</dcterms:created>
  <dcterms:modified xsi:type="dcterms:W3CDTF">2025-05-13T08:45:18Z</dcterms:modified>
</cp:coreProperties>
</file>