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Analitiki\KD dokumenti 2021\ANM ires maju buvnieciba ar kapitala atlaidi\Pieteikums\"/>
    </mc:Choice>
  </mc:AlternateContent>
  <xr:revisionPtr revIDLastSave="0" documentId="13_ncr:1_{F3341768-D93D-467E-84B2-2814D638A18A}" xr6:coauthVersionLast="47" xr6:coauthVersionMax="47" xr10:uidLastSave="{00000000-0000-0000-0000-000000000000}"/>
  <bookViews>
    <workbookView xWindow="-120" yWindow="-120" windowWidth="29040" windowHeight="15840" xr2:uid="{42BDF2CA-3716-457E-864C-B1308F347A35}"/>
  </bookViews>
  <sheets>
    <sheet name="Skaidrojumi" sheetId="7" r:id="rId1"/>
    <sheet name="Tāme" sheetId="1" r:id="rId2"/>
    <sheet name="Attiecināmās izmaksas" sheetId="2" r:id="rId3"/>
    <sheet name="Neattiecināmās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P25" i="1"/>
  <c r="P35" i="1"/>
  <c r="P36" i="1"/>
  <c r="P46" i="1"/>
  <c r="P47" i="1"/>
  <c r="P57" i="1"/>
  <c r="P58" i="1"/>
  <c r="P68" i="1"/>
  <c r="P69" i="1"/>
  <c r="P79" i="1"/>
  <c r="P80" i="1"/>
  <c r="P90" i="1"/>
  <c r="P91" i="1"/>
  <c r="P101" i="1"/>
  <c r="P102" i="1"/>
  <c r="P112" i="1"/>
  <c r="P113" i="1"/>
  <c r="J4" i="1"/>
  <c r="O6" i="1"/>
  <c r="I8" i="1" s="1"/>
  <c r="L4" i="1"/>
  <c r="J129" i="1" l="1"/>
  <c r="L23" i="1"/>
  <c r="M108" i="3"/>
  <c r="M75" i="2"/>
  <c r="N75" i="2"/>
  <c r="O75" i="2"/>
  <c r="O108" i="2"/>
  <c r="N108" i="2"/>
  <c r="M108" i="2"/>
  <c r="L34" i="1" l="1"/>
  <c r="G79" i="3"/>
  <c r="B88" i="5"/>
  <c r="B89" i="5"/>
  <c r="B90" i="5"/>
  <c r="B91" i="5"/>
  <c r="B92" i="5"/>
  <c r="B93" i="5"/>
  <c r="B94" i="5"/>
  <c r="B95" i="5"/>
  <c r="B96" i="5"/>
  <c r="G77" i="3"/>
  <c r="G78" i="3"/>
  <c r="F77" i="3"/>
  <c r="F78" i="3"/>
  <c r="E77" i="3"/>
  <c r="E78" i="3"/>
  <c r="D77" i="3"/>
  <c r="D78" i="3"/>
  <c r="L77" i="3"/>
  <c r="Q77" i="3" s="1"/>
  <c r="L78" i="3"/>
  <c r="L79" i="3"/>
  <c r="Q79" i="3" s="1"/>
  <c r="L80" i="3"/>
  <c r="Q80" i="3" s="1"/>
  <c r="L81" i="3"/>
  <c r="Q81" i="3" s="1"/>
  <c r="L82" i="3"/>
  <c r="Q82" i="3" s="1"/>
  <c r="L83" i="3"/>
  <c r="Q83" i="3" s="1"/>
  <c r="L84" i="3"/>
  <c r="Q84" i="3" s="1"/>
  <c r="L85" i="3"/>
  <c r="Q85" i="3" s="1"/>
  <c r="L12" i="3"/>
  <c r="Q12" i="3" s="1"/>
  <c r="L13" i="3"/>
  <c r="Q13" i="3" s="1"/>
  <c r="L14" i="3"/>
  <c r="Q14" i="3" s="1"/>
  <c r="L15" i="3"/>
  <c r="Q15" i="3" s="1"/>
  <c r="L16" i="3"/>
  <c r="Q16" i="3" s="1"/>
  <c r="L17" i="3"/>
  <c r="Q17" i="3" s="1"/>
  <c r="L18" i="3"/>
  <c r="Q18" i="3" s="1"/>
  <c r="L19" i="3"/>
  <c r="Q19" i="3" s="1"/>
  <c r="L22" i="2"/>
  <c r="L23" i="2"/>
  <c r="L24" i="2"/>
  <c r="L25" i="2"/>
  <c r="L26" i="2"/>
  <c r="L27" i="2"/>
  <c r="L28" i="2"/>
  <c r="L29" i="2"/>
  <c r="L30" i="2"/>
  <c r="L21" i="2"/>
  <c r="L12" i="2"/>
  <c r="L13" i="2"/>
  <c r="L14" i="2"/>
  <c r="L15" i="2"/>
  <c r="L16" i="2"/>
  <c r="L17" i="2"/>
  <c r="L18" i="2"/>
  <c r="L19" i="2"/>
  <c r="L10" i="2"/>
  <c r="L67" i="1" l="1"/>
  <c r="L45" i="1"/>
  <c r="L56" i="1"/>
  <c r="D79" i="3"/>
  <c r="E79" i="3"/>
  <c r="F79" i="3"/>
  <c r="C125" i="5"/>
  <c r="G113" i="3"/>
  <c r="M111" i="1"/>
  <c r="Q78" i="3"/>
  <c r="S118" i="5"/>
  <c r="T118" i="5"/>
  <c r="U118"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M118" i="5"/>
  <c r="N118" i="5"/>
  <c r="O118" i="5"/>
  <c r="M120" i="5"/>
  <c r="N120" i="5"/>
  <c r="O120" i="5"/>
  <c r="M121" i="5"/>
  <c r="N121" i="5"/>
  <c r="O121" i="5"/>
  <c r="M122" i="5"/>
  <c r="N122" i="5"/>
  <c r="O122" i="5"/>
  <c r="M123" i="5"/>
  <c r="N123" i="5"/>
  <c r="O123" i="5"/>
  <c r="M124" i="5"/>
  <c r="N124" i="5"/>
  <c r="O124" i="5"/>
  <c r="M125" i="5"/>
  <c r="N125" i="5"/>
  <c r="O125" i="5"/>
  <c r="M126" i="5"/>
  <c r="N126" i="5"/>
  <c r="O126" i="5"/>
  <c r="M127" i="5"/>
  <c r="N127" i="5"/>
  <c r="O127" i="5"/>
  <c r="M128" i="5"/>
  <c r="N128" i="5"/>
  <c r="O128" i="5"/>
  <c r="M129" i="5"/>
  <c r="N129" i="5"/>
  <c r="O129" i="5"/>
  <c r="D119" i="5"/>
  <c r="E119" i="5"/>
  <c r="F119" i="5"/>
  <c r="G119" i="5"/>
  <c r="D120" i="5"/>
  <c r="E120" i="5"/>
  <c r="F120" i="5"/>
  <c r="G120" i="5"/>
  <c r="D121" i="5"/>
  <c r="E121" i="5"/>
  <c r="F121" i="5"/>
  <c r="G121" i="5"/>
  <c r="D122" i="5"/>
  <c r="E122" i="5"/>
  <c r="F122" i="5"/>
  <c r="G122" i="5"/>
  <c r="D123" i="5"/>
  <c r="E123" i="5"/>
  <c r="F123" i="5"/>
  <c r="G123" i="5"/>
  <c r="D124" i="5"/>
  <c r="C113" i="5"/>
  <c r="C114" i="5"/>
  <c r="C119" i="5"/>
  <c r="C120" i="5"/>
  <c r="C121" i="5"/>
  <c r="C122" i="5"/>
  <c r="C123" i="5"/>
  <c r="C124" i="5"/>
  <c r="B110" i="5"/>
  <c r="B111" i="5"/>
  <c r="B112" i="5"/>
  <c r="B113" i="5"/>
  <c r="B114" i="5"/>
  <c r="B115" i="5"/>
  <c r="B116" i="5"/>
  <c r="B117" i="5"/>
  <c r="B118" i="5"/>
  <c r="B119" i="5"/>
  <c r="B120" i="5"/>
  <c r="B121" i="5"/>
  <c r="B122" i="5"/>
  <c r="B123" i="5"/>
  <c r="B124" i="5"/>
  <c r="B125" i="5"/>
  <c r="B126" i="5"/>
  <c r="B127" i="5"/>
  <c r="B128" i="5"/>
  <c r="B129" i="5"/>
  <c r="S88" i="5"/>
  <c r="T88" i="5"/>
  <c r="U88" i="5"/>
  <c r="S89" i="5"/>
  <c r="T89" i="5"/>
  <c r="U89" i="5"/>
  <c r="S90" i="5"/>
  <c r="T90" i="5"/>
  <c r="U90" i="5"/>
  <c r="S91" i="5"/>
  <c r="T91" i="5"/>
  <c r="U91" i="5"/>
  <c r="S92" i="5"/>
  <c r="T92" i="5"/>
  <c r="U92" i="5"/>
  <c r="S93" i="5"/>
  <c r="T93" i="5"/>
  <c r="U93" i="5"/>
  <c r="S94" i="5"/>
  <c r="T94" i="5"/>
  <c r="U94" i="5"/>
  <c r="S95" i="5"/>
  <c r="T95" i="5"/>
  <c r="U95" i="5"/>
  <c r="S96" i="5"/>
  <c r="T96" i="5"/>
  <c r="U96" i="5"/>
  <c r="R88" i="5"/>
  <c r="R89" i="5"/>
  <c r="R90" i="5"/>
  <c r="R91" i="5"/>
  <c r="R92" i="5"/>
  <c r="R93" i="5"/>
  <c r="R94" i="5"/>
  <c r="R95" i="5"/>
  <c r="M88" i="5"/>
  <c r="N88" i="5"/>
  <c r="O88" i="5"/>
  <c r="M89" i="5"/>
  <c r="N89" i="5"/>
  <c r="O89" i="5"/>
  <c r="M90" i="5"/>
  <c r="N90" i="5"/>
  <c r="O90" i="5"/>
  <c r="M91" i="5"/>
  <c r="N91" i="5"/>
  <c r="O91" i="5"/>
  <c r="M92" i="5"/>
  <c r="N92" i="5"/>
  <c r="O92" i="5"/>
  <c r="M93" i="5"/>
  <c r="N93" i="5"/>
  <c r="O93" i="5"/>
  <c r="M94" i="5"/>
  <c r="N94" i="5"/>
  <c r="O94" i="5"/>
  <c r="M95" i="5"/>
  <c r="N95" i="5"/>
  <c r="O95" i="5"/>
  <c r="M96" i="5"/>
  <c r="N96" i="5"/>
  <c r="O96" i="5"/>
  <c r="F88" i="5"/>
  <c r="G88" i="5"/>
  <c r="F89" i="5"/>
  <c r="G89" i="5"/>
  <c r="F90" i="5"/>
  <c r="G90" i="5"/>
  <c r="E88" i="5"/>
  <c r="E89" i="5"/>
  <c r="E90" i="5"/>
  <c r="D87" i="5"/>
  <c r="D88" i="5"/>
  <c r="D89" i="5"/>
  <c r="D90" i="5"/>
  <c r="D91" i="5"/>
  <c r="C88" i="5"/>
  <c r="C89" i="5"/>
  <c r="C90" i="5"/>
  <c r="C91" i="5"/>
  <c r="C92" i="5"/>
  <c r="O108" i="3"/>
  <c r="N108" i="3"/>
  <c r="B108" i="3"/>
  <c r="C108" i="3"/>
  <c r="D108" i="3"/>
  <c r="E108" i="3"/>
  <c r="F108" i="3"/>
  <c r="G108" i="3"/>
  <c r="B109" i="3"/>
  <c r="C109" i="3"/>
  <c r="D109" i="3"/>
  <c r="E109" i="3"/>
  <c r="F109" i="3"/>
  <c r="G109" i="3"/>
  <c r="L109" i="3"/>
  <c r="B110" i="3"/>
  <c r="C110" i="3"/>
  <c r="D110" i="3"/>
  <c r="E110" i="3"/>
  <c r="F110" i="3"/>
  <c r="G110" i="3"/>
  <c r="L110" i="3"/>
  <c r="Q110" i="3" s="1"/>
  <c r="B111" i="3"/>
  <c r="C111" i="3"/>
  <c r="D111" i="3"/>
  <c r="E111" i="3"/>
  <c r="F111" i="3"/>
  <c r="G111" i="3"/>
  <c r="L111" i="3"/>
  <c r="Q111" i="3" s="1"/>
  <c r="B112" i="3"/>
  <c r="C112" i="3"/>
  <c r="D112" i="3"/>
  <c r="E112" i="3"/>
  <c r="F112" i="3"/>
  <c r="G112" i="3"/>
  <c r="L112" i="3"/>
  <c r="Q112" i="3" s="1"/>
  <c r="B113" i="3"/>
  <c r="C113" i="3"/>
  <c r="D113" i="3"/>
  <c r="L113" i="3"/>
  <c r="Q113" i="3" s="1"/>
  <c r="B114" i="3"/>
  <c r="C114" i="3"/>
  <c r="L114" i="3"/>
  <c r="Q114" i="3" s="1"/>
  <c r="B115" i="3"/>
  <c r="L115" i="3"/>
  <c r="Q115" i="3" s="1"/>
  <c r="B116" i="3"/>
  <c r="L116" i="3"/>
  <c r="Q116" i="3" s="1"/>
  <c r="B117" i="3"/>
  <c r="L117" i="3"/>
  <c r="Q117" i="3" s="1"/>
  <c r="B118" i="3"/>
  <c r="L118" i="3"/>
  <c r="Q118" i="3" s="1"/>
  <c r="D76" i="3"/>
  <c r="E76" i="3"/>
  <c r="F76" i="3"/>
  <c r="G76" i="3"/>
  <c r="C77" i="3"/>
  <c r="C78" i="3"/>
  <c r="C79" i="3"/>
  <c r="C80" i="3"/>
  <c r="C81" i="3"/>
  <c r="B77" i="3"/>
  <c r="B78" i="3"/>
  <c r="B79" i="3"/>
  <c r="B80" i="3"/>
  <c r="B81" i="3"/>
  <c r="B82" i="3"/>
  <c r="B83" i="3"/>
  <c r="B84" i="3"/>
  <c r="B85" i="3"/>
  <c r="O75" i="3"/>
  <c r="N75" i="3"/>
  <c r="M75" i="3"/>
  <c r="O119" i="5"/>
  <c r="N119" i="5"/>
  <c r="M119" i="5"/>
  <c r="O53" i="2"/>
  <c r="N53" i="2"/>
  <c r="M53" i="2"/>
  <c r="L77" i="2"/>
  <c r="L78" i="2"/>
  <c r="L79" i="2"/>
  <c r="L80" i="2"/>
  <c r="L81" i="2"/>
  <c r="L82" i="2"/>
  <c r="L83" i="2"/>
  <c r="L84" i="2"/>
  <c r="P84" i="2" s="1"/>
  <c r="L85" i="2"/>
  <c r="C77" i="2"/>
  <c r="D77" i="2"/>
  <c r="E77" i="2"/>
  <c r="F77" i="2"/>
  <c r="G77" i="2"/>
  <c r="C78" i="2"/>
  <c r="D78" i="2"/>
  <c r="E78" i="2"/>
  <c r="F78" i="2"/>
  <c r="G78" i="2"/>
  <c r="C79" i="2"/>
  <c r="D79" i="2"/>
  <c r="E79" i="2"/>
  <c r="F79" i="2"/>
  <c r="G79" i="2"/>
  <c r="C80" i="2"/>
  <c r="D80" i="2"/>
  <c r="C81" i="2"/>
  <c r="B77" i="2"/>
  <c r="B78" i="2"/>
  <c r="B79" i="2"/>
  <c r="B80" i="2"/>
  <c r="B81" i="2"/>
  <c r="B82" i="2"/>
  <c r="B83" i="2"/>
  <c r="B84" i="2"/>
  <c r="B85" i="2"/>
  <c r="L109" i="2"/>
  <c r="L120" i="5" s="1"/>
  <c r="L118" i="2"/>
  <c r="L129" i="5" s="1"/>
  <c r="L117" i="2"/>
  <c r="L128" i="5" s="1"/>
  <c r="L116" i="2"/>
  <c r="L127" i="5" s="1"/>
  <c r="L115" i="2"/>
  <c r="L126" i="5" s="1"/>
  <c r="L114" i="2"/>
  <c r="P114" i="2" s="1"/>
  <c r="P125" i="5" s="1"/>
  <c r="L113" i="2"/>
  <c r="L124" i="5" s="1"/>
  <c r="L112" i="2"/>
  <c r="P112" i="2" s="1"/>
  <c r="L110" i="2"/>
  <c r="L121" i="5" s="1"/>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C114" i="2"/>
  <c r="B108" i="2"/>
  <c r="B109" i="2"/>
  <c r="B110" i="2"/>
  <c r="B111" i="2"/>
  <c r="B112" i="2"/>
  <c r="B113" i="2"/>
  <c r="B114" i="2"/>
  <c r="B115" i="2"/>
  <c r="B116" i="2"/>
  <c r="B117" i="2"/>
  <c r="B118" i="2"/>
  <c r="M100" i="1"/>
  <c r="M89" i="1"/>
  <c r="M78" i="1"/>
  <c r="M67" i="1"/>
  <c r="M56" i="1"/>
  <c r="M45" i="1"/>
  <c r="M34" i="1"/>
  <c r="M23" i="1"/>
  <c r="H80" i="1"/>
  <c r="H77" i="3" s="1"/>
  <c r="H81" i="1"/>
  <c r="H82" i="1"/>
  <c r="H113" i="1"/>
  <c r="H121" i="5" s="1"/>
  <c r="H114" i="1"/>
  <c r="H115" i="1"/>
  <c r="H112" i="1"/>
  <c r="H109" i="3" s="1"/>
  <c r="I115" i="1" l="1"/>
  <c r="J115" i="1" s="1"/>
  <c r="P115" i="1"/>
  <c r="I114" i="1"/>
  <c r="J114" i="1" s="1"/>
  <c r="P114" i="1"/>
  <c r="I82" i="1"/>
  <c r="I79" i="3" s="1"/>
  <c r="P82" i="1"/>
  <c r="H89" i="5"/>
  <c r="P81" i="1"/>
  <c r="L78" i="1"/>
  <c r="L89" i="1"/>
  <c r="F113" i="2"/>
  <c r="E113" i="2"/>
  <c r="D113" i="2"/>
  <c r="F113" i="3"/>
  <c r="F124" i="5"/>
  <c r="E113" i="3"/>
  <c r="E124" i="5"/>
  <c r="G124" i="5"/>
  <c r="H116" i="1"/>
  <c r="G113" i="2"/>
  <c r="C115" i="5"/>
  <c r="D80" i="3"/>
  <c r="L96" i="5"/>
  <c r="P85" i="2"/>
  <c r="P96" i="5" s="1"/>
  <c r="L88" i="5"/>
  <c r="P77" i="2"/>
  <c r="P88" i="5" s="1"/>
  <c r="L94" i="5"/>
  <c r="P83" i="2"/>
  <c r="P94" i="5" s="1"/>
  <c r="L93" i="5"/>
  <c r="P82" i="2"/>
  <c r="P93" i="5" s="1"/>
  <c r="L92" i="5"/>
  <c r="P81" i="2"/>
  <c r="P92" i="5" s="1"/>
  <c r="L91" i="5"/>
  <c r="P80" i="2"/>
  <c r="P91" i="5" s="1"/>
  <c r="L90" i="5"/>
  <c r="P79" i="2"/>
  <c r="P90" i="5" s="1"/>
  <c r="L89" i="5"/>
  <c r="P78" i="2"/>
  <c r="P89" i="5" s="1"/>
  <c r="Q109" i="3"/>
  <c r="Q108" i="3" s="1"/>
  <c r="L108" i="3"/>
  <c r="U119" i="5"/>
  <c r="T119" i="5"/>
  <c r="R125" i="5"/>
  <c r="R126" i="5"/>
  <c r="R127" i="5"/>
  <c r="R128" i="5"/>
  <c r="R120" i="5"/>
  <c r="R129" i="5"/>
  <c r="R121" i="5"/>
  <c r="R122" i="5"/>
  <c r="R124" i="5"/>
  <c r="H90" i="5"/>
  <c r="S119" i="5"/>
  <c r="P109" i="2"/>
  <c r="P110" i="2"/>
  <c r="P121" i="5" s="1"/>
  <c r="P115" i="2"/>
  <c r="P126" i="5" s="1"/>
  <c r="P117" i="2"/>
  <c r="P128" i="5" s="1"/>
  <c r="H110" i="2"/>
  <c r="H109" i="2"/>
  <c r="H110" i="3"/>
  <c r="H120" i="5"/>
  <c r="H122" i="5"/>
  <c r="I123" i="5"/>
  <c r="I79" i="2"/>
  <c r="H77" i="2"/>
  <c r="H88" i="5"/>
  <c r="H78" i="3"/>
  <c r="I90" i="5"/>
  <c r="P123" i="5"/>
  <c r="P116" i="2"/>
  <c r="P127" i="5" s="1"/>
  <c r="H123" i="5"/>
  <c r="L125" i="5"/>
  <c r="P118" i="2"/>
  <c r="P129" i="5" s="1"/>
  <c r="J112" i="3"/>
  <c r="L123" i="5"/>
  <c r="I112" i="3"/>
  <c r="J112" i="2"/>
  <c r="J111" i="2"/>
  <c r="H112" i="3"/>
  <c r="J111" i="3"/>
  <c r="O115" i="1"/>
  <c r="I112" i="2"/>
  <c r="I111" i="2"/>
  <c r="P113" i="2"/>
  <c r="P124" i="5" s="1"/>
  <c r="I111" i="3"/>
  <c r="J122" i="5"/>
  <c r="H112" i="2"/>
  <c r="H111" i="2"/>
  <c r="H111" i="3"/>
  <c r="J123" i="5"/>
  <c r="I122" i="5"/>
  <c r="L95" i="5"/>
  <c r="H79" i="2"/>
  <c r="H78" i="2"/>
  <c r="H79" i="3"/>
  <c r="R123" i="5"/>
  <c r="I81" i="1"/>
  <c r="J82" i="1"/>
  <c r="I80" i="1"/>
  <c r="J80" i="1" s="1"/>
  <c r="I112" i="1"/>
  <c r="I113" i="1"/>
  <c r="H113" i="2" l="1"/>
  <c r="P116" i="1"/>
  <c r="I116" i="1"/>
  <c r="I124" i="5" s="1"/>
  <c r="H113" i="3"/>
  <c r="H124" i="5"/>
  <c r="L100" i="1"/>
  <c r="D125" i="5"/>
  <c r="D114" i="3"/>
  <c r="D114" i="2"/>
  <c r="C115" i="2"/>
  <c r="C126" i="5"/>
  <c r="C115" i="3"/>
  <c r="C116" i="5"/>
  <c r="C82" i="2"/>
  <c r="C93" i="5"/>
  <c r="C82" i="3"/>
  <c r="D81" i="3"/>
  <c r="D92" i="5"/>
  <c r="D81" i="2"/>
  <c r="E80" i="3"/>
  <c r="E80" i="2"/>
  <c r="E91" i="5"/>
  <c r="P120" i="5"/>
  <c r="R119" i="5"/>
  <c r="J113" i="1"/>
  <c r="J110" i="2" s="1"/>
  <c r="I110" i="2"/>
  <c r="I121" i="5"/>
  <c r="I110" i="3"/>
  <c r="J112" i="1"/>
  <c r="I120" i="5"/>
  <c r="I109" i="2"/>
  <c r="I109" i="3"/>
  <c r="I113" i="3"/>
  <c r="J77" i="3"/>
  <c r="J88" i="5"/>
  <c r="J77" i="2"/>
  <c r="I77" i="2"/>
  <c r="I88" i="5"/>
  <c r="I77" i="3"/>
  <c r="J90" i="5"/>
  <c r="J79" i="3"/>
  <c r="J79" i="2"/>
  <c r="J81" i="1"/>
  <c r="O81" i="1" s="1"/>
  <c r="I78" i="3"/>
  <c r="I89" i="5"/>
  <c r="I78" i="2"/>
  <c r="O80" i="1"/>
  <c r="O82" i="1"/>
  <c r="I113" i="2" l="1"/>
  <c r="J116" i="1"/>
  <c r="L111" i="1"/>
  <c r="L111" i="2"/>
  <c r="O114" i="1"/>
  <c r="O113" i="1"/>
  <c r="J110" i="3"/>
  <c r="C116" i="3"/>
  <c r="C127" i="5"/>
  <c r="C116" i="2"/>
  <c r="D115" i="2"/>
  <c r="D115" i="3"/>
  <c r="D126" i="5"/>
  <c r="E125" i="5"/>
  <c r="E114" i="3"/>
  <c r="E114" i="2"/>
  <c r="G106" i="2"/>
  <c r="C107" i="3"/>
  <c r="C117" i="5"/>
  <c r="E81" i="3"/>
  <c r="E81" i="2"/>
  <c r="E92" i="5"/>
  <c r="H83" i="1"/>
  <c r="P83" i="1" s="1"/>
  <c r="F80" i="3"/>
  <c r="F91" i="5"/>
  <c r="F80" i="2"/>
  <c r="C94" i="5"/>
  <c r="C83" i="2"/>
  <c r="C83" i="3"/>
  <c r="D82" i="3"/>
  <c r="D82" i="2"/>
  <c r="D93" i="5"/>
  <c r="G84" i="5"/>
  <c r="G74" i="2"/>
  <c r="G62" i="2"/>
  <c r="G63" i="3"/>
  <c r="G52" i="5"/>
  <c r="G40" i="5"/>
  <c r="G41" i="5"/>
  <c r="J121" i="5"/>
  <c r="J120" i="5"/>
  <c r="J109" i="2"/>
  <c r="O112" i="1"/>
  <c r="J109" i="3"/>
  <c r="J124" i="5"/>
  <c r="J113" i="2"/>
  <c r="J113" i="3"/>
  <c r="O116" i="1"/>
  <c r="J78" i="3"/>
  <c r="J78" i="2"/>
  <c r="J89" i="5"/>
  <c r="C108" i="5"/>
  <c r="C97" i="5"/>
  <c r="C86" i="5"/>
  <c r="C75" i="5"/>
  <c r="C64" i="5"/>
  <c r="C53" i="5"/>
  <c r="C42" i="5"/>
  <c r="C31" i="5"/>
  <c r="C20" i="5"/>
  <c r="C97" i="3"/>
  <c r="C86" i="3"/>
  <c r="C75" i="3"/>
  <c r="C64" i="3"/>
  <c r="C53" i="3"/>
  <c r="C42" i="3"/>
  <c r="C31" i="3"/>
  <c r="C20" i="3"/>
  <c r="C97" i="2"/>
  <c r="C86" i="2"/>
  <c r="C75" i="2"/>
  <c r="C64" i="2"/>
  <c r="C53" i="2"/>
  <c r="C42" i="2"/>
  <c r="C31" i="2"/>
  <c r="C20" i="2"/>
  <c r="C9" i="2"/>
  <c r="C9" i="3" s="1"/>
  <c r="M86" i="5"/>
  <c r="M86" i="2"/>
  <c r="N86" i="2"/>
  <c r="O86" i="2"/>
  <c r="O97" i="2"/>
  <c r="N97" i="2"/>
  <c r="M97" i="2"/>
  <c r="S21" i="5"/>
  <c r="T21" i="5"/>
  <c r="U21" i="5"/>
  <c r="S22" i="5"/>
  <c r="T22" i="5"/>
  <c r="U22" i="5"/>
  <c r="S23" i="5"/>
  <c r="U23" i="5"/>
  <c r="S24" i="5"/>
  <c r="T24" i="5"/>
  <c r="U24" i="5"/>
  <c r="S25" i="5"/>
  <c r="T25" i="5"/>
  <c r="U25" i="5"/>
  <c r="S26" i="5"/>
  <c r="T26" i="5"/>
  <c r="U26" i="5"/>
  <c r="S27" i="5"/>
  <c r="T27" i="5"/>
  <c r="U27" i="5"/>
  <c r="S28" i="5"/>
  <c r="T28" i="5"/>
  <c r="U28" i="5"/>
  <c r="S29" i="5"/>
  <c r="T29" i="5"/>
  <c r="U29" i="5"/>
  <c r="S30" i="5"/>
  <c r="T30" i="5"/>
  <c r="U30" i="5"/>
  <c r="S32" i="5"/>
  <c r="T32" i="5"/>
  <c r="U32" i="5"/>
  <c r="S33" i="5"/>
  <c r="T33" i="5"/>
  <c r="U33" i="5"/>
  <c r="S34" i="5"/>
  <c r="S35" i="5"/>
  <c r="T35" i="5"/>
  <c r="U35" i="5"/>
  <c r="S36" i="5"/>
  <c r="T36" i="5"/>
  <c r="U36" i="5"/>
  <c r="S37" i="5"/>
  <c r="T37" i="5"/>
  <c r="U37" i="5"/>
  <c r="S38" i="5"/>
  <c r="T38" i="5"/>
  <c r="U38" i="5"/>
  <c r="S39" i="5"/>
  <c r="T39" i="5"/>
  <c r="U39" i="5"/>
  <c r="S40" i="5"/>
  <c r="T40" i="5"/>
  <c r="U40" i="5"/>
  <c r="S41" i="5"/>
  <c r="T41" i="5"/>
  <c r="U41"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4" i="5"/>
  <c r="T54" i="5"/>
  <c r="U54" i="5"/>
  <c r="S55" i="5"/>
  <c r="T55" i="5"/>
  <c r="U55" i="5"/>
  <c r="S56" i="5"/>
  <c r="T56" i="5"/>
  <c r="S57" i="5"/>
  <c r="T57" i="5"/>
  <c r="U57" i="5"/>
  <c r="S58" i="5"/>
  <c r="T58" i="5"/>
  <c r="U58" i="5"/>
  <c r="S59" i="5"/>
  <c r="T59" i="5"/>
  <c r="U59" i="5"/>
  <c r="S60" i="5"/>
  <c r="T60" i="5"/>
  <c r="U60" i="5"/>
  <c r="S61" i="5"/>
  <c r="T61" i="5"/>
  <c r="U61" i="5"/>
  <c r="S62" i="5"/>
  <c r="T62" i="5"/>
  <c r="U62" i="5"/>
  <c r="S63" i="5"/>
  <c r="T63" i="5"/>
  <c r="U63" i="5"/>
  <c r="S65" i="5"/>
  <c r="T65" i="5"/>
  <c r="U65" i="5"/>
  <c r="S66" i="5"/>
  <c r="T66" i="5"/>
  <c r="U66" i="5"/>
  <c r="S67" i="5"/>
  <c r="U67" i="5"/>
  <c r="S68" i="5"/>
  <c r="S69" i="5"/>
  <c r="T69" i="5"/>
  <c r="U69" i="5"/>
  <c r="S70" i="5"/>
  <c r="T70" i="5"/>
  <c r="U70" i="5"/>
  <c r="S71" i="5"/>
  <c r="T71" i="5"/>
  <c r="U71" i="5"/>
  <c r="S72" i="5"/>
  <c r="T72" i="5"/>
  <c r="U72" i="5"/>
  <c r="S73" i="5"/>
  <c r="T73" i="5"/>
  <c r="U73" i="5"/>
  <c r="S74" i="5"/>
  <c r="T74" i="5"/>
  <c r="U74" i="5"/>
  <c r="S76" i="5"/>
  <c r="T76" i="5"/>
  <c r="U76" i="5"/>
  <c r="S77" i="5"/>
  <c r="T77" i="5"/>
  <c r="U77" i="5"/>
  <c r="S78" i="5"/>
  <c r="T78" i="5"/>
  <c r="U78" i="5"/>
  <c r="S79" i="5"/>
  <c r="S80" i="5"/>
  <c r="T80" i="5"/>
  <c r="U80" i="5"/>
  <c r="S81" i="5"/>
  <c r="T81" i="5"/>
  <c r="U81" i="5"/>
  <c r="S82" i="5"/>
  <c r="T82" i="5"/>
  <c r="U82" i="5"/>
  <c r="S83" i="5"/>
  <c r="T83" i="5"/>
  <c r="U83" i="5"/>
  <c r="S84" i="5"/>
  <c r="T84" i="5"/>
  <c r="U84" i="5"/>
  <c r="S85" i="5"/>
  <c r="T85" i="5"/>
  <c r="U85" i="5"/>
  <c r="S87" i="5"/>
  <c r="T87" i="5"/>
  <c r="U87" i="5"/>
  <c r="S98" i="5"/>
  <c r="T98" i="5"/>
  <c r="U98" i="5"/>
  <c r="S99" i="5"/>
  <c r="T99" i="5"/>
  <c r="U99" i="5"/>
  <c r="S100" i="5"/>
  <c r="S101" i="5"/>
  <c r="S102" i="5"/>
  <c r="T102" i="5"/>
  <c r="U102" i="5"/>
  <c r="S103" i="5"/>
  <c r="T103" i="5"/>
  <c r="U103" i="5"/>
  <c r="S104" i="5"/>
  <c r="T104" i="5"/>
  <c r="U104" i="5"/>
  <c r="S105" i="5"/>
  <c r="T105" i="5"/>
  <c r="U105" i="5"/>
  <c r="S106" i="5"/>
  <c r="T106" i="5"/>
  <c r="U106" i="5"/>
  <c r="S107" i="5"/>
  <c r="T107" i="5"/>
  <c r="U107" i="5"/>
  <c r="S109" i="5"/>
  <c r="T109" i="5"/>
  <c r="U109" i="5"/>
  <c r="S110" i="5"/>
  <c r="T110" i="5"/>
  <c r="U110" i="5"/>
  <c r="S111" i="5"/>
  <c r="T111" i="5"/>
  <c r="S112" i="5"/>
  <c r="U112" i="5"/>
  <c r="S113" i="5"/>
  <c r="T113" i="5"/>
  <c r="U113" i="5"/>
  <c r="S114" i="5"/>
  <c r="T114" i="5"/>
  <c r="U114" i="5"/>
  <c r="S115" i="5"/>
  <c r="T115" i="5"/>
  <c r="U115" i="5"/>
  <c r="S116" i="5"/>
  <c r="T116" i="5"/>
  <c r="U116" i="5"/>
  <c r="S117" i="5"/>
  <c r="T117" i="5"/>
  <c r="U117" i="5"/>
  <c r="M21" i="5"/>
  <c r="N21" i="5"/>
  <c r="O21" i="5"/>
  <c r="M22" i="5"/>
  <c r="N22" i="5"/>
  <c r="O22" i="5"/>
  <c r="M23" i="5"/>
  <c r="N23" i="5"/>
  <c r="O23" i="5"/>
  <c r="M24" i="5"/>
  <c r="N24" i="5"/>
  <c r="O24" i="5"/>
  <c r="M25" i="5"/>
  <c r="N25" i="5"/>
  <c r="O25" i="5"/>
  <c r="M26" i="5"/>
  <c r="N26" i="5"/>
  <c r="O26" i="5"/>
  <c r="M27" i="5"/>
  <c r="N27" i="5"/>
  <c r="O27" i="5"/>
  <c r="M28" i="5"/>
  <c r="N28" i="5"/>
  <c r="O28" i="5"/>
  <c r="M29" i="5"/>
  <c r="N29" i="5"/>
  <c r="O29" i="5"/>
  <c r="M30" i="5"/>
  <c r="N30" i="5"/>
  <c r="O30" i="5"/>
  <c r="M32" i="5"/>
  <c r="N32" i="5"/>
  <c r="O32" i="5"/>
  <c r="M33" i="5"/>
  <c r="N33" i="5"/>
  <c r="O33" i="5"/>
  <c r="M34" i="5"/>
  <c r="N34" i="5"/>
  <c r="O34" i="5"/>
  <c r="M35" i="5"/>
  <c r="N35" i="5"/>
  <c r="O35" i="5"/>
  <c r="M36" i="5"/>
  <c r="N36" i="5"/>
  <c r="O36" i="5"/>
  <c r="M37" i="5"/>
  <c r="N37" i="5"/>
  <c r="O37" i="5"/>
  <c r="M38" i="5"/>
  <c r="N38" i="5"/>
  <c r="O38" i="5"/>
  <c r="M39" i="5"/>
  <c r="N39" i="5"/>
  <c r="O39" i="5"/>
  <c r="M40" i="5"/>
  <c r="N40" i="5"/>
  <c r="O40" i="5"/>
  <c r="M41" i="5"/>
  <c r="N41" i="5"/>
  <c r="O41" i="5"/>
  <c r="M43" i="5"/>
  <c r="N43" i="5"/>
  <c r="O43" i="5"/>
  <c r="M44" i="5"/>
  <c r="N44" i="5"/>
  <c r="O44" i="5"/>
  <c r="M45" i="5"/>
  <c r="N45" i="5"/>
  <c r="O45" i="5"/>
  <c r="M46" i="5"/>
  <c r="N46" i="5"/>
  <c r="O46" i="5"/>
  <c r="M47" i="5"/>
  <c r="N47" i="5"/>
  <c r="O47" i="5"/>
  <c r="M48" i="5"/>
  <c r="N48" i="5"/>
  <c r="O48" i="5"/>
  <c r="M49" i="5"/>
  <c r="N49" i="5"/>
  <c r="O49" i="5"/>
  <c r="M50" i="5"/>
  <c r="N50" i="5"/>
  <c r="O50" i="5"/>
  <c r="M51" i="5"/>
  <c r="N51" i="5"/>
  <c r="O51" i="5"/>
  <c r="M52" i="5"/>
  <c r="N52" i="5"/>
  <c r="O52" i="5"/>
  <c r="M54" i="5"/>
  <c r="N54" i="5"/>
  <c r="O54" i="5"/>
  <c r="M55" i="5"/>
  <c r="N55" i="5"/>
  <c r="O55" i="5"/>
  <c r="M56" i="5"/>
  <c r="N56" i="5"/>
  <c r="O56" i="5"/>
  <c r="M57" i="5"/>
  <c r="N57" i="5"/>
  <c r="O57" i="5"/>
  <c r="M58" i="5"/>
  <c r="N58" i="5"/>
  <c r="O58" i="5"/>
  <c r="M59" i="5"/>
  <c r="N59" i="5"/>
  <c r="O59" i="5"/>
  <c r="M60" i="5"/>
  <c r="N60" i="5"/>
  <c r="O60" i="5"/>
  <c r="M61" i="5"/>
  <c r="N61" i="5"/>
  <c r="O61" i="5"/>
  <c r="M62" i="5"/>
  <c r="N62" i="5"/>
  <c r="O62" i="5"/>
  <c r="M63" i="5"/>
  <c r="N63" i="5"/>
  <c r="O63" i="5"/>
  <c r="M65" i="5"/>
  <c r="N65" i="5"/>
  <c r="O65" i="5"/>
  <c r="M66" i="5"/>
  <c r="N66" i="5"/>
  <c r="O66" i="5"/>
  <c r="M67" i="5"/>
  <c r="N67" i="5"/>
  <c r="O67" i="5"/>
  <c r="M68" i="5"/>
  <c r="N68" i="5"/>
  <c r="O68" i="5"/>
  <c r="M69" i="5"/>
  <c r="N69" i="5"/>
  <c r="O69" i="5"/>
  <c r="M70" i="5"/>
  <c r="N70" i="5"/>
  <c r="O70" i="5"/>
  <c r="M71" i="5"/>
  <c r="N71" i="5"/>
  <c r="O71" i="5"/>
  <c r="M72" i="5"/>
  <c r="N72" i="5"/>
  <c r="O72" i="5"/>
  <c r="M73" i="5"/>
  <c r="N73" i="5"/>
  <c r="O73" i="5"/>
  <c r="M74" i="5"/>
  <c r="N74" i="5"/>
  <c r="O74" i="5"/>
  <c r="M76" i="5"/>
  <c r="N76" i="5"/>
  <c r="O76" i="5"/>
  <c r="M77" i="5"/>
  <c r="N77" i="5"/>
  <c r="O77" i="5"/>
  <c r="M78" i="5"/>
  <c r="N78" i="5"/>
  <c r="O78" i="5"/>
  <c r="M79" i="5"/>
  <c r="N79" i="5"/>
  <c r="O79" i="5"/>
  <c r="M80" i="5"/>
  <c r="N80" i="5"/>
  <c r="O80" i="5"/>
  <c r="M81" i="5"/>
  <c r="N81" i="5"/>
  <c r="O81" i="5"/>
  <c r="M82" i="5"/>
  <c r="N82" i="5"/>
  <c r="O82" i="5"/>
  <c r="M83" i="5"/>
  <c r="N83" i="5"/>
  <c r="O83" i="5"/>
  <c r="M84" i="5"/>
  <c r="N84" i="5"/>
  <c r="O84" i="5"/>
  <c r="M85" i="5"/>
  <c r="N85" i="5"/>
  <c r="O85" i="5"/>
  <c r="M87" i="5"/>
  <c r="N87" i="5"/>
  <c r="O87" i="5"/>
  <c r="M98" i="5"/>
  <c r="N98" i="5"/>
  <c r="O98" i="5"/>
  <c r="M99" i="5"/>
  <c r="N99" i="5"/>
  <c r="O99" i="5"/>
  <c r="M100" i="5"/>
  <c r="N100" i="5"/>
  <c r="O100" i="5"/>
  <c r="M101" i="5"/>
  <c r="N101" i="5"/>
  <c r="O101" i="5"/>
  <c r="M102" i="5"/>
  <c r="N102" i="5"/>
  <c r="O102" i="5"/>
  <c r="M103" i="5"/>
  <c r="N103" i="5"/>
  <c r="O103" i="5"/>
  <c r="M104" i="5"/>
  <c r="N104" i="5"/>
  <c r="O104" i="5"/>
  <c r="M105" i="5"/>
  <c r="N105" i="5"/>
  <c r="O105" i="5"/>
  <c r="M106" i="5"/>
  <c r="N106" i="5"/>
  <c r="O106" i="5"/>
  <c r="M107" i="5"/>
  <c r="N107" i="5"/>
  <c r="O107" i="5"/>
  <c r="M109" i="5"/>
  <c r="N109" i="5"/>
  <c r="O109" i="5"/>
  <c r="M110" i="5"/>
  <c r="N110" i="5"/>
  <c r="O110" i="5"/>
  <c r="M111" i="5"/>
  <c r="N111" i="5"/>
  <c r="O111" i="5"/>
  <c r="M112" i="5"/>
  <c r="N112" i="5"/>
  <c r="O112" i="5"/>
  <c r="M113" i="5"/>
  <c r="N113" i="5"/>
  <c r="O113" i="5"/>
  <c r="M114" i="5"/>
  <c r="N114" i="5"/>
  <c r="O114" i="5"/>
  <c r="M115" i="5"/>
  <c r="N115" i="5"/>
  <c r="O115" i="5"/>
  <c r="M116" i="5"/>
  <c r="N116" i="5"/>
  <c r="O116" i="5"/>
  <c r="M117" i="5"/>
  <c r="N117" i="5"/>
  <c r="O117" i="5"/>
  <c r="D117" i="5"/>
  <c r="G116" i="5"/>
  <c r="F116" i="5"/>
  <c r="E116" i="5"/>
  <c r="D116" i="5"/>
  <c r="G115" i="5"/>
  <c r="F115" i="5"/>
  <c r="E115" i="5"/>
  <c r="D115" i="5"/>
  <c r="G114" i="5"/>
  <c r="F114" i="5"/>
  <c r="E114" i="5"/>
  <c r="D114" i="5"/>
  <c r="G113" i="5"/>
  <c r="F113" i="5"/>
  <c r="E113" i="5"/>
  <c r="D113" i="5"/>
  <c r="G112" i="5"/>
  <c r="F112" i="5"/>
  <c r="E112" i="5"/>
  <c r="D112" i="5"/>
  <c r="C112" i="5"/>
  <c r="G111" i="5"/>
  <c r="F111" i="5"/>
  <c r="E111" i="5"/>
  <c r="D111" i="5"/>
  <c r="C111" i="5"/>
  <c r="G110" i="5"/>
  <c r="F110" i="5"/>
  <c r="E110" i="5"/>
  <c r="D110" i="5"/>
  <c r="C110" i="5"/>
  <c r="G109" i="5"/>
  <c r="F109" i="5"/>
  <c r="E109" i="5"/>
  <c r="D109" i="5"/>
  <c r="C109" i="5"/>
  <c r="B109" i="5"/>
  <c r="G107" i="5"/>
  <c r="F107" i="5"/>
  <c r="E107" i="5"/>
  <c r="D107" i="5"/>
  <c r="C107" i="5"/>
  <c r="B107" i="5"/>
  <c r="G106" i="5"/>
  <c r="F106" i="5"/>
  <c r="E106" i="5"/>
  <c r="D106" i="5"/>
  <c r="C106" i="5"/>
  <c r="B106" i="5"/>
  <c r="G105" i="5"/>
  <c r="F105" i="5"/>
  <c r="E105" i="5"/>
  <c r="D105" i="5"/>
  <c r="C105" i="5"/>
  <c r="B105" i="5"/>
  <c r="G104" i="5"/>
  <c r="F104" i="5"/>
  <c r="E104" i="5"/>
  <c r="D104" i="5"/>
  <c r="C104" i="5"/>
  <c r="B104" i="5"/>
  <c r="G103" i="5"/>
  <c r="F103" i="5"/>
  <c r="E103" i="5"/>
  <c r="D103" i="5"/>
  <c r="C103" i="5"/>
  <c r="B103" i="5"/>
  <c r="G102" i="5"/>
  <c r="F102" i="5"/>
  <c r="E102" i="5"/>
  <c r="D102" i="5"/>
  <c r="C102" i="5"/>
  <c r="B102" i="5"/>
  <c r="G101" i="5"/>
  <c r="F101" i="5"/>
  <c r="E101" i="5"/>
  <c r="D101" i="5"/>
  <c r="C101" i="5"/>
  <c r="B101" i="5"/>
  <c r="G100" i="5"/>
  <c r="F100" i="5"/>
  <c r="E100" i="5"/>
  <c r="D100" i="5"/>
  <c r="C100" i="5"/>
  <c r="B100" i="5"/>
  <c r="G99" i="5"/>
  <c r="F99" i="5"/>
  <c r="E99" i="5"/>
  <c r="D99" i="5"/>
  <c r="C99" i="5"/>
  <c r="B99" i="5"/>
  <c r="G98" i="5"/>
  <c r="F98" i="5"/>
  <c r="E98" i="5"/>
  <c r="D98" i="5"/>
  <c r="C98" i="5"/>
  <c r="B98" i="5"/>
  <c r="G87" i="5"/>
  <c r="F87" i="5"/>
  <c r="E87" i="5"/>
  <c r="C87" i="5"/>
  <c r="B87" i="5"/>
  <c r="G85" i="5"/>
  <c r="F85" i="5"/>
  <c r="E85" i="5"/>
  <c r="B85" i="5"/>
  <c r="F84" i="5"/>
  <c r="E84" i="5"/>
  <c r="D84" i="5"/>
  <c r="C84" i="5"/>
  <c r="B84" i="5"/>
  <c r="G83" i="5"/>
  <c r="F83" i="5"/>
  <c r="E83" i="5"/>
  <c r="D83" i="5"/>
  <c r="C83" i="5"/>
  <c r="B83" i="5"/>
  <c r="G82" i="5"/>
  <c r="F82" i="5"/>
  <c r="E82" i="5"/>
  <c r="D82" i="5"/>
  <c r="C82" i="5"/>
  <c r="B82" i="5"/>
  <c r="G81" i="5"/>
  <c r="F81" i="5"/>
  <c r="E81" i="5"/>
  <c r="D81" i="5"/>
  <c r="C81" i="5"/>
  <c r="B81" i="5"/>
  <c r="G80" i="5"/>
  <c r="F80" i="5"/>
  <c r="E80" i="5"/>
  <c r="D80" i="5"/>
  <c r="C80" i="5"/>
  <c r="B80" i="5"/>
  <c r="G79" i="5"/>
  <c r="F79" i="5"/>
  <c r="E79" i="5"/>
  <c r="D79" i="5"/>
  <c r="C79" i="5"/>
  <c r="B79" i="5"/>
  <c r="G78" i="5"/>
  <c r="F78" i="5"/>
  <c r="E78" i="5"/>
  <c r="D78" i="5"/>
  <c r="C78" i="5"/>
  <c r="B78" i="5"/>
  <c r="G77" i="5"/>
  <c r="F77" i="5"/>
  <c r="E77" i="5"/>
  <c r="D77" i="5"/>
  <c r="C77" i="5"/>
  <c r="B77" i="5"/>
  <c r="G76" i="5"/>
  <c r="F76" i="5"/>
  <c r="E76" i="5"/>
  <c r="D76" i="5"/>
  <c r="C76" i="5"/>
  <c r="B76" i="5"/>
  <c r="B74" i="5"/>
  <c r="G73" i="5"/>
  <c r="C73" i="5"/>
  <c r="B73" i="5"/>
  <c r="G72" i="5"/>
  <c r="F72" i="5"/>
  <c r="E72" i="5"/>
  <c r="D72" i="5"/>
  <c r="C72" i="5"/>
  <c r="B72" i="5"/>
  <c r="G71" i="5"/>
  <c r="F71" i="5"/>
  <c r="E71" i="5"/>
  <c r="D71" i="5"/>
  <c r="C71" i="5"/>
  <c r="B71" i="5"/>
  <c r="G70" i="5"/>
  <c r="F70" i="5"/>
  <c r="E70" i="5"/>
  <c r="D70" i="5"/>
  <c r="C70" i="5"/>
  <c r="B70" i="5"/>
  <c r="G69" i="5"/>
  <c r="F69" i="5"/>
  <c r="E69" i="5"/>
  <c r="D69" i="5"/>
  <c r="C69" i="5"/>
  <c r="B69" i="5"/>
  <c r="G68" i="5"/>
  <c r="F68" i="5"/>
  <c r="E68" i="5"/>
  <c r="D68" i="5"/>
  <c r="C68" i="5"/>
  <c r="B68" i="5"/>
  <c r="G67" i="5"/>
  <c r="F67" i="5"/>
  <c r="E67" i="5"/>
  <c r="D67" i="5"/>
  <c r="C67" i="5"/>
  <c r="B67" i="5"/>
  <c r="G66" i="5"/>
  <c r="F66" i="5"/>
  <c r="E66" i="5"/>
  <c r="D66" i="5"/>
  <c r="C66" i="5"/>
  <c r="B66" i="5"/>
  <c r="G65" i="5"/>
  <c r="F65" i="5"/>
  <c r="E65" i="5"/>
  <c r="D65" i="5"/>
  <c r="C65" i="5"/>
  <c r="B65" i="5"/>
  <c r="B63"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E57" i="5"/>
  <c r="D57" i="5"/>
  <c r="C57" i="5"/>
  <c r="B57" i="5"/>
  <c r="G56" i="5"/>
  <c r="F56" i="5"/>
  <c r="E56" i="5"/>
  <c r="D56" i="5"/>
  <c r="C56" i="5"/>
  <c r="B56" i="5"/>
  <c r="G55" i="5"/>
  <c r="F55" i="5"/>
  <c r="E55" i="5"/>
  <c r="D55" i="5"/>
  <c r="C55" i="5"/>
  <c r="B55" i="5"/>
  <c r="G54" i="5"/>
  <c r="F54" i="5"/>
  <c r="E54" i="5"/>
  <c r="D54" i="5"/>
  <c r="C54" i="5"/>
  <c r="B54"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F41" i="5"/>
  <c r="E41" i="5"/>
  <c r="D41" i="5"/>
  <c r="B41"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O9" i="3"/>
  <c r="L107" i="3"/>
  <c r="Q107" i="3" s="1"/>
  <c r="B107" i="3"/>
  <c r="L106" i="3"/>
  <c r="Q106" i="3" s="1"/>
  <c r="G106" i="3"/>
  <c r="F106" i="3"/>
  <c r="C106" i="3"/>
  <c r="B106" i="3"/>
  <c r="L105" i="3"/>
  <c r="Q105" i="3" s="1"/>
  <c r="G105" i="3"/>
  <c r="F105" i="3"/>
  <c r="E105" i="3"/>
  <c r="D105" i="3"/>
  <c r="C105" i="3"/>
  <c r="B105" i="3"/>
  <c r="L104" i="3"/>
  <c r="Q104" i="3" s="1"/>
  <c r="G104" i="3"/>
  <c r="F104" i="3"/>
  <c r="E104" i="3"/>
  <c r="D104" i="3"/>
  <c r="C104" i="3"/>
  <c r="B104" i="3"/>
  <c r="L103" i="3"/>
  <c r="Q103" i="3" s="1"/>
  <c r="G103" i="3"/>
  <c r="F103" i="3"/>
  <c r="E103" i="3"/>
  <c r="D103" i="3"/>
  <c r="C103" i="3"/>
  <c r="B103" i="3"/>
  <c r="L102" i="3"/>
  <c r="Q102" i="3" s="1"/>
  <c r="G102" i="3"/>
  <c r="F102" i="3"/>
  <c r="E102" i="3"/>
  <c r="D102" i="3"/>
  <c r="C102" i="3"/>
  <c r="B102" i="3"/>
  <c r="T112" i="5"/>
  <c r="G101" i="3"/>
  <c r="F101" i="3"/>
  <c r="E101" i="3"/>
  <c r="D101" i="3"/>
  <c r="C101" i="3"/>
  <c r="B101" i="3"/>
  <c r="U111" i="5"/>
  <c r="G100" i="3"/>
  <c r="F100" i="3"/>
  <c r="E100" i="3"/>
  <c r="D100" i="3"/>
  <c r="C100" i="3"/>
  <c r="B100" i="3"/>
  <c r="L99" i="3"/>
  <c r="Q99" i="3" s="1"/>
  <c r="G99" i="3"/>
  <c r="F99" i="3"/>
  <c r="E99" i="3"/>
  <c r="D99" i="3"/>
  <c r="C99" i="3"/>
  <c r="B99" i="3"/>
  <c r="L98" i="3"/>
  <c r="Q98" i="3" s="1"/>
  <c r="G98" i="3"/>
  <c r="F98" i="3"/>
  <c r="E98" i="3"/>
  <c r="D98" i="3"/>
  <c r="C98" i="3"/>
  <c r="B98" i="3"/>
  <c r="M97" i="3"/>
  <c r="L96" i="3"/>
  <c r="Q96" i="3" s="1"/>
  <c r="G96" i="3"/>
  <c r="F96" i="3"/>
  <c r="E96" i="3"/>
  <c r="D96" i="3"/>
  <c r="C96" i="3"/>
  <c r="B96" i="3"/>
  <c r="L95" i="3"/>
  <c r="Q95" i="3" s="1"/>
  <c r="G95" i="3"/>
  <c r="F95" i="3"/>
  <c r="E95" i="3"/>
  <c r="D95" i="3"/>
  <c r="C95" i="3"/>
  <c r="B95" i="3"/>
  <c r="L94" i="3"/>
  <c r="Q94" i="3" s="1"/>
  <c r="G94" i="3"/>
  <c r="F94" i="3"/>
  <c r="E94" i="3"/>
  <c r="D94" i="3"/>
  <c r="C94" i="3"/>
  <c r="B94" i="3"/>
  <c r="L93" i="3"/>
  <c r="Q93" i="3" s="1"/>
  <c r="G93" i="3"/>
  <c r="F93" i="3"/>
  <c r="E93" i="3"/>
  <c r="D93" i="3"/>
  <c r="C93" i="3"/>
  <c r="B93" i="3"/>
  <c r="L92" i="3"/>
  <c r="Q92" i="3" s="1"/>
  <c r="G92" i="3"/>
  <c r="F92" i="3"/>
  <c r="E92" i="3"/>
  <c r="D92" i="3"/>
  <c r="C92" i="3"/>
  <c r="B92" i="3"/>
  <c r="L91" i="3"/>
  <c r="Q91" i="3" s="1"/>
  <c r="G91" i="3"/>
  <c r="F91" i="3"/>
  <c r="E91" i="3"/>
  <c r="D91" i="3"/>
  <c r="C91" i="3"/>
  <c r="B91" i="3"/>
  <c r="U101" i="5"/>
  <c r="T101" i="5"/>
  <c r="G90" i="3"/>
  <c r="F90" i="3"/>
  <c r="E90" i="3"/>
  <c r="D90" i="3"/>
  <c r="C90" i="3"/>
  <c r="B90" i="3"/>
  <c r="U100" i="5"/>
  <c r="T100" i="5"/>
  <c r="L89" i="3"/>
  <c r="Q89" i="3" s="1"/>
  <c r="G89" i="3"/>
  <c r="F89" i="3"/>
  <c r="E89" i="3"/>
  <c r="D89" i="3"/>
  <c r="C89" i="3"/>
  <c r="B89" i="3"/>
  <c r="L88" i="3"/>
  <c r="Q88" i="3" s="1"/>
  <c r="G88" i="3"/>
  <c r="F88" i="3"/>
  <c r="E88" i="3"/>
  <c r="D88" i="3"/>
  <c r="C88" i="3"/>
  <c r="B88" i="3"/>
  <c r="L87" i="3"/>
  <c r="Q87" i="3" s="1"/>
  <c r="G87" i="3"/>
  <c r="F87" i="3"/>
  <c r="E87" i="3"/>
  <c r="D87" i="3"/>
  <c r="C87" i="3"/>
  <c r="B87" i="3"/>
  <c r="M86" i="3"/>
  <c r="L76" i="3"/>
  <c r="L75" i="3" s="1"/>
  <c r="C76" i="3"/>
  <c r="B76" i="3"/>
  <c r="L74" i="3"/>
  <c r="Q74" i="3" s="1"/>
  <c r="G74" i="3"/>
  <c r="B74" i="3"/>
  <c r="A74" i="3"/>
  <c r="L73" i="3"/>
  <c r="Q73" i="3" s="1"/>
  <c r="G73" i="3"/>
  <c r="C73" i="3"/>
  <c r="B73" i="3"/>
  <c r="A73" i="3"/>
  <c r="L72" i="3"/>
  <c r="Q72" i="3" s="1"/>
  <c r="G72" i="3"/>
  <c r="F72" i="3"/>
  <c r="E72" i="3"/>
  <c r="D72" i="3"/>
  <c r="C72" i="3"/>
  <c r="B72" i="3"/>
  <c r="A72" i="3"/>
  <c r="L71" i="3"/>
  <c r="Q71" i="3" s="1"/>
  <c r="G71" i="3"/>
  <c r="F71" i="3"/>
  <c r="E71" i="3"/>
  <c r="D71" i="3"/>
  <c r="C71" i="3"/>
  <c r="B71" i="3"/>
  <c r="A71" i="3"/>
  <c r="L70" i="3"/>
  <c r="Q70" i="3" s="1"/>
  <c r="G70" i="3"/>
  <c r="F70" i="3"/>
  <c r="E70" i="3"/>
  <c r="D70" i="3"/>
  <c r="C70" i="3"/>
  <c r="B70" i="3"/>
  <c r="A70" i="3"/>
  <c r="L69" i="3"/>
  <c r="Q69" i="3" s="1"/>
  <c r="G69" i="3"/>
  <c r="F69" i="3"/>
  <c r="E69" i="3"/>
  <c r="D69" i="3"/>
  <c r="C69" i="3"/>
  <c r="B69" i="3"/>
  <c r="A69" i="3"/>
  <c r="U79" i="5"/>
  <c r="T79" i="5"/>
  <c r="G68" i="3"/>
  <c r="F68" i="3"/>
  <c r="E68" i="3"/>
  <c r="D68" i="3"/>
  <c r="C68" i="3"/>
  <c r="B68" i="3"/>
  <c r="A68" i="3"/>
  <c r="G67" i="3"/>
  <c r="F67" i="3"/>
  <c r="E67" i="3"/>
  <c r="D67" i="3"/>
  <c r="C67" i="3"/>
  <c r="B67" i="3"/>
  <c r="A67" i="3"/>
  <c r="L66" i="3"/>
  <c r="Q66" i="3" s="1"/>
  <c r="G66" i="3"/>
  <c r="F66" i="3"/>
  <c r="E66" i="3"/>
  <c r="D66" i="3"/>
  <c r="C66" i="3"/>
  <c r="B66" i="3"/>
  <c r="A66" i="3"/>
  <c r="L65" i="3"/>
  <c r="Q65" i="3" s="1"/>
  <c r="G65" i="3"/>
  <c r="F65" i="3"/>
  <c r="E65" i="3"/>
  <c r="D65" i="3"/>
  <c r="C65" i="3"/>
  <c r="B65" i="3"/>
  <c r="A65" i="3"/>
  <c r="M64" i="3"/>
  <c r="S75" i="5" s="1"/>
  <c r="L63" i="3"/>
  <c r="Q63" i="3" s="1"/>
  <c r="B63" i="3"/>
  <c r="L62" i="3"/>
  <c r="Q62" i="3" s="1"/>
  <c r="G62" i="3"/>
  <c r="C62" i="3"/>
  <c r="B62" i="3"/>
  <c r="L61" i="3"/>
  <c r="Q61" i="3" s="1"/>
  <c r="G61" i="3"/>
  <c r="F61" i="3"/>
  <c r="E61" i="3"/>
  <c r="D61" i="3"/>
  <c r="C61" i="3"/>
  <c r="B61" i="3"/>
  <c r="L60" i="3"/>
  <c r="Q60" i="3" s="1"/>
  <c r="G60" i="3"/>
  <c r="F60" i="3"/>
  <c r="E60" i="3"/>
  <c r="D60" i="3"/>
  <c r="C60" i="3"/>
  <c r="B60" i="3"/>
  <c r="L59" i="3"/>
  <c r="Q59" i="3" s="1"/>
  <c r="G59" i="3"/>
  <c r="F59" i="3"/>
  <c r="E59" i="3"/>
  <c r="D59" i="3"/>
  <c r="C59" i="3"/>
  <c r="B59" i="3"/>
  <c r="L58" i="3"/>
  <c r="Q58" i="3" s="1"/>
  <c r="G58" i="3"/>
  <c r="F58" i="3"/>
  <c r="E58" i="3"/>
  <c r="D58" i="3"/>
  <c r="C58" i="3"/>
  <c r="B58" i="3"/>
  <c r="U68" i="5"/>
  <c r="T68" i="5"/>
  <c r="G57" i="3"/>
  <c r="F57" i="3"/>
  <c r="E57" i="3"/>
  <c r="D57" i="3"/>
  <c r="C57" i="3"/>
  <c r="B57" i="3"/>
  <c r="T67" i="5"/>
  <c r="L56" i="3"/>
  <c r="Q56" i="3" s="1"/>
  <c r="G56" i="3"/>
  <c r="F56" i="3"/>
  <c r="E56" i="3"/>
  <c r="D56" i="3"/>
  <c r="C56" i="3"/>
  <c r="B56" i="3"/>
  <c r="L55" i="3"/>
  <c r="Q55" i="3" s="1"/>
  <c r="G55" i="3"/>
  <c r="F55" i="3"/>
  <c r="E55" i="3"/>
  <c r="D55" i="3"/>
  <c r="C55" i="3"/>
  <c r="B55" i="3"/>
  <c r="L54" i="3"/>
  <c r="Q54" i="3" s="1"/>
  <c r="G54" i="3"/>
  <c r="F54" i="3"/>
  <c r="E54" i="3"/>
  <c r="D54" i="3"/>
  <c r="C54" i="3"/>
  <c r="B54" i="3"/>
  <c r="M53" i="3"/>
  <c r="L52" i="3"/>
  <c r="Q52" i="3" s="1"/>
  <c r="B52" i="3"/>
  <c r="L51" i="3"/>
  <c r="Q51" i="3" s="1"/>
  <c r="C51" i="3"/>
  <c r="B51" i="3"/>
  <c r="L50" i="3"/>
  <c r="Q50" i="3" s="1"/>
  <c r="G50" i="3"/>
  <c r="F50" i="3"/>
  <c r="E50" i="3"/>
  <c r="D50" i="3"/>
  <c r="C50" i="3"/>
  <c r="B50" i="3"/>
  <c r="L49" i="3"/>
  <c r="Q49" i="3" s="1"/>
  <c r="G49" i="3"/>
  <c r="F49" i="3"/>
  <c r="E49" i="3"/>
  <c r="D49" i="3"/>
  <c r="C49" i="3"/>
  <c r="B49" i="3"/>
  <c r="L48" i="3"/>
  <c r="Q48" i="3" s="1"/>
  <c r="G48" i="3"/>
  <c r="F48" i="3"/>
  <c r="E48" i="3"/>
  <c r="D48" i="3"/>
  <c r="C48" i="3"/>
  <c r="B48" i="3"/>
  <c r="L47" i="3"/>
  <c r="Q47" i="3" s="1"/>
  <c r="G47" i="3"/>
  <c r="F47" i="3"/>
  <c r="E47" i="3"/>
  <c r="D47" i="3"/>
  <c r="C47" i="3"/>
  <c r="B47" i="3"/>
  <c r="G46" i="3"/>
  <c r="F46" i="3"/>
  <c r="E46" i="3"/>
  <c r="D46" i="3"/>
  <c r="C46" i="3"/>
  <c r="B46" i="3"/>
  <c r="U56" i="5"/>
  <c r="G45" i="3"/>
  <c r="F45" i="3"/>
  <c r="E45" i="3"/>
  <c r="D45" i="3"/>
  <c r="C45" i="3"/>
  <c r="B45" i="3"/>
  <c r="L44" i="3"/>
  <c r="Q44" i="3" s="1"/>
  <c r="G44" i="3"/>
  <c r="F44" i="3"/>
  <c r="E44" i="3"/>
  <c r="D44" i="3"/>
  <c r="C44" i="3"/>
  <c r="B44" i="3"/>
  <c r="L43" i="3"/>
  <c r="Q43" i="3" s="1"/>
  <c r="G43" i="3"/>
  <c r="F43" i="3"/>
  <c r="E43" i="3"/>
  <c r="D43" i="3"/>
  <c r="C43" i="3"/>
  <c r="B43" i="3"/>
  <c r="M42" i="3"/>
  <c r="L41" i="3"/>
  <c r="Q41" i="3" s="1"/>
  <c r="E41" i="3"/>
  <c r="D41" i="3"/>
  <c r="C41" i="3"/>
  <c r="B41" i="3"/>
  <c r="L40" i="3"/>
  <c r="Q40" i="3" s="1"/>
  <c r="G40" i="3"/>
  <c r="F40" i="3"/>
  <c r="E40" i="3"/>
  <c r="D40" i="3"/>
  <c r="C40" i="3"/>
  <c r="B40" i="3"/>
  <c r="L39" i="3"/>
  <c r="Q39" i="3" s="1"/>
  <c r="G39" i="3"/>
  <c r="F39" i="3"/>
  <c r="E39" i="3"/>
  <c r="D39" i="3"/>
  <c r="C39" i="3"/>
  <c r="B39" i="3"/>
  <c r="L38" i="3"/>
  <c r="Q38" i="3" s="1"/>
  <c r="G38" i="3"/>
  <c r="F38" i="3"/>
  <c r="E38" i="3"/>
  <c r="D38" i="3"/>
  <c r="C38" i="3"/>
  <c r="B38" i="3"/>
  <c r="L37" i="3"/>
  <c r="Q37" i="3" s="1"/>
  <c r="G37" i="3"/>
  <c r="F37" i="3"/>
  <c r="E37" i="3"/>
  <c r="D37" i="3"/>
  <c r="C37" i="3"/>
  <c r="B37" i="3"/>
  <c r="L36" i="3"/>
  <c r="Q36" i="3" s="1"/>
  <c r="G36" i="3"/>
  <c r="F36" i="3"/>
  <c r="E36" i="3"/>
  <c r="D36" i="3"/>
  <c r="C36" i="3"/>
  <c r="B36" i="3"/>
  <c r="L35" i="3"/>
  <c r="Q35" i="3" s="1"/>
  <c r="G35" i="3"/>
  <c r="F35" i="3"/>
  <c r="E35" i="3"/>
  <c r="D35" i="3"/>
  <c r="C35" i="3"/>
  <c r="B35" i="3"/>
  <c r="G34" i="3"/>
  <c r="F34" i="3"/>
  <c r="E34" i="3"/>
  <c r="D34" i="3"/>
  <c r="C34" i="3"/>
  <c r="B34" i="3"/>
  <c r="L33" i="3"/>
  <c r="Q33" i="3" s="1"/>
  <c r="G33" i="3"/>
  <c r="F33" i="3"/>
  <c r="E33" i="3"/>
  <c r="D33" i="3"/>
  <c r="C33" i="3"/>
  <c r="B33" i="3"/>
  <c r="L32" i="3"/>
  <c r="Q32" i="3" s="1"/>
  <c r="G32" i="3"/>
  <c r="F32" i="3"/>
  <c r="E32" i="3"/>
  <c r="D32" i="3"/>
  <c r="C32" i="3"/>
  <c r="B32" i="3"/>
  <c r="O31" i="3"/>
  <c r="N31" i="3"/>
  <c r="M31" i="3"/>
  <c r="L30" i="3"/>
  <c r="Q30" i="3" s="1"/>
  <c r="G30" i="3"/>
  <c r="F30" i="3"/>
  <c r="E30" i="3"/>
  <c r="B30" i="3"/>
  <c r="L29" i="3"/>
  <c r="Q29" i="3" s="1"/>
  <c r="G29" i="3"/>
  <c r="F29" i="3"/>
  <c r="E29" i="3"/>
  <c r="D29" i="3"/>
  <c r="C29" i="3"/>
  <c r="B29" i="3"/>
  <c r="L28" i="3"/>
  <c r="Q28" i="3" s="1"/>
  <c r="G28" i="3"/>
  <c r="F28" i="3"/>
  <c r="E28" i="3"/>
  <c r="D28" i="3"/>
  <c r="C28" i="3"/>
  <c r="B28" i="3"/>
  <c r="L27" i="3"/>
  <c r="Q27" i="3" s="1"/>
  <c r="G27" i="3"/>
  <c r="F27" i="3"/>
  <c r="E27" i="3"/>
  <c r="D27" i="3"/>
  <c r="C27" i="3"/>
  <c r="B27" i="3"/>
  <c r="L26" i="3"/>
  <c r="Q26" i="3" s="1"/>
  <c r="G26" i="3"/>
  <c r="F26" i="3"/>
  <c r="E26" i="3"/>
  <c r="D26" i="3"/>
  <c r="C26" i="3"/>
  <c r="B26" i="3"/>
  <c r="L25" i="3"/>
  <c r="Q25" i="3" s="1"/>
  <c r="G25" i="3"/>
  <c r="F25" i="3"/>
  <c r="E25" i="3"/>
  <c r="D25" i="3"/>
  <c r="C25" i="3"/>
  <c r="B25" i="3"/>
  <c r="L24" i="3"/>
  <c r="Q24" i="3" s="1"/>
  <c r="G24" i="3"/>
  <c r="F24" i="3"/>
  <c r="E24" i="3"/>
  <c r="D24" i="3"/>
  <c r="C24" i="3"/>
  <c r="B24" i="3"/>
  <c r="O20" i="3"/>
  <c r="N20" i="3"/>
  <c r="G23" i="3"/>
  <c r="F23" i="3"/>
  <c r="E23" i="3"/>
  <c r="D23" i="3"/>
  <c r="C23" i="3"/>
  <c r="B23" i="3"/>
  <c r="L22" i="3"/>
  <c r="Q22" i="3" s="1"/>
  <c r="G22" i="3"/>
  <c r="F22" i="3"/>
  <c r="E22" i="3"/>
  <c r="D22" i="3"/>
  <c r="C22" i="3"/>
  <c r="B22" i="3"/>
  <c r="L21" i="3"/>
  <c r="Q21" i="3" s="1"/>
  <c r="G21" i="3"/>
  <c r="F21" i="3"/>
  <c r="E21" i="3"/>
  <c r="D21" i="3"/>
  <c r="C21" i="3"/>
  <c r="B21" i="3"/>
  <c r="M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N9" i="3"/>
  <c r="G12" i="3"/>
  <c r="F12" i="3"/>
  <c r="E12" i="3"/>
  <c r="D12" i="3"/>
  <c r="C12" i="3"/>
  <c r="B12" i="3"/>
  <c r="G11" i="3"/>
  <c r="F11" i="3"/>
  <c r="E11" i="3"/>
  <c r="D11" i="3"/>
  <c r="C11" i="3"/>
  <c r="B11" i="3"/>
  <c r="L10" i="3"/>
  <c r="Q10" i="3" s="1"/>
  <c r="G10" i="3"/>
  <c r="F10" i="3"/>
  <c r="E10" i="3"/>
  <c r="D10" i="3"/>
  <c r="C10" i="3"/>
  <c r="B10" i="3"/>
  <c r="M9" i="3"/>
  <c r="S20" i="5" s="1"/>
  <c r="M108" i="5"/>
  <c r="N86" i="5"/>
  <c r="O86" i="5"/>
  <c r="M64" i="2"/>
  <c r="M75" i="5" s="1"/>
  <c r="M64" i="5"/>
  <c r="M42" i="2"/>
  <c r="M53" i="5" s="1"/>
  <c r="O31" i="2"/>
  <c r="O42" i="5" s="1"/>
  <c r="M31" i="2"/>
  <c r="M42" i="5" s="1"/>
  <c r="M20" i="2"/>
  <c r="N9" i="2"/>
  <c r="N20" i="5" s="1"/>
  <c r="M9" i="2"/>
  <c r="P95" i="5"/>
  <c r="L76" i="2"/>
  <c r="L75" i="2" s="1"/>
  <c r="G76" i="2"/>
  <c r="F76" i="2"/>
  <c r="E76" i="2"/>
  <c r="D76" i="2"/>
  <c r="C76" i="2"/>
  <c r="B76" i="2"/>
  <c r="L107" i="2"/>
  <c r="B107" i="2"/>
  <c r="L106" i="2"/>
  <c r="P106" i="2" s="1"/>
  <c r="P117" i="5" s="1"/>
  <c r="E106" i="2"/>
  <c r="D106" i="2"/>
  <c r="C106" i="2"/>
  <c r="B106" i="2"/>
  <c r="L105" i="2"/>
  <c r="P105" i="2" s="1"/>
  <c r="P116" i="5" s="1"/>
  <c r="G105" i="2"/>
  <c r="F105" i="2"/>
  <c r="E105" i="2"/>
  <c r="D105" i="2"/>
  <c r="C105" i="2"/>
  <c r="B105" i="2"/>
  <c r="L104" i="2"/>
  <c r="P104" i="2" s="1"/>
  <c r="P115" i="5" s="1"/>
  <c r="G104" i="2"/>
  <c r="F104" i="2"/>
  <c r="E104" i="2"/>
  <c r="D104" i="2"/>
  <c r="C104" i="2"/>
  <c r="B104" i="2"/>
  <c r="L103" i="2"/>
  <c r="P103" i="2" s="1"/>
  <c r="P114" i="5" s="1"/>
  <c r="G103" i="2"/>
  <c r="F103" i="2"/>
  <c r="E103" i="2"/>
  <c r="D103" i="2"/>
  <c r="C103" i="2"/>
  <c r="B103" i="2"/>
  <c r="L102" i="2"/>
  <c r="P102" i="2" s="1"/>
  <c r="P113" i="5" s="1"/>
  <c r="G102" i="2"/>
  <c r="F102" i="2"/>
  <c r="E102" i="2"/>
  <c r="D102" i="2"/>
  <c r="C102" i="2"/>
  <c r="B102" i="2"/>
  <c r="L101" i="2"/>
  <c r="P101" i="2" s="1"/>
  <c r="P112" i="5" s="1"/>
  <c r="G101" i="2"/>
  <c r="F101" i="2"/>
  <c r="E101" i="2"/>
  <c r="D101" i="2"/>
  <c r="C101" i="2"/>
  <c r="B101" i="2"/>
  <c r="L100" i="2"/>
  <c r="P100" i="2" s="1"/>
  <c r="P111" i="5" s="1"/>
  <c r="G100" i="2"/>
  <c r="F100" i="2"/>
  <c r="E100" i="2"/>
  <c r="D100" i="2"/>
  <c r="C100" i="2"/>
  <c r="B100" i="2"/>
  <c r="L99" i="2"/>
  <c r="P99" i="2" s="1"/>
  <c r="P110" i="5" s="1"/>
  <c r="G99" i="2"/>
  <c r="F99" i="2"/>
  <c r="E99" i="2"/>
  <c r="D99" i="2"/>
  <c r="C99" i="2"/>
  <c r="B99" i="2"/>
  <c r="L98" i="2"/>
  <c r="P98" i="2" s="1"/>
  <c r="P109" i="5" s="1"/>
  <c r="G98" i="2"/>
  <c r="F98" i="2"/>
  <c r="E98" i="2"/>
  <c r="D98" i="2"/>
  <c r="C98" i="2"/>
  <c r="B98" i="2"/>
  <c r="L96" i="2"/>
  <c r="P96" i="2" s="1"/>
  <c r="P107" i="5" s="1"/>
  <c r="G96" i="2"/>
  <c r="F96" i="2"/>
  <c r="E96" i="2"/>
  <c r="D96" i="2"/>
  <c r="C96" i="2"/>
  <c r="B96" i="2"/>
  <c r="L95" i="2"/>
  <c r="P95" i="2" s="1"/>
  <c r="P106" i="5" s="1"/>
  <c r="G95" i="2"/>
  <c r="F95" i="2"/>
  <c r="E95" i="2"/>
  <c r="D95" i="2"/>
  <c r="C95" i="2"/>
  <c r="B95" i="2"/>
  <c r="L94" i="2"/>
  <c r="P94" i="2" s="1"/>
  <c r="P105" i="5" s="1"/>
  <c r="G94" i="2"/>
  <c r="F94" i="2"/>
  <c r="E94" i="2"/>
  <c r="D94" i="2"/>
  <c r="C94" i="2"/>
  <c r="B94" i="2"/>
  <c r="L93" i="2"/>
  <c r="P93" i="2" s="1"/>
  <c r="P104" i="5" s="1"/>
  <c r="G93" i="2"/>
  <c r="F93" i="2"/>
  <c r="E93" i="2"/>
  <c r="D93" i="2"/>
  <c r="C93" i="2"/>
  <c r="B93" i="2"/>
  <c r="L92" i="2"/>
  <c r="P92" i="2" s="1"/>
  <c r="P103" i="5" s="1"/>
  <c r="G92" i="2"/>
  <c r="F92" i="2"/>
  <c r="E92" i="2"/>
  <c r="D92" i="2"/>
  <c r="C92" i="2"/>
  <c r="B92" i="2"/>
  <c r="L91" i="2"/>
  <c r="P91" i="2" s="1"/>
  <c r="P102" i="5" s="1"/>
  <c r="G91" i="2"/>
  <c r="F91" i="2"/>
  <c r="E91" i="2"/>
  <c r="D91" i="2"/>
  <c r="C91" i="2"/>
  <c r="B91" i="2"/>
  <c r="L90" i="2"/>
  <c r="P90" i="2" s="1"/>
  <c r="P101" i="5" s="1"/>
  <c r="G90" i="2"/>
  <c r="F90" i="2"/>
  <c r="E90" i="2"/>
  <c r="D90" i="2"/>
  <c r="C90" i="2"/>
  <c r="B90" i="2"/>
  <c r="L89" i="2"/>
  <c r="P89" i="2" s="1"/>
  <c r="P100" i="5" s="1"/>
  <c r="G89" i="2"/>
  <c r="F89" i="2"/>
  <c r="E89" i="2"/>
  <c r="D89" i="2"/>
  <c r="C89" i="2"/>
  <c r="B89" i="2"/>
  <c r="L88" i="2"/>
  <c r="P88" i="2" s="1"/>
  <c r="P99" i="5" s="1"/>
  <c r="G88" i="2"/>
  <c r="F88" i="2"/>
  <c r="E88" i="2"/>
  <c r="D88" i="2"/>
  <c r="C88" i="2"/>
  <c r="B88" i="2"/>
  <c r="L87" i="2"/>
  <c r="P87" i="2" s="1"/>
  <c r="P98" i="5" s="1"/>
  <c r="G87" i="2"/>
  <c r="F87" i="2"/>
  <c r="E87" i="2"/>
  <c r="D87" i="2"/>
  <c r="C87" i="2"/>
  <c r="B87" i="2"/>
  <c r="L74" i="2"/>
  <c r="P74" i="2" s="1"/>
  <c r="P85" i="5" s="1"/>
  <c r="E74" i="2"/>
  <c r="D74" i="2"/>
  <c r="C74" i="2"/>
  <c r="B74" i="2"/>
  <c r="L73" i="2"/>
  <c r="P73" i="2" s="1"/>
  <c r="P84" i="5" s="1"/>
  <c r="E73" i="2"/>
  <c r="D73" i="2"/>
  <c r="C73" i="2"/>
  <c r="B73" i="2"/>
  <c r="L72" i="2"/>
  <c r="P72" i="2" s="1"/>
  <c r="P83" i="5" s="1"/>
  <c r="G72" i="2"/>
  <c r="F72" i="2"/>
  <c r="E72" i="2"/>
  <c r="D72" i="2"/>
  <c r="C72" i="2"/>
  <c r="B72" i="2"/>
  <c r="L71" i="2"/>
  <c r="P71" i="2" s="1"/>
  <c r="P82" i="5" s="1"/>
  <c r="G71" i="2"/>
  <c r="F71" i="2"/>
  <c r="E71" i="2"/>
  <c r="D71" i="2"/>
  <c r="C71" i="2"/>
  <c r="B71" i="2"/>
  <c r="L70" i="2"/>
  <c r="P70" i="2" s="1"/>
  <c r="P81" i="5" s="1"/>
  <c r="G70" i="2"/>
  <c r="F70" i="2"/>
  <c r="E70" i="2"/>
  <c r="D70" i="2"/>
  <c r="C70" i="2"/>
  <c r="B70" i="2"/>
  <c r="L69" i="2"/>
  <c r="P69" i="2" s="1"/>
  <c r="P80" i="5" s="1"/>
  <c r="G69" i="2"/>
  <c r="F69" i="2"/>
  <c r="E69" i="2"/>
  <c r="D69" i="2"/>
  <c r="C69" i="2"/>
  <c r="B69" i="2"/>
  <c r="L68" i="2"/>
  <c r="L79" i="5" s="1"/>
  <c r="G68" i="2"/>
  <c r="F68" i="2"/>
  <c r="E68" i="2"/>
  <c r="D68" i="2"/>
  <c r="C68" i="2"/>
  <c r="B68" i="2"/>
  <c r="L67" i="2"/>
  <c r="P67" i="2" s="1"/>
  <c r="P78" i="5" s="1"/>
  <c r="G67" i="2"/>
  <c r="F67" i="2"/>
  <c r="E67" i="2"/>
  <c r="D67" i="2"/>
  <c r="C67" i="2"/>
  <c r="B67" i="2"/>
  <c r="L66" i="2"/>
  <c r="P66" i="2" s="1"/>
  <c r="P77" i="5" s="1"/>
  <c r="G66" i="2"/>
  <c r="F66" i="2"/>
  <c r="E66" i="2"/>
  <c r="D66" i="2"/>
  <c r="C66" i="2"/>
  <c r="B66" i="2"/>
  <c r="L65" i="2"/>
  <c r="P65" i="2" s="1"/>
  <c r="P76" i="5" s="1"/>
  <c r="G65" i="2"/>
  <c r="F65" i="2"/>
  <c r="E65" i="2"/>
  <c r="D65" i="2"/>
  <c r="C65" i="2"/>
  <c r="B65" i="2"/>
  <c r="A74" i="2"/>
  <c r="A73" i="2"/>
  <c r="A72" i="2"/>
  <c r="A71" i="2"/>
  <c r="A70" i="2"/>
  <c r="A69" i="2"/>
  <c r="A68" i="2"/>
  <c r="A67" i="2"/>
  <c r="A66" i="2"/>
  <c r="A65" i="2"/>
  <c r="L63" i="2"/>
  <c r="P63" i="2" s="1"/>
  <c r="P74" i="5" s="1"/>
  <c r="C63" i="2"/>
  <c r="B63" i="2"/>
  <c r="L62" i="2"/>
  <c r="P62" i="2" s="1"/>
  <c r="P73" i="5" s="1"/>
  <c r="C62" i="2"/>
  <c r="B62" i="2"/>
  <c r="L61" i="2"/>
  <c r="P61" i="2" s="1"/>
  <c r="P72" i="5" s="1"/>
  <c r="G61" i="2"/>
  <c r="F61" i="2"/>
  <c r="E61" i="2"/>
  <c r="D61" i="2"/>
  <c r="C61" i="2"/>
  <c r="B61" i="2"/>
  <c r="L60" i="2"/>
  <c r="P60" i="2" s="1"/>
  <c r="P71" i="5" s="1"/>
  <c r="G60" i="2"/>
  <c r="F60" i="2"/>
  <c r="E60" i="2"/>
  <c r="D60" i="2"/>
  <c r="C60" i="2"/>
  <c r="B60" i="2"/>
  <c r="L59" i="2"/>
  <c r="P59" i="2" s="1"/>
  <c r="P70" i="5" s="1"/>
  <c r="G59" i="2"/>
  <c r="F59" i="2"/>
  <c r="E59" i="2"/>
  <c r="D59" i="2"/>
  <c r="C59" i="2"/>
  <c r="B59" i="2"/>
  <c r="L58" i="2"/>
  <c r="P58" i="2" s="1"/>
  <c r="P69" i="5" s="1"/>
  <c r="G58" i="2"/>
  <c r="F58" i="2"/>
  <c r="E58" i="2"/>
  <c r="D58" i="2"/>
  <c r="C58" i="2"/>
  <c r="B58" i="2"/>
  <c r="L57" i="2"/>
  <c r="P57" i="2" s="1"/>
  <c r="P68" i="5" s="1"/>
  <c r="G57" i="2"/>
  <c r="F57" i="2"/>
  <c r="E57" i="2"/>
  <c r="D57" i="2"/>
  <c r="C57" i="2"/>
  <c r="B57" i="2"/>
  <c r="L56" i="2"/>
  <c r="P56" i="2" s="1"/>
  <c r="P67" i="5" s="1"/>
  <c r="G56" i="2"/>
  <c r="F56" i="2"/>
  <c r="E56" i="2"/>
  <c r="D56" i="2"/>
  <c r="C56" i="2"/>
  <c r="B56" i="2"/>
  <c r="L55" i="2"/>
  <c r="P55" i="2" s="1"/>
  <c r="P66" i="5" s="1"/>
  <c r="G55" i="2"/>
  <c r="F55" i="2"/>
  <c r="E55" i="2"/>
  <c r="D55" i="2"/>
  <c r="C55" i="2"/>
  <c r="B55" i="2"/>
  <c r="L54" i="2"/>
  <c r="P54" i="2" s="1"/>
  <c r="P65" i="5" s="1"/>
  <c r="G54" i="2"/>
  <c r="F54" i="2"/>
  <c r="E54" i="2"/>
  <c r="D54" i="2"/>
  <c r="C54" i="2"/>
  <c r="B54" i="2"/>
  <c r="L52" i="2"/>
  <c r="P52" i="2" s="1"/>
  <c r="P63" i="5" s="1"/>
  <c r="B52" i="2"/>
  <c r="L51" i="2"/>
  <c r="P51" i="2" s="1"/>
  <c r="P62" i="5" s="1"/>
  <c r="C51" i="2"/>
  <c r="B51" i="2"/>
  <c r="L50" i="2"/>
  <c r="P50" i="2" s="1"/>
  <c r="P61" i="5" s="1"/>
  <c r="G50" i="2"/>
  <c r="F50" i="2"/>
  <c r="E50" i="2"/>
  <c r="D50" i="2"/>
  <c r="C50" i="2"/>
  <c r="B50" i="2"/>
  <c r="L49" i="2"/>
  <c r="P49" i="2" s="1"/>
  <c r="P60" i="5" s="1"/>
  <c r="G49" i="2"/>
  <c r="F49" i="2"/>
  <c r="E49" i="2"/>
  <c r="D49" i="2"/>
  <c r="C49" i="2"/>
  <c r="B49" i="2"/>
  <c r="L48" i="2"/>
  <c r="P48" i="2" s="1"/>
  <c r="P59" i="5" s="1"/>
  <c r="G48" i="2"/>
  <c r="F48" i="2"/>
  <c r="E48" i="2"/>
  <c r="D48" i="2"/>
  <c r="C48" i="2"/>
  <c r="B48" i="2"/>
  <c r="L47" i="2"/>
  <c r="P47" i="2" s="1"/>
  <c r="P58" i="5" s="1"/>
  <c r="G47" i="2"/>
  <c r="F47" i="2"/>
  <c r="E47" i="2"/>
  <c r="D47" i="2"/>
  <c r="C47" i="2"/>
  <c r="B47" i="2"/>
  <c r="L46" i="2"/>
  <c r="P46" i="2" s="1"/>
  <c r="P57" i="5" s="1"/>
  <c r="G46" i="2"/>
  <c r="F46" i="2"/>
  <c r="E46" i="2"/>
  <c r="D46" i="2"/>
  <c r="C46" i="2"/>
  <c r="B46" i="2"/>
  <c r="L45" i="2"/>
  <c r="P45" i="2" s="1"/>
  <c r="P56" i="5" s="1"/>
  <c r="G45" i="2"/>
  <c r="F45" i="2"/>
  <c r="E45" i="2"/>
  <c r="D45" i="2"/>
  <c r="C45" i="2"/>
  <c r="B45" i="2"/>
  <c r="L44" i="2"/>
  <c r="P44" i="2" s="1"/>
  <c r="P55" i="5" s="1"/>
  <c r="G44" i="2"/>
  <c r="F44" i="2"/>
  <c r="E44" i="2"/>
  <c r="D44" i="2"/>
  <c r="C44" i="2"/>
  <c r="B44" i="2"/>
  <c r="L43" i="2"/>
  <c r="P43" i="2" s="1"/>
  <c r="P54" i="5" s="1"/>
  <c r="G43" i="2"/>
  <c r="F43" i="2"/>
  <c r="E43" i="2"/>
  <c r="D43" i="2"/>
  <c r="C43" i="2"/>
  <c r="B43" i="2"/>
  <c r="L41" i="2"/>
  <c r="P41" i="2" s="1"/>
  <c r="P52" i="5" s="1"/>
  <c r="G41" i="2"/>
  <c r="F41" i="2"/>
  <c r="E41" i="2"/>
  <c r="D41" i="2"/>
  <c r="C41" i="2"/>
  <c r="B41" i="2"/>
  <c r="L40" i="2"/>
  <c r="P40" i="2" s="1"/>
  <c r="P51" i="5" s="1"/>
  <c r="G40" i="2"/>
  <c r="F40" i="2"/>
  <c r="E40" i="2"/>
  <c r="D40" i="2"/>
  <c r="C40" i="2"/>
  <c r="B40" i="2"/>
  <c r="L39" i="2"/>
  <c r="P39" i="2" s="1"/>
  <c r="P50" i="5" s="1"/>
  <c r="G39" i="2"/>
  <c r="F39" i="2"/>
  <c r="E39" i="2"/>
  <c r="D39" i="2"/>
  <c r="C39" i="2"/>
  <c r="B39" i="2"/>
  <c r="L38" i="2"/>
  <c r="P38" i="2" s="1"/>
  <c r="P49" i="5" s="1"/>
  <c r="G38" i="2"/>
  <c r="F38" i="2"/>
  <c r="E38" i="2"/>
  <c r="D38" i="2"/>
  <c r="C38" i="2"/>
  <c r="B38" i="2"/>
  <c r="L37" i="2"/>
  <c r="P37" i="2" s="1"/>
  <c r="P48" i="5" s="1"/>
  <c r="G37" i="2"/>
  <c r="F37" i="2"/>
  <c r="E37" i="2"/>
  <c r="D37" i="2"/>
  <c r="C37" i="2"/>
  <c r="B37" i="2"/>
  <c r="L36" i="2"/>
  <c r="P36" i="2" s="1"/>
  <c r="P47" i="5" s="1"/>
  <c r="G36" i="2"/>
  <c r="F36" i="2"/>
  <c r="E36" i="2"/>
  <c r="D36" i="2"/>
  <c r="C36" i="2"/>
  <c r="B36" i="2"/>
  <c r="L35" i="2"/>
  <c r="P35" i="2" s="1"/>
  <c r="P46" i="5" s="1"/>
  <c r="G35" i="2"/>
  <c r="F35" i="2"/>
  <c r="E35" i="2"/>
  <c r="D35" i="2"/>
  <c r="C35" i="2"/>
  <c r="B35" i="2"/>
  <c r="L34" i="2"/>
  <c r="P34" i="2" s="1"/>
  <c r="P45" i="5" s="1"/>
  <c r="G34" i="2"/>
  <c r="F34" i="2"/>
  <c r="E34" i="2"/>
  <c r="D34" i="2"/>
  <c r="C34" i="2"/>
  <c r="B34" i="2"/>
  <c r="L33" i="2"/>
  <c r="G33" i="2"/>
  <c r="F33" i="2"/>
  <c r="E33" i="2"/>
  <c r="D33" i="2"/>
  <c r="C33" i="2"/>
  <c r="B33" i="2"/>
  <c r="L32" i="2"/>
  <c r="G32" i="2"/>
  <c r="F32" i="2"/>
  <c r="E32" i="2"/>
  <c r="D32" i="2"/>
  <c r="C32" i="2"/>
  <c r="B32" i="2"/>
  <c r="P30" i="2"/>
  <c r="P41" i="5" s="1"/>
  <c r="G30" i="2"/>
  <c r="B30" i="2"/>
  <c r="P29" i="2"/>
  <c r="P40" i="5" s="1"/>
  <c r="G29" i="2"/>
  <c r="F29" i="2"/>
  <c r="C29" i="2"/>
  <c r="B29" i="2"/>
  <c r="P28" i="2"/>
  <c r="P39" i="5" s="1"/>
  <c r="G28" i="2"/>
  <c r="F28" i="2"/>
  <c r="E28" i="2"/>
  <c r="D28" i="2"/>
  <c r="C28" i="2"/>
  <c r="B28" i="2"/>
  <c r="P27" i="2"/>
  <c r="P38" i="5" s="1"/>
  <c r="G27" i="2"/>
  <c r="F27" i="2"/>
  <c r="E27" i="2"/>
  <c r="D27" i="2"/>
  <c r="C27" i="2"/>
  <c r="B27" i="2"/>
  <c r="P26" i="2"/>
  <c r="P37" i="5" s="1"/>
  <c r="G26" i="2"/>
  <c r="F26" i="2"/>
  <c r="E26" i="2"/>
  <c r="D26" i="2"/>
  <c r="C26" i="2"/>
  <c r="B26" i="2"/>
  <c r="P25" i="2"/>
  <c r="P36" i="5" s="1"/>
  <c r="G25" i="2"/>
  <c r="F25" i="2"/>
  <c r="E25" i="2"/>
  <c r="D25" i="2"/>
  <c r="C25" i="2"/>
  <c r="B25" i="2"/>
  <c r="P24" i="2"/>
  <c r="P35" i="5" s="1"/>
  <c r="G24" i="2"/>
  <c r="F24" i="2"/>
  <c r="E24" i="2"/>
  <c r="D24" i="2"/>
  <c r="C24" i="2"/>
  <c r="B24" i="2"/>
  <c r="P23" i="2"/>
  <c r="P34" i="5" s="1"/>
  <c r="G23" i="2"/>
  <c r="F23" i="2"/>
  <c r="E23" i="2"/>
  <c r="D23" i="2"/>
  <c r="C23" i="2"/>
  <c r="B23" i="2"/>
  <c r="P22" i="2"/>
  <c r="P33" i="5" s="1"/>
  <c r="G22" i="2"/>
  <c r="F22" i="2"/>
  <c r="E22" i="2"/>
  <c r="D22" i="2"/>
  <c r="C22" i="2"/>
  <c r="B22" i="2"/>
  <c r="P21" i="2"/>
  <c r="P32" i="5" s="1"/>
  <c r="G21" i="2"/>
  <c r="F21" i="2"/>
  <c r="E21" i="2"/>
  <c r="D21" i="2"/>
  <c r="C21" i="2"/>
  <c r="B21" i="2"/>
  <c r="P10" i="2"/>
  <c r="P21" i="5" s="1"/>
  <c r="P14" i="2"/>
  <c r="P25" i="5" s="1"/>
  <c r="P15" i="2"/>
  <c r="P26" i="5" s="1"/>
  <c r="P16" i="2"/>
  <c r="P27" i="5" s="1"/>
  <c r="P17" i="2"/>
  <c r="P28" i="5" s="1"/>
  <c r="P18" i="2"/>
  <c r="P29" i="5" s="1"/>
  <c r="P19" i="2"/>
  <c r="P30" i="5" s="1"/>
  <c r="B11" i="2"/>
  <c r="C11" i="2"/>
  <c r="D11" i="2"/>
  <c r="E11" i="2"/>
  <c r="F11" i="2"/>
  <c r="G11" i="2"/>
  <c r="B12" i="2"/>
  <c r="C12" i="2"/>
  <c r="D12" i="2"/>
  <c r="E12" i="2"/>
  <c r="F12" i="2"/>
  <c r="G12" i="2"/>
  <c r="B13" i="2"/>
  <c r="C13" i="2"/>
  <c r="D13" i="2"/>
  <c r="E13" i="2"/>
  <c r="F13" i="2"/>
  <c r="G13" i="2"/>
  <c r="B14" i="2"/>
  <c r="C14" i="2"/>
  <c r="D14" i="2"/>
  <c r="E14" i="2"/>
  <c r="F14" i="2"/>
  <c r="G14" i="2"/>
  <c r="B15" i="2"/>
  <c r="C15" i="2"/>
  <c r="D15" i="2"/>
  <c r="E15" i="2"/>
  <c r="F15" i="2"/>
  <c r="G15" i="2"/>
  <c r="B16" i="2"/>
  <c r="C16" i="2"/>
  <c r="D16" i="2"/>
  <c r="E16" i="2"/>
  <c r="F16" i="2"/>
  <c r="G16" i="2"/>
  <c r="B17" i="2"/>
  <c r="C17" i="2"/>
  <c r="D17" i="2"/>
  <c r="E17" i="2"/>
  <c r="F17" i="2"/>
  <c r="G17" i="2"/>
  <c r="B18" i="2"/>
  <c r="C18" i="2"/>
  <c r="D18" i="2"/>
  <c r="E18" i="2"/>
  <c r="F18" i="2"/>
  <c r="G18" i="2"/>
  <c r="B19" i="2"/>
  <c r="C19" i="2"/>
  <c r="D19" i="2"/>
  <c r="E19" i="2"/>
  <c r="F19" i="2"/>
  <c r="G19" i="2"/>
  <c r="C10" i="2"/>
  <c r="D10" i="2"/>
  <c r="E10" i="2"/>
  <c r="F10" i="2"/>
  <c r="G10" i="2"/>
  <c r="B10" i="2"/>
  <c r="L101" i="3"/>
  <c r="Q101" i="3" s="1"/>
  <c r="L100" i="3"/>
  <c r="Q100" i="3" s="1"/>
  <c r="L90" i="3"/>
  <c r="Q90" i="3" s="1"/>
  <c r="L68" i="3"/>
  <c r="Q68" i="3" s="1"/>
  <c r="L67" i="3"/>
  <c r="Q67" i="3" s="1"/>
  <c r="L57" i="3"/>
  <c r="Q57" i="3" s="1"/>
  <c r="L46" i="3"/>
  <c r="Q46" i="3" s="1"/>
  <c r="L45" i="3"/>
  <c r="Q45" i="3" s="1"/>
  <c r="L34" i="3"/>
  <c r="Q34" i="3" s="1"/>
  <c r="H108" i="1"/>
  <c r="H107" i="1"/>
  <c r="H106" i="1"/>
  <c r="H105" i="1"/>
  <c r="H104" i="1"/>
  <c r="H103" i="1"/>
  <c r="H102" i="1"/>
  <c r="H99" i="3" s="1"/>
  <c r="H101" i="1"/>
  <c r="H98" i="2" s="1"/>
  <c r="H99" i="1"/>
  <c r="H98" i="1"/>
  <c r="H97" i="1"/>
  <c r="H96" i="1"/>
  <c r="H95" i="1"/>
  <c r="H94" i="1"/>
  <c r="H93" i="1"/>
  <c r="H92" i="1"/>
  <c r="H91" i="1"/>
  <c r="I91" i="1" s="1"/>
  <c r="I88" i="2" s="1"/>
  <c r="H90" i="1"/>
  <c r="H87" i="3" s="1"/>
  <c r="H79" i="1"/>
  <c r="H76" i="1"/>
  <c r="H75" i="1"/>
  <c r="H74" i="1"/>
  <c r="H73" i="1"/>
  <c r="H72" i="1"/>
  <c r="H71" i="1"/>
  <c r="H70" i="1"/>
  <c r="H69" i="1"/>
  <c r="I69" i="1" s="1"/>
  <c r="I66" i="3" s="1"/>
  <c r="H68" i="1"/>
  <c r="H65" i="2" s="1"/>
  <c r="H65" i="1"/>
  <c r="H64" i="1"/>
  <c r="H63" i="1"/>
  <c r="H62" i="1"/>
  <c r="H61" i="1"/>
  <c r="H60" i="1"/>
  <c r="H59" i="1"/>
  <c r="H58" i="1"/>
  <c r="H55" i="3" s="1"/>
  <c r="H57" i="1"/>
  <c r="H54" i="3" s="1"/>
  <c r="H53" i="1"/>
  <c r="H52" i="1"/>
  <c r="H51" i="1"/>
  <c r="H50" i="1"/>
  <c r="H49" i="1"/>
  <c r="H48" i="1"/>
  <c r="H47" i="1"/>
  <c r="H44" i="3" s="1"/>
  <c r="H46" i="1"/>
  <c r="I46" i="1" s="1"/>
  <c r="I43" i="2" s="1"/>
  <c r="H44" i="1"/>
  <c r="H43" i="1"/>
  <c r="H42" i="1"/>
  <c r="H41" i="1"/>
  <c r="H40" i="1"/>
  <c r="H39" i="1"/>
  <c r="H38" i="1"/>
  <c r="H37" i="1"/>
  <c r="H36" i="1"/>
  <c r="I36" i="1" s="1"/>
  <c r="I33" i="3" s="1"/>
  <c r="H35" i="1"/>
  <c r="I35" i="1" s="1"/>
  <c r="I32" i="2" s="1"/>
  <c r="H31" i="1"/>
  <c r="H30" i="1"/>
  <c r="H29" i="1"/>
  <c r="H28" i="1"/>
  <c r="H27" i="1"/>
  <c r="H26" i="1"/>
  <c r="H25" i="1"/>
  <c r="H22" i="2" s="1"/>
  <c r="H24" i="1"/>
  <c r="I24" i="1" s="1"/>
  <c r="I21" i="2" s="1"/>
  <c r="H22" i="1"/>
  <c r="H21" i="1"/>
  <c r="H20" i="1"/>
  <c r="H19" i="1"/>
  <c r="H18" i="1"/>
  <c r="H17" i="1"/>
  <c r="H16" i="1"/>
  <c r="H15" i="1"/>
  <c r="P15" i="1" s="1"/>
  <c r="H14" i="1"/>
  <c r="H13" i="1"/>
  <c r="P13" i="1" s="1"/>
  <c r="H100" i="3" l="1"/>
  <c r="P103" i="1"/>
  <c r="H101" i="2"/>
  <c r="P104" i="1"/>
  <c r="H102" i="2"/>
  <c r="P105" i="1"/>
  <c r="H103" i="2"/>
  <c r="P106" i="1"/>
  <c r="H104" i="3"/>
  <c r="P107" i="1"/>
  <c r="H105" i="2"/>
  <c r="P108" i="1"/>
  <c r="H90" i="3"/>
  <c r="P93" i="1"/>
  <c r="H94" i="3"/>
  <c r="P97" i="1"/>
  <c r="I95" i="1"/>
  <c r="I92" i="2" s="1"/>
  <c r="P95" i="1"/>
  <c r="H93" i="2"/>
  <c r="P96" i="1"/>
  <c r="H91" i="3"/>
  <c r="P94" i="1"/>
  <c r="H95" i="3"/>
  <c r="P98" i="1"/>
  <c r="I99" i="1"/>
  <c r="I96" i="2" s="1"/>
  <c r="P99" i="1"/>
  <c r="H89" i="2"/>
  <c r="P92" i="1"/>
  <c r="I75" i="1"/>
  <c r="I72" i="2" s="1"/>
  <c r="P75" i="1"/>
  <c r="I74" i="1"/>
  <c r="I71" i="2" s="1"/>
  <c r="P74" i="1"/>
  <c r="H67" i="2"/>
  <c r="P70" i="1"/>
  <c r="I73" i="1"/>
  <c r="I70" i="3" s="1"/>
  <c r="P73" i="1"/>
  <c r="I76" i="1"/>
  <c r="I73" i="3" s="1"/>
  <c r="P76" i="1"/>
  <c r="I71" i="1"/>
  <c r="I68" i="3" s="1"/>
  <c r="P71" i="1"/>
  <c r="H69" i="2"/>
  <c r="P72" i="1"/>
  <c r="H61" i="2"/>
  <c r="P64" i="1"/>
  <c r="H62" i="3"/>
  <c r="P65" i="1"/>
  <c r="H56" i="3"/>
  <c r="P59" i="1"/>
  <c r="H60" i="2"/>
  <c r="P63" i="1"/>
  <c r="H58" i="3"/>
  <c r="P61" i="1"/>
  <c r="H57" i="2"/>
  <c r="P60" i="1"/>
  <c r="I62" i="1"/>
  <c r="I59" i="2" s="1"/>
  <c r="P62" i="1"/>
  <c r="I52" i="1"/>
  <c r="I49" i="2" s="1"/>
  <c r="P52" i="1"/>
  <c r="H50" i="2"/>
  <c r="P53" i="1"/>
  <c r="H45" i="2"/>
  <c r="P48" i="1"/>
  <c r="H47" i="3"/>
  <c r="P50" i="1"/>
  <c r="H46" i="3"/>
  <c r="P49" i="1"/>
  <c r="H48" i="3"/>
  <c r="P51" i="1"/>
  <c r="H41" i="3"/>
  <c r="P44" i="1"/>
  <c r="I37" i="1"/>
  <c r="I34" i="3" s="1"/>
  <c r="P37" i="1"/>
  <c r="I38" i="1"/>
  <c r="I35" i="3" s="1"/>
  <c r="P38" i="1"/>
  <c r="H40" i="2"/>
  <c r="P43" i="1"/>
  <c r="I39" i="1"/>
  <c r="I36" i="2" s="1"/>
  <c r="P39" i="1"/>
  <c r="H37" i="3"/>
  <c r="P40" i="1"/>
  <c r="H38" i="3"/>
  <c r="P41" i="1"/>
  <c r="I42" i="1"/>
  <c r="I39" i="3" s="1"/>
  <c r="P42" i="1"/>
  <c r="H28" i="2"/>
  <c r="P31" i="1"/>
  <c r="I26" i="1"/>
  <c r="I23" i="3" s="1"/>
  <c r="P26" i="1"/>
  <c r="H26" i="2"/>
  <c r="P29" i="1"/>
  <c r="H24" i="2"/>
  <c r="P27" i="1"/>
  <c r="H25" i="2"/>
  <c r="P28" i="1"/>
  <c r="H27" i="3"/>
  <c r="P30" i="1"/>
  <c r="I20" i="1"/>
  <c r="J20" i="1" s="1"/>
  <c r="P20" i="1"/>
  <c r="H18" i="2"/>
  <c r="P21" i="1"/>
  <c r="H15" i="3"/>
  <c r="P18" i="1"/>
  <c r="H16" i="2"/>
  <c r="P19" i="1"/>
  <c r="H19" i="3"/>
  <c r="P22" i="1"/>
  <c r="H14" i="3"/>
  <c r="P17" i="1"/>
  <c r="H11" i="3"/>
  <c r="P14" i="1"/>
  <c r="H13" i="2"/>
  <c r="P16" i="1"/>
  <c r="S42" i="5"/>
  <c r="M119" i="3"/>
  <c r="L122" i="5"/>
  <c r="P111" i="2"/>
  <c r="P108" i="2" s="1"/>
  <c r="L108" i="2"/>
  <c r="I15" i="1"/>
  <c r="J15" i="1" s="1"/>
  <c r="E117" i="5"/>
  <c r="F117" i="5"/>
  <c r="G117" i="5"/>
  <c r="F106" i="2"/>
  <c r="D106" i="3"/>
  <c r="H109" i="1"/>
  <c r="E106" i="3"/>
  <c r="C74" i="3"/>
  <c r="G73" i="2"/>
  <c r="D73" i="3"/>
  <c r="D74" i="3"/>
  <c r="H77" i="1"/>
  <c r="E73" i="3"/>
  <c r="E74" i="3"/>
  <c r="C85" i="5"/>
  <c r="F74" i="2"/>
  <c r="F73" i="2"/>
  <c r="F73" i="3"/>
  <c r="F74" i="3"/>
  <c r="D85" i="5"/>
  <c r="C74" i="5"/>
  <c r="D62" i="3"/>
  <c r="E63" i="3"/>
  <c r="D73" i="5"/>
  <c r="F74" i="5"/>
  <c r="D63" i="2"/>
  <c r="D62" i="2"/>
  <c r="E62" i="2"/>
  <c r="C63" i="3"/>
  <c r="G63" i="2"/>
  <c r="D63" i="3"/>
  <c r="E74" i="5"/>
  <c r="E62" i="3"/>
  <c r="F63" i="3"/>
  <c r="E73" i="5"/>
  <c r="G74" i="5"/>
  <c r="H66" i="1"/>
  <c r="E63" i="2"/>
  <c r="F63" i="2"/>
  <c r="D74" i="5"/>
  <c r="F62" i="2"/>
  <c r="F62" i="3"/>
  <c r="F73" i="5"/>
  <c r="F41" i="3"/>
  <c r="E52" i="5"/>
  <c r="G41" i="3"/>
  <c r="F52" i="5"/>
  <c r="H33" i="1"/>
  <c r="D30" i="2"/>
  <c r="H32" i="1"/>
  <c r="C30" i="2"/>
  <c r="F40" i="5"/>
  <c r="D29" i="2"/>
  <c r="E30" i="2"/>
  <c r="C30" i="3"/>
  <c r="E29" i="2"/>
  <c r="F30" i="2"/>
  <c r="D30" i="3"/>
  <c r="C41" i="5"/>
  <c r="E115" i="2"/>
  <c r="E115" i="3"/>
  <c r="E126" i="5"/>
  <c r="F125" i="5"/>
  <c r="F114" i="3"/>
  <c r="F114" i="2"/>
  <c r="D127" i="5"/>
  <c r="D116" i="2"/>
  <c r="D116" i="3"/>
  <c r="C117" i="3"/>
  <c r="C128" i="5"/>
  <c r="C117" i="2"/>
  <c r="C118" i="5"/>
  <c r="C107" i="2"/>
  <c r="E82" i="3"/>
  <c r="E82" i="2"/>
  <c r="E93" i="5"/>
  <c r="D83" i="3"/>
  <c r="D94" i="5"/>
  <c r="D83" i="2"/>
  <c r="C95" i="5"/>
  <c r="C84" i="2"/>
  <c r="C84" i="3"/>
  <c r="I83" i="1"/>
  <c r="J83" i="1" s="1"/>
  <c r="H80" i="3"/>
  <c r="H80" i="2"/>
  <c r="H91" i="5"/>
  <c r="G80" i="3"/>
  <c r="G80" i="2"/>
  <c r="G91" i="5"/>
  <c r="F81" i="3"/>
  <c r="F81" i="2"/>
  <c r="F92" i="5"/>
  <c r="S31" i="5"/>
  <c r="M119" i="2"/>
  <c r="Q64" i="3"/>
  <c r="Q31" i="3"/>
  <c r="Q53" i="3"/>
  <c r="Q42" i="3"/>
  <c r="Q76" i="3"/>
  <c r="Q75" i="3" s="1"/>
  <c r="P32" i="2"/>
  <c r="P43" i="5" s="1"/>
  <c r="R111" i="5"/>
  <c r="R112" i="5"/>
  <c r="Q97" i="3"/>
  <c r="R100" i="5"/>
  <c r="Q86" i="3"/>
  <c r="R101" i="5"/>
  <c r="R56" i="5"/>
  <c r="R57" i="5"/>
  <c r="R68" i="5"/>
  <c r="R23" i="5"/>
  <c r="P76" i="2"/>
  <c r="L86" i="5"/>
  <c r="P33" i="2"/>
  <c r="P44" i="5" s="1"/>
  <c r="H76" i="2"/>
  <c r="H76" i="3"/>
  <c r="P107" i="2"/>
  <c r="P118" i="5" s="1"/>
  <c r="L118" i="5"/>
  <c r="R96" i="5"/>
  <c r="R118" i="5"/>
  <c r="S108" i="5"/>
  <c r="S64" i="5"/>
  <c r="J28" i="5"/>
  <c r="O20" i="1"/>
  <c r="H10" i="2"/>
  <c r="H55" i="2"/>
  <c r="I103" i="5"/>
  <c r="H66" i="5"/>
  <c r="H34" i="5"/>
  <c r="H99" i="2"/>
  <c r="H56" i="5"/>
  <c r="H65" i="5"/>
  <c r="H71" i="5"/>
  <c r="H102" i="5"/>
  <c r="L44" i="5"/>
  <c r="R45" i="5"/>
  <c r="H32" i="5"/>
  <c r="H33" i="5"/>
  <c r="I34" i="5"/>
  <c r="H43" i="5"/>
  <c r="H44" i="5"/>
  <c r="H54" i="5"/>
  <c r="H55" i="5"/>
  <c r="H70" i="5"/>
  <c r="H77" i="5"/>
  <c r="H82" i="5"/>
  <c r="H101" i="5"/>
  <c r="H95" i="2"/>
  <c r="H21" i="3"/>
  <c r="H21" i="5"/>
  <c r="H22" i="5"/>
  <c r="I32" i="5"/>
  <c r="I43" i="5"/>
  <c r="I54" i="5"/>
  <c r="I77" i="5"/>
  <c r="H78" i="5"/>
  <c r="H79" i="5"/>
  <c r="I82" i="5"/>
  <c r="H83" i="5"/>
  <c r="H98" i="5"/>
  <c r="H99" i="5"/>
  <c r="H100" i="5"/>
  <c r="L29" i="5"/>
  <c r="R78" i="5"/>
  <c r="R74" i="5"/>
  <c r="R32" i="5"/>
  <c r="H45" i="5"/>
  <c r="I43" i="3"/>
  <c r="H39" i="5"/>
  <c r="I83" i="5"/>
  <c r="H84" i="5"/>
  <c r="I99" i="5"/>
  <c r="H107" i="5"/>
  <c r="H109" i="5"/>
  <c r="H110" i="5"/>
  <c r="L32" i="5"/>
  <c r="R72" i="5"/>
  <c r="H38" i="5"/>
  <c r="H60" i="5"/>
  <c r="I84" i="5"/>
  <c r="H106" i="5"/>
  <c r="I107" i="5"/>
  <c r="L34" i="5"/>
  <c r="H21" i="2"/>
  <c r="H90" i="2"/>
  <c r="H91" i="2"/>
  <c r="H37" i="5"/>
  <c r="H59" i="5"/>
  <c r="I60" i="5"/>
  <c r="H105" i="5"/>
  <c r="L100" i="5"/>
  <c r="L85" i="5"/>
  <c r="L80" i="5"/>
  <c r="H54" i="2"/>
  <c r="H36" i="5"/>
  <c r="H58" i="5"/>
  <c r="L102" i="5"/>
  <c r="R37" i="5"/>
  <c r="H66" i="2"/>
  <c r="H87" i="2"/>
  <c r="H57" i="5"/>
  <c r="H103" i="5"/>
  <c r="L62" i="5"/>
  <c r="L60" i="5"/>
  <c r="L55" i="5"/>
  <c r="L49" i="5"/>
  <c r="R77" i="5"/>
  <c r="R58" i="5"/>
  <c r="R35" i="5"/>
  <c r="L112" i="5"/>
  <c r="L21" i="5"/>
  <c r="S86" i="5"/>
  <c r="U31" i="5"/>
  <c r="T20" i="5"/>
  <c r="M31" i="5"/>
  <c r="M20" i="5"/>
  <c r="H104" i="2"/>
  <c r="H100" i="2"/>
  <c r="L117" i="5"/>
  <c r="L115" i="5"/>
  <c r="H103" i="3"/>
  <c r="H111" i="5"/>
  <c r="H112" i="5"/>
  <c r="H113" i="5"/>
  <c r="H114" i="5"/>
  <c r="H115" i="5"/>
  <c r="H116" i="5"/>
  <c r="L113" i="5"/>
  <c r="H104" i="5"/>
  <c r="L104" i="5"/>
  <c r="L86" i="2"/>
  <c r="L101" i="5"/>
  <c r="L82" i="5"/>
  <c r="I73" i="2"/>
  <c r="I79" i="5"/>
  <c r="H80" i="5"/>
  <c r="R85" i="5"/>
  <c r="H69" i="3"/>
  <c r="H71" i="2"/>
  <c r="H81" i="5"/>
  <c r="L78" i="5"/>
  <c r="H69" i="5"/>
  <c r="H59" i="2"/>
  <c r="L67" i="5"/>
  <c r="H62" i="2"/>
  <c r="H67" i="5"/>
  <c r="H68" i="5"/>
  <c r="H72" i="5"/>
  <c r="H73" i="5"/>
  <c r="I59" i="3"/>
  <c r="L71" i="5"/>
  <c r="L69" i="5"/>
  <c r="H61" i="5"/>
  <c r="L58" i="5"/>
  <c r="L47" i="5"/>
  <c r="L52" i="5"/>
  <c r="L50" i="5"/>
  <c r="H46" i="5"/>
  <c r="H47" i="5"/>
  <c r="H48" i="5"/>
  <c r="H49" i="5"/>
  <c r="H50" i="5"/>
  <c r="H51" i="5"/>
  <c r="H52" i="5"/>
  <c r="I44" i="5"/>
  <c r="I45" i="5"/>
  <c r="I46" i="5"/>
  <c r="I47" i="5"/>
  <c r="R50" i="5"/>
  <c r="L40" i="5"/>
  <c r="H35" i="5"/>
  <c r="R30" i="5"/>
  <c r="H23" i="5"/>
  <c r="H24" i="5"/>
  <c r="H25" i="5"/>
  <c r="H26" i="5"/>
  <c r="H27" i="5"/>
  <c r="H28" i="5"/>
  <c r="H29" i="5"/>
  <c r="H30" i="5"/>
  <c r="L25" i="5"/>
  <c r="I28" i="5"/>
  <c r="L111" i="5"/>
  <c r="L116" i="5"/>
  <c r="R117" i="5"/>
  <c r="L110" i="5"/>
  <c r="L97" i="2"/>
  <c r="R113" i="5"/>
  <c r="L114" i="5"/>
  <c r="L107" i="5"/>
  <c r="L103" i="5"/>
  <c r="L99" i="5"/>
  <c r="P86" i="2"/>
  <c r="R106" i="5"/>
  <c r="L105" i="5"/>
  <c r="L106" i="5"/>
  <c r="R105" i="5"/>
  <c r="L83" i="5"/>
  <c r="L81" i="5"/>
  <c r="R82" i="5"/>
  <c r="L84" i="5"/>
  <c r="L77" i="5"/>
  <c r="L70" i="5"/>
  <c r="L68" i="5"/>
  <c r="L74" i="5"/>
  <c r="L72" i="5"/>
  <c r="L73" i="5"/>
  <c r="L66" i="5"/>
  <c r="R66" i="5"/>
  <c r="L61" i="5"/>
  <c r="R61" i="5"/>
  <c r="R59" i="5"/>
  <c r="L63" i="5"/>
  <c r="L56" i="5"/>
  <c r="L59" i="5"/>
  <c r="L57" i="5"/>
  <c r="R46" i="5"/>
  <c r="L48" i="5"/>
  <c r="L43" i="5"/>
  <c r="L45" i="5"/>
  <c r="L51" i="5"/>
  <c r="R48" i="5"/>
  <c r="L46" i="5"/>
  <c r="L39" i="5"/>
  <c r="L37" i="5"/>
  <c r="L35" i="5"/>
  <c r="L38" i="5"/>
  <c r="L41" i="5"/>
  <c r="L33" i="5"/>
  <c r="L36" i="5"/>
  <c r="L28" i="5"/>
  <c r="R26" i="5"/>
  <c r="L26" i="5"/>
  <c r="L27" i="5"/>
  <c r="R29" i="5"/>
  <c r="L30" i="5"/>
  <c r="U20" i="5"/>
  <c r="R62" i="5"/>
  <c r="R38" i="5"/>
  <c r="R104" i="5"/>
  <c r="R81" i="5"/>
  <c r="R73" i="5"/>
  <c r="R65" i="5"/>
  <c r="R49" i="5"/>
  <c r="U42" i="5"/>
  <c r="R41" i="5"/>
  <c r="U34" i="5"/>
  <c r="R33" i="5"/>
  <c r="T31" i="5"/>
  <c r="R25" i="5"/>
  <c r="T23" i="5"/>
  <c r="R103" i="5"/>
  <c r="R40" i="5"/>
  <c r="R98" i="5"/>
  <c r="T86" i="5"/>
  <c r="R51" i="5"/>
  <c r="R43" i="5"/>
  <c r="R27" i="5"/>
  <c r="R109" i="5"/>
  <c r="R54" i="5"/>
  <c r="R115" i="5"/>
  <c r="R107" i="5"/>
  <c r="R99" i="5"/>
  <c r="R84" i="5"/>
  <c r="R76" i="5"/>
  <c r="R60" i="5"/>
  <c r="R52" i="5"/>
  <c r="R44" i="5"/>
  <c r="T42" i="5"/>
  <c r="R36" i="5"/>
  <c r="T34" i="5"/>
  <c r="R28" i="5"/>
  <c r="S53" i="5"/>
  <c r="R116" i="5"/>
  <c r="R69" i="5"/>
  <c r="R21" i="5"/>
  <c r="U86" i="5"/>
  <c r="R80" i="5"/>
  <c r="R24" i="5"/>
  <c r="R114" i="5"/>
  <c r="R83" i="5"/>
  <c r="R67" i="5"/>
  <c r="R70" i="5"/>
  <c r="O64" i="3"/>
  <c r="R110" i="5"/>
  <c r="R102" i="5"/>
  <c r="R79" i="5"/>
  <c r="R71" i="5"/>
  <c r="R63" i="5"/>
  <c r="R55" i="5"/>
  <c r="R47" i="5"/>
  <c r="R39" i="5"/>
  <c r="S97" i="5"/>
  <c r="O97" i="5"/>
  <c r="N97" i="5"/>
  <c r="M97" i="5"/>
  <c r="L109" i="5"/>
  <c r="L98" i="5"/>
  <c r="R87" i="5"/>
  <c r="L87" i="5"/>
  <c r="H87" i="5"/>
  <c r="L76" i="5"/>
  <c r="H65" i="3"/>
  <c r="H76" i="5"/>
  <c r="L65" i="5"/>
  <c r="L54" i="5"/>
  <c r="O86" i="3"/>
  <c r="H44" i="2"/>
  <c r="H70" i="2"/>
  <c r="H94" i="2"/>
  <c r="I21" i="3"/>
  <c r="H33" i="3"/>
  <c r="H57" i="3"/>
  <c r="H60" i="3"/>
  <c r="H67" i="3"/>
  <c r="H71" i="3"/>
  <c r="H93" i="3"/>
  <c r="I32" i="3"/>
  <c r="I96" i="3"/>
  <c r="H58" i="2"/>
  <c r="I66" i="2"/>
  <c r="H22" i="3"/>
  <c r="L23" i="3"/>
  <c r="Q23" i="3" s="1"/>
  <c r="Q20" i="3" s="1"/>
  <c r="H43" i="3"/>
  <c r="I71" i="3"/>
  <c r="H98" i="3"/>
  <c r="H101" i="3"/>
  <c r="H11" i="2"/>
  <c r="H10" i="3"/>
  <c r="H72" i="3"/>
  <c r="I88" i="3"/>
  <c r="H105" i="3"/>
  <c r="H61" i="3"/>
  <c r="H88" i="3"/>
  <c r="H32" i="2"/>
  <c r="H56" i="2"/>
  <c r="H68" i="2"/>
  <c r="H72" i="2"/>
  <c r="H88" i="2"/>
  <c r="H92" i="2"/>
  <c r="H96" i="2"/>
  <c r="I72" i="3"/>
  <c r="H89" i="3"/>
  <c r="I68" i="2"/>
  <c r="H66" i="3"/>
  <c r="H68" i="3"/>
  <c r="H70" i="3"/>
  <c r="H102" i="3"/>
  <c r="H33" i="2"/>
  <c r="H43" i="2"/>
  <c r="H73" i="2"/>
  <c r="H32" i="3"/>
  <c r="H59" i="3"/>
  <c r="H73" i="3"/>
  <c r="H92" i="3"/>
  <c r="H96" i="3"/>
  <c r="H47" i="2"/>
  <c r="I49" i="3"/>
  <c r="H50" i="3"/>
  <c r="H13" i="3"/>
  <c r="H14" i="2"/>
  <c r="H48" i="2"/>
  <c r="H45" i="3"/>
  <c r="H49" i="2"/>
  <c r="H46" i="2"/>
  <c r="H49" i="3"/>
  <c r="H28" i="3"/>
  <c r="I23" i="2"/>
  <c r="H24" i="3"/>
  <c r="H27" i="2"/>
  <c r="H23" i="2"/>
  <c r="H40" i="3"/>
  <c r="H37" i="2"/>
  <c r="I34" i="2"/>
  <c r="H36" i="3"/>
  <c r="I33" i="2"/>
  <c r="I36" i="3"/>
  <c r="H41" i="2"/>
  <c r="H34" i="2"/>
  <c r="H38" i="2"/>
  <c r="H35" i="2"/>
  <c r="H39" i="2"/>
  <c r="H34" i="3"/>
  <c r="H36" i="2"/>
  <c r="H35" i="3"/>
  <c r="H39" i="3"/>
  <c r="H25" i="3"/>
  <c r="H23" i="3"/>
  <c r="H26" i="3"/>
  <c r="H15" i="2"/>
  <c r="H16" i="3"/>
  <c r="H12" i="2"/>
  <c r="I17" i="3"/>
  <c r="H19" i="2"/>
  <c r="J17" i="2"/>
  <c r="J17" i="3"/>
  <c r="H18" i="3"/>
  <c r="I17" i="2"/>
  <c r="H17" i="3"/>
  <c r="H17" i="2"/>
  <c r="H12" i="3"/>
  <c r="P68" i="2"/>
  <c r="N64" i="2"/>
  <c r="O53" i="3"/>
  <c r="N97" i="3"/>
  <c r="N53" i="3"/>
  <c r="O97" i="3"/>
  <c r="N86" i="3"/>
  <c r="N64" i="3"/>
  <c r="O42" i="3"/>
  <c r="O119" i="3" s="1"/>
  <c r="L42" i="3"/>
  <c r="N42" i="3"/>
  <c r="L31" i="3"/>
  <c r="L97" i="3"/>
  <c r="L53" i="3"/>
  <c r="L86" i="3"/>
  <c r="L64" i="3"/>
  <c r="P42" i="2"/>
  <c r="P53" i="2"/>
  <c r="O64" i="2"/>
  <c r="N108" i="5"/>
  <c r="P20" i="2"/>
  <c r="O9" i="2"/>
  <c r="N20" i="2"/>
  <c r="O42" i="2"/>
  <c r="O20" i="2"/>
  <c r="O108" i="5"/>
  <c r="N42" i="2"/>
  <c r="N31" i="2"/>
  <c r="L53" i="2"/>
  <c r="L20" i="2"/>
  <c r="L64" i="2"/>
  <c r="L31" i="2"/>
  <c r="L42" i="2"/>
  <c r="J62" i="1"/>
  <c r="I27" i="1"/>
  <c r="I35" i="5" s="1"/>
  <c r="J39" i="1"/>
  <c r="I101" i="1"/>
  <c r="I109" i="5" s="1"/>
  <c r="J26" i="1"/>
  <c r="J24" i="1"/>
  <c r="O24" i="1" s="1"/>
  <c r="J37" i="1"/>
  <c r="J76" i="1"/>
  <c r="I31" i="1"/>
  <c r="I39" i="5" s="1"/>
  <c r="J71" i="1"/>
  <c r="J46" i="1"/>
  <c r="O46" i="1" s="1"/>
  <c r="J52" i="1"/>
  <c r="I68" i="1"/>
  <c r="I76" i="5" s="1"/>
  <c r="I28" i="1"/>
  <c r="I36" i="5" s="1"/>
  <c r="J95" i="1"/>
  <c r="J35" i="1"/>
  <c r="O35" i="1" s="1"/>
  <c r="J74" i="1"/>
  <c r="I29" i="1"/>
  <c r="I37" i="5" s="1"/>
  <c r="I107" i="1"/>
  <c r="I115" i="5" s="1"/>
  <c r="J36" i="1"/>
  <c r="J69" i="1"/>
  <c r="J75" i="1"/>
  <c r="J91" i="1"/>
  <c r="I19" i="1"/>
  <c r="I27" i="5" s="1"/>
  <c r="I16" i="1"/>
  <c r="I24" i="5" s="1"/>
  <c r="I25" i="1"/>
  <c r="I33" i="5" s="1"/>
  <c r="I43" i="1"/>
  <c r="I51" i="5" s="1"/>
  <c r="I58" i="1"/>
  <c r="I66" i="5" s="1"/>
  <c r="I72" i="1"/>
  <c r="I80" i="5" s="1"/>
  <c r="I103" i="1"/>
  <c r="I111" i="5" s="1"/>
  <c r="I40" i="1"/>
  <c r="I48" i="5" s="1"/>
  <c r="I64" i="1"/>
  <c r="I72" i="5" s="1"/>
  <c r="I18" i="1"/>
  <c r="I26" i="5" s="1"/>
  <c r="I41" i="1"/>
  <c r="I49" i="5" s="1"/>
  <c r="I44" i="1"/>
  <c r="I52" i="5" s="1"/>
  <c r="I60" i="1"/>
  <c r="I68" i="5" s="1"/>
  <c r="I70" i="1"/>
  <c r="I78" i="5" s="1"/>
  <c r="I105" i="1"/>
  <c r="I113" i="5" s="1"/>
  <c r="I30" i="1"/>
  <c r="I38" i="5" s="1"/>
  <c r="I17" i="1"/>
  <c r="I25" i="5" s="1"/>
  <c r="I50" i="1"/>
  <c r="I58" i="5" s="1"/>
  <c r="I93" i="1"/>
  <c r="I101" i="5" s="1"/>
  <c r="I97" i="1"/>
  <c r="I105" i="5" s="1"/>
  <c r="I14" i="1"/>
  <c r="I22" i="1"/>
  <c r="I30" i="5" s="1"/>
  <c r="I57" i="1"/>
  <c r="I65" i="5" s="1"/>
  <c r="I59" i="1"/>
  <c r="I67" i="5" s="1"/>
  <c r="I61" i="1"/>
  <c r="I69" i="5" s="1"/>
  <c r="I63" i="1"/>
  <c r="I71" i="5" s="1"/>
  <c r="I65" i="1"/>
  <c r="I73" i="5" s="1"/>
  <c r="I102" i="1"/>
  <c r="I104" i="1"/>
  <c r="I112" i="5" s="1"/>
  <c r="I106" i="1"/>
  <c r="I114" i="5" s="1"/>
  <c r="I108" i="1"/>
  <c r="I116" i="5" s="1"/>
  <c r="I48" i="1"/>
  <c r="I56" i="5" s="1"/>
  <c r="I79" i="1"/>
  <c r="I13" i="1"/>
  <c r="I21" i="1"/>
  <c r="I29" i="5" s="1"/>
  <c r="I47" i="1"/>
  <c r="I55" i="5" s="1"/>
  <c r="I49" i="1"/>
  <c r="I57" i="5" s="1"/>
  <c r="I51" i="1"/>
  <c r="I59" i="5" s="1"/>
  <c r="I53" i="1"/>
  <c r="I61" i="5" s="1"/>
  <c r="I90" i="1"/>
  <c r="I98" i="5" s="1"/>
  <c r="I92" i="1"/>
  <c r="I100" i="5" s="1"/>
  <c r="I94" i="1"/>
  <c r="I102" i="5" s="1"/>
  <c r="I96" i="1"/>
  <c r="I104" i="5" s="1"/>
  <c r="I98" i="1"/>
  <c r="I106" i="5" s="1"/>
  <c r="H106" i="2" l="1"/>
  <c r="P109" i="1"/>
  <c r="J99" i="1"/>
  <c r="I92" i="3"/>
  <c r="I81" i="5"/>
  <c r="I77" i="1"/>
  <c r="I74" i="2" s="1"/>
  <c r="P77" i="1"/>
  <c r="J73" i="1"/>
  <c r="J81" i="5" s="1"/>
  <c r="I70" i="2"/>
  <c r="I70" i="5"/>
  <c r="H63" i="3"/>
  <c r="P66" i="1"/>
  <c r="J42" i="1"/>
  <c r="I39" i="2"/>
  <c r="I35" i="2"/>
  <c r="J38" i="1"/>
  <c r="I50" i="5"/>
  <c r="I32" i="1"/>
  <c r="I29" i="2" s="1"/>
  <c r="P32" i="1"/>
  <c r="H30" i="2"/>
  <c r="P33" i="1"/>
  <c r="I33" i="1"/>
  <c r="I41" i="5" s="1"/>
  <c r="H29" i="2"/>
  <c r="I12" i="3"/>
  <c r="H30" i="3"/>
  <c r="H40" i="5"/>
  <c r="I29" i="3"/>
  <c r="I12" i="2"/>
  <c r="E13" i="5"/>
  <c r="N119" i="2"/>
  <c r="H29" i="3"/>
  <c r="J32" i="1"/>
  <c r="J40" i="5" s="1"/>
  <c r="I40" i="5"/>
  <c r="I31" i="5" s="1"/>
  <c r="N119" i="3"/>
  <c r="I85" i="5"/>
  <c r="I75" i="5" s="1"/>
  <c r="I74" i="3"/>
  <c r="L119" i="5"/>
  <c r="P122" i="5"/>
  <c r="H106" i="3"/>
  <c r="H63" i="2"/>
  <c r="H74" i="5"/>
  <c r="H64" i="5" s="1"/>
  <c r="I66" i="1"/>
  <c r="I74" i="5" s="1"/>
  <c r="I64" i="5" s="1"/>
  <c r="H41" i="5"/>
  <c r="H31" i="5" s="1"/>
  <c r="I23" i="5"/>
  <c r="P31" i="2"/>
  <c r="P42" i="5" s="1"/>
  <c r="J12" i="3"/>
  <c r="O15" i="1"/>
  <c r="J12" i="2"/>
  <c r="P12" i="2" s="1"/>
  <c r="P23" i="5" s="1"/>
  <c r="J23" i="5"/>
  <c r="I109" i="1"/>
  <c r="I117" i="5" s="1"/>
  <c r="H117" i="5"/>
  <c r="H85" i="5"/>
  <c r="H75" i="5" s="1"/>
  <c r="J77" i="1"/>
  <c r="J74" i="2" s="1"/>
  <c r="H74" i="2"/>
  <c r="H74" i="3"/>
  <c r="C129" i="5"/>
  <c r="C118" i="2"/>
  <c r="C118" i="3"/>
  <c r="E116" i="2"/>
  <c r="E127" i="5"/>
  <c r="E116" i="3"/>
  <c r="D117" i="3"/>
  <c r="D117" i="2"/>
  <c r="D128" i="5"/>
  <c r="G114" i="2"/>
  <c r="G114" i="3"/>
  <c r="G125" i="5"/>
  <c r="H117" i="1"/>
  <c r="P117" i="1" s="1"/>
  <c r="H118" i="1"/>
  <c r="P118" i="1" s="1"/>
  <c r="F115" i="2"/>
  <c r="F115" i="3"/>
  <c r="F126" i="5"/>
  <c r="D107" i="2"/>
  <c r="D118" i="5"/>
  <c r="D107" i="3"/>
  <c r="H85" i="1"/>
  <c r="P85" i="1" s="1"/>
  <c r="F82" i="3"/>
  <c r="F82" i="2"/>
  <c r="F93" i="5"/>
  <c r="J80" i="3"/>
  <c r="J80" i="2"/>
  <c r="J91" i="5"/>
  <c r="O83" i="1"/>
  <c r="E83" i="3"/>
  <c r="E94" i="5"/>
  <c r="E83" i="2"/>
  <c r="D84" i="3"/>
  <c r="D95" i="5"/>
  <c r="D84" i="2"/>
  <c r="G81" i="3"/>
  <c r="G81" i="2"/>
  <c r="G92" i="5"/>
  <c r="I91" i="5"/>
  <c r="I80" i="3"/>
  <c r="I80" i="2"/>
  <c r="H84" i="1"/>
  <c r="P84" i="1" s="1"/>
  <c r="C85" i="3"/>
  <c r="C96" i="5"/>
  <c r="C85" i="2"/>
  <c r="C63" i="5"/>
  <c r="C52" i="2"/>
  <c r="C52" i="3"/>
  <c r="D62" i="5"/>
  <c r="D51" i="3"/>
  <c r="D51" i="2"/>
  <c r="O119" i="2"/>
  <c r="G12" i="5" s="1"/>
  <c r="P87" i="5"/>
  <c r="P75" i="2"/>
  <c r="P97" i="2"/>
  <c r="P108" i="5" s="1"/>
  <c r="E12" i="5"/>
  <c r="L20" i="3"/>
  <c r="I87" i="5"/>
  <c r="I76" i="3"/>
  <c r="H119" i="5"/>
  <c r="G13" i="5"/>
  <c r="F13" i="5"/>
  <c r="O75" i="1"/>
  <c r="O71" i="1"/>
  <c r="O69" i="1"/>
  <c r="O74" i="1"/>
  <c r="O73" i="1"/>
  <c r="O76" i="1"/>
  <c r="O62" i="1"/>
  <c r="O52" i="1"/>
  <c r="O39" i="1"/>
  <c r="O36" i="1"/>
  <c r="O38" i="1"/>
  <c r="O42" i="1"/>
  <c r="O37" i="1"/>
  <c r="O26" i="1"/>
  <c r="O99" i="1"/>
  <c r="O95" i="1"/>
  <c r="O91" i="1"/>
  <c r="I21" i="5"/>
  <c r="L23" i="5"/>
  <c r="S130" i="5"/>
  <c r="M130" i="5"/>
  <c r="I110" i="5"/>
  <c r="H42" i="5"/>
  <c r="I42" i="5"/>
  <c r="J43" i="5"/>
  <c r="I97" i="5"/>
  <c r="J32" i="5"/>
  <c r="J54" i="5"/>
  <c r="H97" i="5"/>
  <c r="H20" i="5"/>
  <c r="N75" i="5"/>
  <c r="O75" i="5"/>
  <c r="O64" i="5"/>
  <c r="N64" i="5"/>
  <c r="O53" i="5"/>
  <c r="N53" i="5"/>
  <c r="N42" i="5"/>
  <c r="O31" i="5"/>
  <c r="N31" i="5"/>
  <c r="O20" i="5"/>
  <c r="L108" i="5"/>
  <c r="J99" i="5"/>
  <c r="J103" i="5"/>
  <c r="L97" i="5"/>
  <c r="J107" i="5"/>
  <c r="P97" i="5"/>
  <c r="J77" i="5"/>
  <c r="J79" i="5"/>
  <c r="J82" i="5"/>
  <c r="J84" i="5"/>
  <c r="J83" i="5"/>
  <c r="J70" i="5"/>
  <c r="J60" i="5"/>
  <c r="J45" i="5"/>
  <c r="J50" i="5"/>
  <c r="J46" i="5"/>
  <c r="J44" i="5"/>
  <c r="J47" i="5"/>
  <c r="J34" i="5"/>
  <c r="I22" i="5"/>
  <c r="R86" i="5"/>
  <c r="L75" i="5"/>
  <c r="P64" i="5"/>
  <c r="L64" i="5"/>
  <c r="L53" i="5"/>
  <c r="P53" i="5"/>
  <c r="L42" i="5"/>
  <c r="L31" i="5"/>
  <c r="P31" i="5"/>
  <c r="T53" i="5"/>
  <c r="R75" i="5"/>
  <c r="R64" i="5"/>
  <c r="T75" i="5"/>
  <c r="T97" i="5"/>
  <c r="U97" i="5"/>
  <c r="T108" i="5"/>
  <c r="R53" i="5"/>
  <c r="R97" i="5"/>
  <c r="U64" i="5"/>
  <c r="U53" i="5"/>
  <c r="R108" i="5"/>
  <c r="U108" i="5"/>
  <c r="R42" i="5"/>
  <c r="T64" i="5"/>
  <c r="R34" i="5"/>
  <c r="U75" i="5"/>
  <c r="P64" i="2"/>
  <c r="P79" i="5"/>
  <c r="J107" i="1"/>
  <c r="I104" i="3"/>
  <c r="I104" i="2"/>
  <c r="J106" i="1"/>
  <c r="I103" i="2"/>
  <c r="I103" i="3"/>
  <c r="J104" i="1"/>
  <c r="I101" i="2"/>
  <c r="I101" i="3"/>
  <c r="J71" i="2"/>
  <c r="J71" i="3"/>
  <c r="J103" i="1"/>
  <c r="I100" i="3"/>
  <c r="I100" i="2"/>
  <c r="J73" i="3"/>
  <c r="J73" i="2"/>
  <c r="J96" i="1"/>
  <c r="I93" i="3"/>
  <c r="I93" i="2"/>
  <c r="J94" i="1"/>
  <c r="I91" i="3"/>
  <c r="I91" i="2"/>
  <c r="J102" i="1"/>
  <c r="I99" i="3"/>
  <c r="I99" i="2"/>
  <c r="J88" i="2"/>
  <c r="J88" i="3"/>
  <c r="J32" i="2"/>
  <c r="J32" i="3"/>
  <c r="J96" i="2"/>
  <c r="J96" i="3"/>
  <c r="J92" i="1"/>
  <c r="I89" i="3"/>
  <c r="I89" i="2"/>
  <c r="J65" i="1"/>
  <c r="I62" i="3"/>
  <c r="I62" i="2"/>
  <c r="J60" i="1"/>
  <c r="I57" i="2"/>
  <c r="I57" i="3"/>
  <c r="J72" i="2"/>
  <c r="J72" i="3"/>
  <c r="J57" i="1"/>
  <c r="O57" i="1" s="1"/>
  <c r="I54" i="3"/>
  <c r="I54" i="2"/>
  <c r="J105" i="1"/>
  <c r="I102" i="3"/>
  <c r="I102" i="2"/>
  <c r="J97" i="1"/>
  <c r="I94" i="3"/>
  <c r="I94" i="2"/>
  <c r="I10" i="3"/>
  <c r="I10" i="2"/>
  <c r="J93" i="1"/>
  <c r="I90" i="3"/>
  <c r="I90" i="2"/>
  <c r="J90" i="1"/>
  <c r="O90" i="1" s="1"/>
  <c r="I87" i="2"/>
  <c r="I87" i="3"/>
  <c r="J79" i="1"/>
  <c r="I76" i="2"/>
  <c r="J63" i="1"/>
  <c r="I60" i="2"/>
  <c r="I60" i="3"/>
  <c r="J72" i="1"/>
  <c r="I69" i="3"/>
  <c r="I69" i="2"/>
  <c r="J66" i="2"/>
  <c r="J66" i="3"/>
  <c r="J92" i="2"/>
  <c r="J92" i="3"/>
  <c r="J43" i="3"/>
  <c r="J43" i="2"/>
  <c r="J21" i="2"/>
  <c r="J21" i="3"/>
  <c r="J64" i="1"/>
  <c r="I61" i="3"/>
  <c r="I61" i="2"/>
  <c r="J58" i="1"/>
  <c r="I55" i="3"/>
  <c r="I55" i="2"/>
  <c r="J70" i="3"/>
  <c r="J68" i="2"/>
  <c r="J68" i="3"/>
  <c r="J108" i="1"/>
  <c r="I105" i="2"/>
  <c r="I105" i="3"/>
  <c r="J98" i="1"/>
  <c r="I95" i="3"/>
  <c r="I95" i="2"/>
  <c r="J68" i="1"/>
  <c r="O68" i="1" s="1"/>
  <c r="I65" i="2"/>
  <c r="I65" i="3"/>
  <c r="J59" i="2"/>
  <c r="J59" i="3"/>
  <c r="J70" i="1"/>
  <c r="I67" i="2"/>
  <c r="I67" i="3"/>
  <c r="J61" i="1"/>
  <c r="I58" i="3"/>
  <c r="I58" i="2"/>
  <c r="J59" i="1"/>
  <c r="I56" i="3"/>
  <c r="I56" i="2"/>
  <c r="J101" i="1"/>
  <c r="I98" i="3"/>
  <c r="I98" i="2"/>
  <c r="J53" i="1"/>
  <c r="I50" i="2"/>
  <c r="I50" i="3"/>
  <c r="J51" i="1"/>
  <c r="I48" i="3"/>
  <c r="I48" i="2"/>
  <c r="J47" i="1"/>
  <c r="I44" i="2"/>
  <c r="I44" i="3"/>
  <c r="J49" i="1"/>
  <c r="I46" i="2"/>
  <c r="I46" i="3"/>
  <c r="J49" i="2"/>
  <c r="J49" i="3"/>
  <c r="J48" i="1"/>
  <c r="I45" i="2"/>
  <c r="I45" i="3"/>
  <c r="J50" i="1"/>
  <c r="I47" i="2"/>
  <c r="I47" i="3"/>
  <c r="J40" i="1"/>
  <c r="I37" i="3"/>
  <c r="I37" i="2"/>
  <c r="J36" i="3"/>
  <c r="J36" i="2"/>
  <c r="J34" i="3"/>
  <c r="J34" i="2"/>
  <c r="J44" i="1"/>
  <c r="I41" i="3"/>
  <c r="I41" i="2"/>
  <c r="J41" i="1"/>
  <c r="I38" i="3"/>
  <c r="I38" i="2"/>
  <c r="J39" i="2"/>
  <c r="J39" i="3"/>
  <c r="J43" i="1"/>
  <c r="I40" i="2"/>
  <c r="I40" i="3"/>
  <c r="J33" i="3"/>
  <c r="J33" i="2"/>
  <c r="J35" i="2"/>
  <c r="J35" i="3"/>
  <c r="J28" i="1"/>
  <c r="I25" i="2"/>
  <c r="I25" i="3"/>
  <c r="J23" i="3"/>
  <c r="J23" i="2"/>
  <c r="J25" i="1"/>
  <c r="I22" i="2"/>
  <c r="I22" i="3"/>
  <c r="J30" i="1"/>
  <c r="I27" i="2"/>
  <c r="I27" i="3"/>
  <c r="J29" i="1"/>
  <c r="I26" i="2"/>
  <c r="I26" i="3"/>
  <c r="J31" i="1"/>
  <c r="I28" i="2"/>
  <c r="I28" i="3"/>
  <c r="J27" i="1"/>
  <c r="I24" i="2"/>
  <c r="I24" i="3"/>
  <c r="J16" i="1"/>
  <c r="I13" i="3"/>
  <c r="I13" i="2"/>
  <c r="J14" i="1"/>
  <c r="I11" i="3"/>
  <c r="I11" i="2"/>
  <c r="J19" i="1"/>
  <c r="I16" i="2"/>
  <c r="I16" i="3"/>
  <c r="J22" i="1"/>
  <c r="I19" i="3"/>
  <c r="I19" i="2"/>
  <c r="J21" i="1"/>
  <c r="I18" i="3"/>
  <c r="I18" i="2"/>
  <c r="J17" i="1"/>
  <c r="I14" i="3"/>
  <c r="I14" i="2"/>
  <c r="J18" i="1"/>
  <c r="I15" i="3"/>
  <c r="I15" i="2"/>
  <c r="J13" i="1"/>
  <c r="J70" i="2" l="1"/>
  <c r="I30" i="3"/>
  <c r="I30" i="2"/>
  <c r="J33" i="1"/>
  <c r="I63" i="3"/>
  <c r="I63" i="2"/>
  <c r="J29" i="3"/>
  <c r="J29" i="2"/>
  <c r="O32" i="1"/>
  <c r="E14" i="5"/>
  <c r="J85" i="5"/>
  <c r="O77" i="1"/>
  <c r="P119" i="5"/>
  <c r="I106" i="2"/>
  <c r="I106" i="3"/>
  <c r="J109" i="1"/>
  <c r="J117" i="5" s="1"/>
  <c r="J74" i="3"/>
  <c r="J66" i="1"/>
  <c r="J74" i="5" s="1"/>
  <c r="I117" i="1"/>
  <c r="H125" i="5"/>
  <c r="H114" i="3"/>
  <c r="H114" i="2"/>
  <c r="H115" i="3"/>
  <c r="I118" i="1"/>
  <c r="H126" i="5"/>
  <c r="H115" i="2"/>
  <c r="F116" i="2"/>
  <c r="H119" i="1"/>
  <c r="P119" i="1" s="1"/>
  <c r="F127" i="5"/>
  <c r="F116" i="3"/>
  <c r="G115" i="2"/>
  <c r="G115" i="3"/>
  <c r="G126" i="5"/>
  <c r="E117" i="3"/>
  <c r="E128" i="5"/>
  <c r="E117" i="2"/>
  <c r="D129" i="5"/>
  <c r="D118" i="3"/>
  <c r="D118" i="2"/>
  <c r="E107" i="2"/>
  <c r="E118" i="5"/>
  <c r="E107" i="3"/>
  <c r="H92" i="5"/>
  <c r="H81" i="2"/>
  <c r="H81" i="3"/>
  <c r="I84" i="1"/>
  <c r="J84" i="1" s="1"/>
  <c r="E84" i="3"/>
  <c r="E84" i="2"/>
  <c r="E95" i="5"/>
  <c r="H86" i="1"/>
  <c r="P86" i="1" s="1"/>
  <c r="F83" i="3"/>
  <c r="F94" i="5"/>
  <c r="F83" i="2"/>
  <c r="I85" i="1"/>
  <c r="H93" i="5"/>
  <c r="H82" i="2"/>
  <c r="H82" i="3"/>
  <c r="D85" i="3"/>
  <c r="D85" i="2"/>
  <c r="D96" i="5"/>
  <c r="G82" i="3"/>
  <c r="G93" i="5"/>
  <c r="G82" i="2"/>
  <c r="E62" i="5"/>
  <c r="E51" i="2"/>
  <c r="E51" i="3"/>
  <c r="D52" i="2"/>
  <c r="D63" i="5"/>
  <c r="D52" i="3"/>
  <c r="R31" i="5"/>
  <c r="O101" i="1"/>
  <c r="P86" i="5"/>
  <c r="O13" i="1"/>
  <c r="J10" i="2"/>
  <c r="O79" i="1"/>
  <c r="J76" i="3"/>
  <c r="J34" i="1"/>
  <c r="O34" i="1" s="1"/>
  <c r="I119" i="5"/>
  <c r="J89" i="1"/>
  <c r="F12" i="5"/>
  <c r="F14" i="5" s="1"/>
  <c r="G14" i="5"/>
  <c r="N130" i="5"/>
  <c r="O103" i="1"/>
  <c r="O106" i="1"/>
  <c r="O105" i="1"/>
  <c r="O104" i="1"/>
  <c r="O108" i="1"/>
  <c r="O107" i="1"/>
  <c r="O72" i="1"/>
  <c r="O70" i="1"/>
  <c r="J67" i="1"/>
  <c r="O58" i="1"/>
  <c r="O64" i="1"/>
  <c r="O60" i="1"/>
  <c r="O65" i="1"/>
  <c r="O61" i="1"/>
  <c r="O63" i="1"/>
  <c r="O59" i="1"/>
  <c r="O51" i="1"/>
  <c r="O48" i="1"/>
  <c r="O49" i="1"/>
  <c r="O53" i="1"/>
  <c r="O47" i="1"/>
  <c r="O50" i="1"/>
  <c r="O41" i="1"/>
  <c r="O43" i="1"/>
  <c r="O44" i="1"/>
  <c r="O40" i="1"/>
  <c r="O29" i="1"/>
  <c r="O27" i="1"/>
  <c r="O30" i="1"/>
  <c r="O33" i="1"/>
  <c r="O31" i="1"/>
  <c r="O25" i="1"/>
  <c r="O28" i="1"/>
  <c r="O21" i="1"/>
  <c r="J12" i="1"/>
  <c r="O16" i="1"/>
  <c r="O19" i="1"/>
  <c r="O18" i="1"/>
  <c r="O22" i="1"/>
  <c r="O17" i="1"/>
  <c r="I20" i="5"/>
  <c r="O102" i="1"/>
  <c r="O98" i="1"/>
  <c r="O96" i="1"/>
  <c r="O92" i="1"/>
  <c r="O97" i="1"/>
  <c r="O93" i="1"/>
  <c r="O94" i="1"/>
  <c r="U130" i="5"/>
  <c r="T130" i="5"/>
  <c r="O130" i="5"/>
  <c r="J87" i="5"/>
  <c r="J98" i="5"/>
  <c r="J65" i="5"/>
  <c r="J109" i="5"/>
  <c r="J76" i="5"/>
  <c r="J21" i="5"/>
  <c r="J110" i="5"/>
  <c r="J111" i="5"/>
  <c r="J114" i="5"/>
  <c r="J113" i="5"/>
  <c r="J115" i="5"/>
  <c r="J112" i="5"/>
  <c r="J116" i="5"/>
  <c r="J104" i="5"/>
  <c r="J100" i="5"/>
  <c r="J105" i="5"/>
  <c r="J102" i="5"/>
  <c r="J106" i="5"/>
  <c r="J101" i="5"/>
  <c r="J80" i="5"/>
  <c r="J78" i="5"/>
  <c r="J68" i="5"/>
  <c r="J66" i="5"/>
  <c r="J71" i="5"/>
  <c r="J67" i="5"/>
  <c r="J73" i="5"/>
  <c r="J69" i="5"/>
  <c r="J72" i="5"/>
  <c r="J59" i="5"/>
  <c r="J57" i="5"/>
  <c r="J58" i="5"/>
  <c r="J56" i="5"/>
  <c r="J61" i="5"/>
  <c r="J55" i="5"/>
  <c r="J51" i="5"/>
  <c r="J52" i="5"/>
  <c r="J48" i="5"/>
  <c r="J49" i="5"/>
  <c r="J38" i="5"/>
  <c r="J41" i="5"/>
  <c r="J37" i="5"/>
  <c r="J33" i="5"/>
  <c r="J36" i="5"/>
  <c r="J39" i="5"/>
  <c r="J35" i="5"/>
  <c r="J24" i="5"/>
  <c r="J27" i="5"/>
  <c r="J29" i="5"/>
  <c r="J22" i="5"/>
  <c r="J26" i="5"/>
  <c r="J25" i="5"/>
  <c r="J30" i="5"/>
  <c r="P75" i="5"/>
  <c r="J95" i="3"/>
  <c r="J95" i="2"/>
  <c r="J102" i="3"/>
  <c r="J102" i="2"/>
  <c r="J61" i="3"/>
  <c r="J61" i="2"/>
  <c r="J87" i="2"/>
  <c r="J87" i="3"/>
  <c r="J94" i="2"/>
  <c r="J94" i="3"/>
  <c r="J89" i="3"/>
  <c r="J89" i="2"/>
  <c r="J100" i="2"/>
  <c r="J100" i="3"/>
  <c r="J54" i="3"/>
  <c r="J54" i="2"/>
  <c r="J69" i="3"/>
  <c r="J69" i="2"/>
  <c r="J101" i="2"/>
  <c r="J101" i="3"/>
  <c r="J58" i="3"/>
  <c r="J58" i="2"/>
  <c r="J60" i="2"/>
  <c r="J60" i="3"/>
  <c r="J57" i="3"/>
  <c r="J57" i="2"/>
  <c r="J93" i="3"/>
  <c r="J93" i="2"/>
  <c r="J103" i="2"/>
  <c r="J103" i="3"/>
  <c r="J98" i="3"/>
  <c r="J98" i="2"/>
  <c r="J65" i="3"/>
  <c r="J65" i="2"/>
  <c r="J90" i="2"/>
  <c r="J90" i="3"/>
  <c r="J91" i="3"/>
  <c r="J91" i="2"/>
  <c r="J10" i="3"/>
  <c r="J56" i="3"/>
  <c r="J56" i="2"/>
  <c r="J105" i="2"/>
  <c r="J105" i="3"/>
  <c r="J99" i="3"/>
  <c r="J99" i="2"/>
  <c r="J67" i="2"/>
  <c r="J67" i="3"/>
  <c r="J55" i="3"/>
  <c r="J55" i="2"/>
  <c r="J76" i="2"/>
  <c r="J62" i="3"/>
  <c r="J62" i="2"/>
  <c r="J104" i="2"/>
  <c r="J104" i="3"/>
  <c r="J45" i="2"/>
  <c r="J45" i="3"/>
  <c r="J48" i="3"/>
  <c r="J48" i="2"/>
  <c r="J46" i="2"/>
  <c r="J46" i="3"/>
  <c r="J50" i="3"/>
  <c r="J50" i="2"/>
  <c r="J44" i="2"/>
  <c r="J44" i="3"/>
  <c r="J47" i="3"/>
  <c r="J47" i="2"/>
  <c r="J23" i="1"/>
  <c r="O23" i="1" s="1"/>
  <c r="J38" i="3"/>
  <c r="J38" i="2"/>
  <c r="J40" i="3"/>
  <c r="J40" i="2"/>
  <c r="J41" i="3"/>
  <c r="J41" i="2"/>
  <c r="J37" i="3"/>
  <c r="J37" i="2"/>
  <c r="J27" i="3"/>
  <c r="J27" i="2"/>
  <c r="J30" i="3"/>
  <c r="J30" i="2"/>
  <c r="J26" i="3"/>
  <c r="J26" i="2"/>
  <c r="J28" i="2"/>
  <c r="J28" i="3"/>
  <c r="J22" i="3"/>
  <c r="J22" i="2"/>
  <c r="J24" i="2"/>
  <c r="J24" i="3"/>
  <c r="J25" i="2"/>
  <c r="J25" i="3"/>
  <c r="J14" i="2"/>
  <c r="J14" i="3"/>
  <c r="J18" i="3"/>
  <c r="J18" i="2"/>
  <c r="J11" i="3"/>
  <c r="J11" i="2"/>
  <c r="J15" i="2"/>
  <c r="J15" i="3"/>
  <c r="J16" i="3"/>
  <c r="J16" i="2"/>
  <c r="J19" i="2"/>
  <c r="J19" i="3"/>
  <c r="J13" i="3"/>
  <c r="J13" i="2"/>
  <c r="O109" i="1" l="1"/>
  <c r="J63" i="3"/>
  <c r="J63" i="2"/>
  <c r="J53" i="2" s="1"/>
  <c r="J56" i="1"/>
  <c r="O56" i="1" s="1"/>
  <c r="O66" i="1"/>
  <c r="J106" i="2"/>
  <c r="J106" i="3"/>
  <c r="E129" i="5"/>
  <c r="E118" i="3"/>
  <c r="E118" i="2"/>
  <c r="I119" i="1"/>
  <c r="H127" i="5"/>
  <c r="H116" i="2"/>
  <c r="H116" i="3"/>
  <c r="F128" i="5"/>
  <c r="F117" i="2"/>
  <c r="H120" i="1"/>
  <c r="P120" i="1" s="1"/>
  <c r="F117" i="3"/>
  <c r="G116" i="2"/>
  <c r="G127" i="5"/>
  <c r="G116" i="3"/>
  <c r="I115" i="3"/>
  <c r="I115" i="2"/>
  <c r="I126" i="5"/>
  <c r="J118" i="1"/>
  <c r="J117" i="1"/>
  <c r="I114" i="2"/>
  <c r="I125" i="5"/>
  <c r="I114" i="3"/>
  <c r="H110" i="1"/>
  <c r="P110" i="1" s="1"/>
  <c r="F107" i="2"/>
  <c r="F118" i="5"/>
  <c r="F107" i="3"/>
  <c r="I82" i="3"/>
  <c r="I93" i="5"/>
  <c r="I82" i="2"/>
  <c r="I86" i="1"/>
  <c r="H83" i="2"/>
  <c r="H94" i="5"/>
  <c r="H83" i="3"/>
  <c r="G83" i="3"/>
  <c r="G83" i="2"/>
  <c r="G94" i="5"/>
  <c r="J85" i="1"/>
  <c r="F84" i="3"/>
  <c r="F84" i="2"/>
  <c r="F95" i="5"/>
  <c r="E85" i="3"/>
  <c r="E96" i="5"/>
  <c r="E85" i="2"/>
  <c r="J81" i="3"/>
  <c r="O84" i="1"/>
  <c r="J81" i="2"/>
  <c r="J92" i="5"/>
  <c r="I81" i="3"/>
  <c r="I92" i="5"/>
  <c r="I81" i="2"/>
  <c r="E52" i="2"/>
  <c r="E63" i="5"/>
  <c r="E52" i="3"/>
  <c r="F51" i="3"/>
  <c r="F51" i="2"/>
  <c r="H54" i="1"/>
  <c r="P54" i="1" s="1"/>
  <c r="F62" i="5"/>
  <c r="O89" i="1"/>
  <c r="J97" i="5"/>
  <c r="O67" i="1"/>
  <c r="J75" i="5"/>
  <c r="J9" i="2"/>
  <c r="P13" i="2"/>
  <c r="P24" i="5" s="1"/>
  <c r="L24" i="5"/>
  <c r="J64" i="2"/>
  <c r="J42" i="5"/>
  <c r="J31" i="5"/>
  <c r="J20" i="5"/>
  <c r="J53" i="3"/>
  <c r="J86" i="3"/>
  <c r="J64" i="3"/>
  <c r="J86" i="2"/>
  <c r="J20" i="2"/>
  <c r="J31" i="3"/>
  <c r="J31" i="2"/>
  <c r="J20" i="3"/>
  <c r="J9" i="3"/>
  <c r="J64" i="5" l="1"/>
  <c r="J114" i="3"/>
  <c r="O117" i="1"/>
  <c r="J125" i="5"/>
  <c r="J114" i="2"/>
  <c r="O118" i="1"/>
  <c r="J115" i="2"/>
  <c r="J126" i="5"/>
  <c r="J115" i="3"/>
  <c r="H117" i="2"/>
  <c r="H117" i="3"/>
  <c r="I120" i="1"/>
  <c r="J120" i="1" s="1"/>
  <c r="H128" i="5"/>
  <c r="I116" i="2"/>
  <c r="I127" i="5"/>
  <c r="I116" i="3"/>
  <c r="G117" i="3"/>
  <c r="G128" i="5"/>
  <c r="G117" i="2"/>
  <c r="J119" i="1"/>
  <c r="H121" i="1"/>
  <c r="P121" i="1" s="1"/>
  <c r="F129" i="5"/>
  <c r="F118" i="3"/>
  <c r="F118" i="2"/>
  <c r="I110" i="1"/>
  <c r="J110" i="1" s="1"/>
  <c r="H107" i="3"/>
  <c r="H107" i="2"/>
  <c r="H118" i="5"/>
  <c r="H108" i="5" s="1"/>
  <c r="G118" i="5"/>
  <c r="G107" i="2"/>
  <c r="G107" i="3"/>
  <c r="G84" i="3"/>
  <c r="G95" i="5"/>
  <c r="G84" i="2"/>
  <c r="O85" i="1"/>
  <c r="J93" i="5"/>
  <c r="J82" i="3"/>
  <c r="J82" i="2"/>
  <c r="H88" i="1"/>
  <c r="P88" i="1" s="1"/>
  <c r="F85" i="3"/>
  <c r="F85" i="2"/>
  <c r="F96" i="5"/>
  <c r="J86" i="1"/>
  <c r="I83" i="3"/>
  <c r="I94" i="5"/>
  <c r="I83" i="2"/>
  <c r="H87" i="1"/>
  <c r="P87" i="1" s="1"/>
  <c r="I54" i="1"/>
  <c r="J54" i="1" s="1"/>
  <c r="H51" i="2"/>
  <c r="H51" i="3"/>
  <c r="H62" i="5"/>
  <c r="G51" i="2"/>
  <c r="G62" i="5"/>
  <c r="G51" i="3"/>
  <c r="F63" i="5"/>
  <c r="F52" i="3"/>
  <c r="H55" i="1"/>
  <c r="P55" i="1" s="1"/>
  <c r="F52" i="2"/>
  <c r="H129" i="5" l="1"/>
  <c r="H118" i="3"/>
  <c r="H118" i="2"/>
  <c r="I121" i="1"/>
  <c r="J121" i="1" s="1"/>
  <c r="J111" i="1" s="1"/>
  <c r="O120" i="1"/>
  <c r="J117" i="2"/>
  <c r="J128" i="5"/>
  <c r="J117" i="3"/>
  <c r="H122" i="1"/>
  <c r="H130" i="5" s="1"/>
  <c r="G129" i="5"/>
  <c r="G118" i="3"/>
  <c r="G118" i="2"/>
  <c r="O119" i="1"/>
  <c r="J116" i="2"/>
  <c r="J127" i="5"/>
  <c r="J116" i="3"/>
  <c r="I128" i="5"/>
  <c r="I117" i="3"/>
  <c r="I117" i="2"/>
  <c r="O110" i="1"/>
  <c r="J107" i="2"/>
  <c r="J97" i="2" s="1"/>
  <c r="J107" i="3"/>
  <c r="J97" i="3" s="1"/>
  <c r="J100" i="1"/>
  <c r="J118" i="5"/>
  <c r="I107" i="2"/>
  <c r="I107" i="3"/>
  <c r="I118" i="5"/>
  <c r="I108" i="5" s="1"/>
  <c r="G85" i="3"/>
  <c r="G96" i="5"/>
  <c r="G85" i="2"/>
  <c r="J83" i="2"/>
  <c r="J94" i="5"/>
  <c r="O86" i="1"/>
  <c r="J83" i="3"/>
  <c r="H96" i="5"/>
  <c r="I88" i="1"/>
  <c r="H85" i="3"/>
  <c r="H85" i="2"/>
  <c r="I87" i="1"/>
  <c r="H84" i="2"/>
  <c r="H84" i="3"/>
  <c r="H95" i="5"/>
  <c r="H52" i="3"/>
  <c r="H63" i="5"/>
  <c r="H53" i="5" s="1"/>
  <c r="H52" i="2"/>
  <c r="I55" i="1"/>
  <c r="J55" i="1" s="1"/>
  <c r="J45" i="1" s="1"/>
  <c r="J51" i="2"/>
  <c r="J62" i="5"/>
  <c r="J51" i="3"/>
  <c r="O54" i="1"/>
  <c r="G63" i="5"/>
  <c r="G52" i="3"/>
  <c r="G52" i="2"/>
  <c r="I51" i="3"/>
  <c r="I62" i="5"/>
  <c r="I51" i="2"/>
  <c r="H119" i="2" l="1"/>
  <c r="H119" i="3"/>
  <c r="J108" i="2"/>
  <c r="J119" i="5"/>
  <c r="O111" i="1"/>
  <c r="J129" i="5"/>
  <c r="J118" i="2"/>
  <c r="O121" i="1"/>
  <c r="J118" i="3"/>
  <c r="J108" i="3" s="1"/>
  <c r="I129" i="5"/>
  <c r="I118" i="2"/>
  <c r="I118" i="3"/>
  <c r="J108" i="5"/>
  <c r="O100" i="1"/>
  <c r="I122" i="1"/>
  <c r="I130" i="5" s="1"/>
  <c r="J88" i="1"/>
  <c r="I96" i="5"/>
  <c r="I85" i="3"/>
  <c r="I85" i="2"/>
  <c r="H86" i="5"/>
  <c r="J87" i="1"/>
  <c r="I95" i="5"/>
  <c r="I84" i="2"/>
  <c r="I84" i="3"/>
  <c r="O45" i="1"/>
  <c r="J53" i="5"/>
  <c r="J52" i="3"/>
  <c r="J42" i="3" s="1"/>
  <c r="O55" i="1"/>
  <c r="J63" i="5"/>
  <c r="J52" i="2"/>
  <c r="J42" i="2" s="1"/>
  <c r="I63" i="5"/>
  <c r="I53" i="5" s="1"/>
  <c r="I52" i="3"/>
  <c r="I52" i="2"/>
  <c r="M12" i="1"/>
  <c r="M122" i="1" s="1"/>
  <c r="L11" i="3"/>
  <c r="R22" i="5" s="1"/>
  <c r="I119" i="2" l="1"/>
  <c r="I119" i="3"/>
  <c r="I86" i="5"/>
  <c r="J85" i="2"/>
  <c r="J96" i="5"/>
  <c r="J85" i="3"/>
  <c r="J75" i="3" s="1"/>
  <c r="J119" i="3" s="1"/>
  <c r="O88" i="1"/>
  <c r="J95" i="5"/>
  <c r="O87" i="1"/>
  <c r="J84" i="2"/>
  <c r="J84" i="3"/>
  <c r="J78" i="1"/>
  <c r="L9" i="3"/>
  <c r="Q11" i="3"/>
  <c r="Q9" i="3" s="1"/>
  <c r="J75" i="2" l="1"/>
  <c r="J119" i="2" s="1"/>
  <c r="J86" i="5"/>
  <c r="O78" i="1"/>
  <c r="J122" i="1"/>
  <c r="L119" i="3"/>
  <c r="Q119" i="3" s="1"/>
  <c r="L120" i="3" s="1"/>
  <c r="R20" i="5"/>
  <c r="J130" i="5" l="1"/>
  <c r="D13" i="5"/>
  <c r="R130" i="5"/>
  <c r="L11" i="2"/>
  <c r="L9" i="2" s="1"/>
  <c r="L12" i="1"/>
  <c r="L122" i="1" s="1"/>
  <c r="O14" i="1"/>
  <c r="O12" i="1" s="1"/>
  <c r="L124" i="1" l="1"/>
  <c r="M124" i="1" s="1"/>
  <c r="O122" i="1"/>
  <c r="B5" i="2" s="1"/>
  <c r="L20" i="5"/>
  <c r="L119" i="2"/>
  <c r="Q9" i="2" s="1"/>
  <c r="L22" i="5"/>
  <c r="P11" i="2"/>
  <c r="L122" i="2" l="1"/>
  <c r="J126" i="1"/>
  <c r="B5" i="3"/>
  <c r="I6" i="5"/>
  <c r="L5" i="2"/>
  <c r="D12" i="5"/>
  <c r="I12" i="5" s="1"/>
  <c r="L130" i="5"/>
  <c r="P22" i="5"/>
  <c r="P9" i="2"/>
  <c r="P119" i="2" s="1"/>
  <c r="L121" i="2" l="1"/>
  <c r="B6" i="5"/>
  <c r="D14" i="5"/>
  <c r="P20" i="5"/>
  <c r="P130" i="5" l="1"/>
  <c r="H12" i="5"/>
  <c r="H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10"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 ref="L12" authorId="0" shapeId="0" xr:uid="{522E0A81-8F2C-4BFB-993C-95AD4D0FA999}">
      <text>
        <r>
          <rPr>
            <sz val="8"/>
            <color indexed="81"/>
            <rFont val="Tahoma"/>
            <family val="2"/>
            <charset val="186"/>
          </rPr>
          <t>Attiecināmās izmaksās Projekta vadības izmaksas nedrīkst pārsniegt 5 % no projekta kopējām attiecināmajām izmaksām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<sst xmlns="http://schemas.openxmlformats.org/spreadsheetml/2006/main" count="155" uniqueCount="104">
  <si>
    <t>Nr.</t>
  </si>
  <si>
    <t>Izdevumu pozīcija</t>
  </si>
  <si>
    <t>Cena bez PVN/ vienībai</t>
  </si>
  <si>
    <t>Skaits</t>
  </si>
  <si>
    <t>Summa 
bez PVN</t>
  </si>
  <si>
    <t>PVN</t>
  </si>
  <si>
    <t>Nosaukums</t>
  </si>
  <si>
    <t>Reģ.Nr.</t>
  </si>
  <si>
    <t>ALTUM aizdevums</t>
  </si>
  <si>
    <t>[[[[[</t>
  </si>
  <si>
    <t>Reģistrācijas Nr.</t>
  </si>
  <si>
    <t>Summa kopā</t>
  </si>
  <si>
    <t>t.sk. Attiecināmās izmaksas</t>
  </si>
  <si>
    <t>t.sk. Neattiecināmās izmaksas (t.sk.PVN)</t>
  </si>
  <si>
    <t>Būvnieks/ Piegādātājs</t>
  </si>
  <si>
    <t>Attiecināmo izmaksu sadalījums pa finansētājiem, EUR</t>
  </si>
  <si>
    <t>1.10.</t>
  </si>
  <si>
    <t>3.10.</t>
  </si>
  <si>
    <t>Neattiecināmo izmaksu sadalījums pa finansētājiem, EUR</t>
  </si>
  <si>
    <t>izmaksu sadalījums pa finansētājiem:</t>
  </si>
  <si>
    <t>Informācija par atbalsta pretendentu</t>
  </si>
  <si>
    <t>Projekta vadības izmaksas</t>
  </si>
  <si>
    <t>Būvniecības izmaksas</t>
  </si>
  <si>
    <r>
      <t xml:space="preserve">Projekta dokumentācijas sagatavošanas izmaksas
</t>
    </r>
    <r>
      <rPr>
        <sz val="9"/>
        <rFont val="Arial"/>
        <family val="2"/>
        <charset val="186"/>
      </rPr>
      <t>(būvniecības ieceres, darba uzdevuma projektētājam, projektēšanas izmaksas)</t>
    </r>
  </si>
  <si>
    <t>Būvekspertīzes, autoruzraudzības un būvuzraudzības izmaksas</t>
  </si>
  <si>
    <t>Zemes iegādes izmaksas</t>
  </si>
  <si>
    <t>Izmaksas, kas saistītas ar dzīvojamās īres mājas nodošanu ekspluatācijā</t>
  </si>
  <si>
    <t>Dzīvojamās īres mājas teritorijas labiekārtošanas izmaksas</t>
  </si>
  <si>
    <t>Uzņēmuma nosaukums</t>
  </si>
  <si>
    <t>Virszemes un pazemes komunikāciju infrastruktūras izbūves un/vai pārbūves izmaksas</t>
  </si>
  <si>
    <t>Infrastruktūras būvniecības un nepieciešamo inženiertehnisko tīklu pieslēgumu izbūves izmaksas
(</t>
  </si>
  <si>
    <r>
      <t xml:space="preserve">Iekārtu un ierīču izmaksas
</t>
    </r>
    <r>
      <rPr>
        <sz val="9"/>
        <rFont val="Arial"/>
        <family val="2"/>
        <charset val="186"/>
      </rPr>
      <t>(virtuves un sanitāro telpu funkcionalitātei un iebūvējamo mēbeļu nodrošināšanai)</t>
    </r>
  </si>
  <si>
    <t>Attiecināmās izmaksas kopā</t>
  </si>
  <si>
    <t>Neattiecināmās izmaksas kopā</t>
  </si>
  <si>
    <t>KOPSAVILKUMS</t>
  </si>
  <si>
    <t>KOPĀ:</t>
  </si>
  <si>
    <t xml:space="preserve">Summa kopā
</t>
  </si>
  <si>
    <t xml:space="preserve">Attiecināmās izmaksas kopā
</t>
  </si>
  <si>
    <t xml:space="preserve">Neattiecināmās izmaksas kopā
</t>
  </si>
  <si>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</si>
  <si>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</si>
  <si>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</si>
  <si>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</si>
  <si>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</si>
  <si>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</si>
  <si>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</si>
  <si>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</si>
  <si>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</si>
  <si>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</si>
  <si>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</si>
  <si>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</si>
  <si>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</si>
  <si>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</si>
  <si>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</si>
  <si>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</si>
  <si>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</si>
  <si>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t xml:space="preserve">               a) projekta kopējām izmaksām un to sadalījumu starp attiecināmām un neattiecināmām izmaksām; 
               b) projekta finansēšanas avotiem, t.sk., nepieciešamā ALTUM aizdevuma apmēru
 </t>
  </si>
  <si>
    <t xml:space="preserve">Veidlapa ir sadalīta 4 daļās (darba lapās): </t>
  </si>
  <si>
    <r>
      <t xml:space="preserve">"Summa kopā" sadalījums
</t>
    </r>
    <r>
      <rPr>
        <sz val="7"/>
        <rFont val="Arial"/>
        <family val="2"/>
        <charset val="186"/>
      </rPr>
      <t>(kolonna J)</t>
    </r>
    <r>
      <rPr>
        <b/>
        <sz val="8"/>
        <rFont val="Arial"/>
        <family val="2"/>
        <charset val="186"/>
      </rPr>
      <t xml:space="preserve"> </t>
    </r>
  </si>
  <si>
    <r>
      <t xml:space="preserve">t.sk. aizņēmēja līdzdalība 
</t>
    </r>
    <r>
      <rPr>
        <sz val="7"/>
        <rFont val="Arial"/>
        <family val="2"/>
        <charset val="186"/>
      </rPr>
      <t xml:space="preserve">(brīva no publiskā atbalsta) </t>
    </r>
  </si>
  <si>
    <r>
      <t xml:space="preserve">t.sk. cita finansētāja aizdevums
</t>
    </r>
    <r>
      <rPr>
        <sz val="7"/>
        <rFont val="Arial"/>
        <family val="2"/>
        <charset val="186"/>
      </rPr>
      <t>(brīvs no publiskā atbalsta)</t>
    </r>
  </si>
  <si>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</si>
  <si>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</si>
  <si>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</si>
  <si>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</si>
  <si>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</si>
  <si>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t.sk. cita finansētāja aizdevums
</t>
    </r>
    <r>
      <rPr>
        <sz val="7"/>
        <color theme="1" tint="0.499984740745262"/>
        <rFont val="Arial"/>
        <family val="2"/>
        <charset val="186"/>
      </rPr>
      <t>(brīvs no publiskā atbalsta)</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</si>
  <si>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</si>
  <si>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</si>
  <si>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 xml:space="preserve">1) visas investīciju projekta izmaksas 
2) veic izmaksu sadalījumu starp attiecināmajām un neattiecināmajām izmaksām
</t>
  </si>
  <si>
    <t>Darba lapā norāda:</t>
  </si>
  <si>
    <t>Darba lapās norāda:</t>
  </si>
  <si>
    <t>Darba lapā:</t>
  </si>
  <si>
    <r>
      <t>Darba lapā</t>
    </r>
    <r>
      <rPr>
        <b/>
        <sz val="10"/>
        <color rgb="FF002060"/>
        <rFont val="Arial"/>
        <family val="2"/>
        <charset val="186"/>
      </rPr>
      <t xml:space="preserve"> "Tāme"</t>
    </r>
    <r>
      <rPr>
        <sz val="10"/>
        <color rgb="FF002060"/>
        <rFont val="Arial"/>
        <family val="2"/>
        <charset val="186"/>
      </rPr>
      <t>- projekta izmaksas sadalītas 10 izmaksu pozīciju grupās, atbilstoši kurām uzņēmumam ir jānorāda projekta izmaksas un darbu veicējs. Papildus darba lapā jānorāda informācija, cik lielas ir projekta attiecināmās un neattiecināmās izmakas.</t>
    </r>
    <r>
      <rPr>
        <i/>
        <sz val="10"/>
        <color rgb="FF002060"/>
        <rFont val="Arial"/>
        <family val="2"/>
        <charset val="186"/>
      </rPr>
      <t xml:space="preserve">
</t>
    </r>
  </si>
  <si>
    <r>
      <t>Darba lapās</t>
    </r>
    <r>
      <rPr>
        <b/>
        <sz val="10"/>
        <color rgb="FF002060"/>
        <rFont val="Arial"/>
        <family val="2"/>
        <charset val="186"/>
      </rPr>
      <t xml:space="preserve"> "Attiecināmās izmaksas" un "Neattiecināmās izmaksas"</t>
    </r>
    <r>
      <rPr>
        <sz val="10"/>
        <color rgb="FF002060"/>
        <rFont val="Arial"/>
        <family val="2"/>
        <charset val="186"/>
      </rPr>
      <t>- automātiski ielasās informācija no darba lapas "Tāme". Papildus uzņēmumam darba lapās ir jānorāda attiecīgo izmaksu finansēšanas avoti, t.sk. ALTUM aizdevums.</t>
    </r>
    <r>
      <rPr>
        <i/>
        <sz val="10"/>
        <color rgb="FF002060"/>
        <rFont val="Arial"/>
        <family val="2"/>
        <charset val="186"/>
      </rPr>
      <t xml:space="preserve">
</t>
    </r>
  </si>
  <si>
    <t>Iesniedzot šo Veidlapu, apliecinu, ka Veidlapā sniegtā informācija, t.sk., informācija par izmaksām, to sadalījumu pa finansēšanas avotiem, ir pamatota un patiesa.</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</si>
  <si>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</si>
  <si>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r>
      <t>1) automātiski izveidojas saīsinātais un izvērtsais kopsavilkums no iepriekšējās darba lapās aizpildītās informācijas
2) !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izmaksām un finansēšanas avotiem ir jānorāda Aizdevuma pieteikumā</t>
    </r>
  </si>
  <si>
    <t>2.4.</t>
  </si>
  <si>
    <t>4.10.</t>
  </si>
  <si>
    <t>5.10.</t>
  </si>
  <si>
    <t>6.10.</t>
  </si>
  <si>
    <t>7.10.</t>
  </si>
  <si>
    <t>8.10.</t>
  </si>
  <si>
    <t>9.10.</t>
  </si>
  <si>
    <t>10.10.</t>
  </si>
  <si>
    <r>
      <t xml:space="preserve">KONTROLE 
</t>
    </r>
    <r>
      <rPr>
        <sz val="8"/>
        <color theme="0" tint="-0.499984740745262"/>
        <rFont val="Arial"/>
        <family val="2"/>
        <charset val="186"/>
      </rPr>
      <t>(kolonnās L un M
nesadalītās summas)</t>
    </r>
  </si>
  <si>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</si>
  <si>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Darba lapā automātiski ir ielasījušies dati no darba lapas "Tāme" (kolonnas A līdz L). Papildus Jums šajā darba lapā jānorāda informācija- no kādiem finanšu avotiem tiks finansētas neattiecināmās izmaksas (informācija norādāma kolonnās M, N, O, izvēloties atbilstošo un ievadot finansējuma summu). Ja nepieciešams labot automātiski jau ielasījušos datus, tas jāveic iepriekš aizpildītajā darba lapā "Tāme".</t>
  </si>
  <si>
    <r>
      <t xml:space="preserve">KONTROLE 
</t>
    </r>
    <r>
      <rPr>
        <sz val="8"/>
        <color theme="0" tint="-0.499984740745262"/>
        <rFont val="Arial"/>
        <family val="2"/>
        <charset val="186"/>
      </rPr>
      <t>(kolonnās M,N un O
nesadalītās summas)</t>
    </r>
  </si>
  <si>
    <t>Darba lapā automātiski ir ielasījušies dati no darba lapām: "Tāme", "Atiecināmās izmaksas" un "Neattiecināmās izmaksas". Darba lapas dati nav koriģējami.</t>
  </si>
  <si>
    <r>
      <t>cits publiskais finansējums,</t>
    </r>
    <r>
      <rPr>
        <sz val="7"/>
        <rFont val="Arial"/>
        <family val="2"/>
        <charset val="186"/>
      </rPr>
      <t xml:space="preserve"> 
kas tiks saņemts līdz projekta pabeigšanai 
(LAD, LIAA u.c.)</t>
    </r>
  </si>
  <si>
    <t>Veidlapa "PROJEKTA IZMAKSU TĀME" (turpmāk tekstā - Veidlapa) ir neatņemama Aizdevuma zemas īres mājokļu būvniecībai ar kapitāla atlaidi pieteikuma sastāvdaļa.</t>
  </si>
  <si>
    <r>
      <t xml:space="preserve">1) </t>
    </r>
    <r>
      <rPr>
        <u/>
        <sz val="9"/>
        <color theme="4" tint="-0.499984740745262"/>
        <rFont val="Arial"/>
        <family val="2"/>
        <charset val="186"/>
      </rPr>
      <t>Attiecināmo izmaksu</t>
    </r>
    <r>
      <rPr>
        <sz val="9"/>
        <color theme="4" tint="-0.499984740745262"/>
        <rFont val="Arial"/>
        <family val="2"/>
        <charset val="186"/>
      </rPr>
      <t xml:space="preserve"> darba lapā norāda informāciju par attiecināmo izmaksu finansēšanas avotiem, t.sk., nepieciešamo ALTUM aizdevumu
2) </t>
    </r>
    <r>
      <rPr>
        <u/>
        <sz val="9"/>
        <color theme="4" tint="-0.499984740745262"/>
        <rFont val="Arial"/>
        <family val="2"/>
        <charset val="186"/>
      </rPr>
      <t>Neattiecināmo izmaksu</t>
    </r>
    <r>
      <rPr>
        <sz val="9"/>
        <color theme="4" tint="-0.499984740745262"/>
        <rFont val="Arial"/>
        <family val="2"/>
        <charset val="186"/>
      </rPr>
      <t xml:space="preserve"> darba lapā norāda informāciju par neattiecināmo izmaksu finansēšanas avotus</t>
    </r>
  </si>
  <si>
    <r>
      <t xml:space="preserve">PROJEKTA IZMAKSU TĀME
</t>
    </r>
    <r>
      <rPr>
        <b/>
        <sz val="9"/>
        <color theme="4" tint="-0.499984740745262"/>
        <rFont val="Arial"/>
        <family val="2"/>
        <charset val="186"/>
      </rPr>
      <t>AIZDEVUMA ZEMAS ĪRES MĀJOKĻU BŪVNIECĪBAI 
AR KAPITĀLA ATLAIDI PIETEIKUMA PIELIKUMS</t>
    </r>
  </si>
  <si>
    <r>
      <rPr>
        <b/>
        <sz val="14"/>
        <color theme="4" tint="-0.499984740745262"/>
        <rFont val="Arial"/>
        <family val="2"/>
        <charset val="186"/>
      </rPr>
      <t>PROJEKTA IZMAKSU TĀME</t>
    </r>
    <r>
      <rPr>
        <b/>
        <sz val="9"/>
        <color theme="4" tint="-0.499984740745262"/>
        <rFont val="Arial"/>
        <family val="2"/>
        <charset val="186"/>
      </rPr>
      <t xml:space="preserve">
AIZDEVUMA ZEMAS ĪRES MĀJOKĻU BŪVNIECĪBAI 
AR KAPITĀLA ATLAIDI PIETEIKUMA PIELIKUMS</t>
    </r>
  </si>
  <si>
    <r>
      <rPr>
        <b/>
        <sz val="14"/>
        <color theme="4" tint="-0.499984740745262"/>
        <rFont val="Arial"/>
        <family val="2"/>
        <charset val="186"/>
      </rPr>
      <t xml:space="preserve">PROJEKTA IZMAKSU TĀME
</t>
    </r>
    <r>
      <rPr>
        <b/>
        <sz val="9"/>
        <color theme="4" tint="-0.499984740745262"/>
        <rFont val="Arial"/>
        <family val="2"/>
        <charset val="186"/>
      </rPr>
      <t>AIZDEVUMA ZEMAS ĪRES MĀJOKĻU BŪVNIECĪBAI 
AR KAPITĀLA ATLAIDI PIETEIKUMA PIELIKUMS</t>
    </r>
  </si>
  <si>
    <t>2.10.</t>
  </si>
  <si>
    <t>Adrese, kurā tiks īstenots projekts</t>
  </si>
  <si>
    <t>Dzīvokļu skaits</t>
  </si>
  <si>
    <r>
      <t>Lietderīgā platība, m</t>
    </r>
    <r>
      <rPr>
        <b/>
        <vertAlign val="superscript"/>
        <sz val="9"/>
        <rFont val="Arial"/>
        <family val="2"/>
        <charset val="186"/>
      </rPr>
      <t>2</t>
    </r>
  </si>
  <si>
    <r>
      <t>Vidējā dzīvokļa platība, m</t>
    </r>
    <r>
      <rPr>
        <b/>
        <vertAlign val="superscript"/>
        <sz val="9"/>
        <rFont val="Arial"/>
        <family val="2"/>
        <charset val="186"/>
      </rPr>
      <t>2</t>
    </r>
  </si>
  <si>
    <t>KOPĀ, EUR:</t>
  </si>
  <si>
    <t xml:space="preserve">Attiecināmās izmaksas EUR/ dzīvokli: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</si>
</sst>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Red]\-#,##0.00\ ;\-"/>
    <numFmt numFmtId="165" formatCode="#,##0_ ;[Red]\-#,##0\ "/>
    <numFmt numFmtId="166" formatCode="#,##0.00_ ;[Red]\-#,##0.00\ "/>
    <numFmt numFmtId="167" formatCode="0.00_ ;[Red]\-0.00\ "/>
    <numFmt numFmtId="168" formatCode="0_ ;[Red]\-0\ "/>
    <numFmt numFmtId="169" formatCode="0.000_ ;[Red]\-0.000\ "/>
  </numFmts>
  <fonts count="75"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sz val="8"/>
      <color theme="1"/>
      <name val="Arial"/>
      <family val="2"/>
      <charset val="186"/>
    </font>
    <font>
      <i/>
      <sz val="10"/>
      <color rgb="FFFF0000"/>
      <name val="Arial"/>
      <family val="2"/>
      <charset val="186"/>
    </font>
    <font>
      <i/>
      <sz val="12"/>
      <color theme="1"/>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i/>
      <sz val="9"/>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sz val="8"/>
      <color theme="5" tint="-0.249977111117893"/>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u/>
      <sz val="9"/>
      <color theme="4" tint="-0.499984740745262"/>
      <name val="Arial"/>
      <family val="2"/>
      <charset val="186"/>
    </font>
    <font>
      <b/>
      <sz val="9"/>
      <color theme="4" tint="-0.499984740745262"/>
      <name val="Arial"/>
      <family val="2"/>
      <charset val="186"/>
    </font>
    <font>
      <b/>
      <vertAlign val="superscript"/>
      <sz val="9"/>
      <name val="Arial"/>
      <family val="2"/>
      <charset val="186"/>
    </font>
    <font>
      <b/>
      <sz val="9"/>
      <color rgb="FF000000"/>
      <name val="Arial"/>
      <family val="2"/>
      <charset val="186"/>
    </font>
    <font>
      <sz val="8"/>
      <color theme="0" tint="-0.14999847407452621"/>
      <name val="Arial"/>
      <family val="2"/>
      <charset val="186"/>
    </font>
    <font>
      <i/>
      <sz val="8"/>
      <color theme="5" tint="-0.249977111117893"/>
      <name val="Arial"/>
      <family val="2"/>
      <charset val="186"/>
    </font>
  </fonts>
  <fills count="14">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rgb="FFECF4FA"/>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theme="0"/>
        <bgColor indexed="64"/>
      </patternFill>
    </fill>
    <fill>
      <patternFill patternType="solid">
        <fgColor rgb="FFF1F3F5"/>
        <bgColor indexed="64"/>
      </patternFill>
    </fill>
    <fill>
      <patternFill patternType="solid">
        <fgColor rgb="FFEAF3FA"/>
        <bgColor indexed="64"/>
      </patternFill>
    </fill>
  </fills>
  <borders count="115">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hair">
        <color theme="0" tint="-0.24994659260841701"/>
      </left>
      <right style="thin">
        <color theme="0" tint="-0.24994659260841701"/>
      </right>
      <top/>
      <bottom style="hair">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style="hair">
        <color theme="0" tint="-0.24994659260841701"/>
      </left>
      <right/>
      <top style="double">
        <color theme="0" tint="-0.24994659260841701"/>
      </top>
      <bottom style="thin">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hair">
        <color theme="0" tint="-0.24994659260841701"/>
      </left>
      <right style="hair">
        <color theme="0" tint="-0.24994659260841701"/>
      </right>
      <top style="double">
        <color theme="0" tint="-0.24994659260841701"/>
      </top>
      <bottom style="thin">
        <color theme="0" tint="-0.24994659260841701"/>
      </bottom>
      <diagonal/>
    </border>
    <border>
      <left style="hair">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hair">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34998626667073579"/>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right style="hair">
        <color theme="1" tint="0.499984740745262"/>
      </right>
      <top/>
      <bottom/>
      <diagonal/>
    </border>
    <border>
      <left style="thin">
        <color theme="0" tint="-0.24994659260841701"/>
      </left>
      <right/>
      <top/>
      <bottom/>
      <diagonal/>
    </border>
  </borders>
  <cellStyleXfs count="1">
    <xf numFmtId="0" fontId="0" fillId="0" borderId="0"/>
  </cellStyleXfs>
  <cellXfs count="463">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19" fillId="2" borderId="0" xfId="0" applyFont="1" applyFill="1" applyAlignment="1" applyProtection="1">
      <alignment vertical="center" wrapText="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3" borderId="2" xfId="0" applyNumberFormat="1" applyFont="1" applyFill="1" applyBorder="1" applyAlignment="1">
      <alignment vertical="center"/>
    </xf>
    <xf numFmtId="164" fontId="12" fillId="3" borderId="19" xfId="0" applyNumberFormat="1" applyFont="1" applyFill="1" applyBorder="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42"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2" fillId="4" borderId="20" xfId="0" applyFont="1" applyFill="1" applyBorder="1" applyAlignment="1">
      <alignment vertical="center"/>
    </xf>
    <xf numFmtId="0" fontId="22" fillId="4" borderId="23" xfId="0"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20" xfId="0" applyFont="1" applyFill="1" applyBorder="1" applyAlignment="1">
      <alignment horizontal="right" vertical="center"/>
    </xf>
    <xf numFmtId="0" fontId="22" fillId="4" borderId="23" xfId="0" applyFont="1" applyFill="1" applyBorder="1" applyAlignment="1">
      <alignment horizontal="right" vertical="center"/>
    </xf>
    <xf numFmtId="164" fontId="13" fillId="4" borderId="47" xfId="0" applyNumberFormat="1" applyFont="1" applyFill="1" applyBorder="1" applyAlignment="1">
      <alignment vertical="center"/>
    </xf>
    <xf numFmtId="164" fontId="13" fillId="4" borderId="21" xfId="0" applyNumberFormat="1" applyFont="1" applyFill="1" applyBorder="1" applyAlignment="1">
      <alignment vertical="center"/>
    </xf>
    <xf numFmtId="164" fontId="13" fillId="4" borderId="24" xfId="0" applyNumberFormat="1" applyFont="1" applyFill="1" applyBorder="1" applyAlignment="1">
      <alignment vertical="center"/>
    </xf>
    <xf numFmtId="164" fontId="12" fillId="3" borderId="40" xfId="0" applyNumberFormat="1" applyFont="1" applyFill="1" applyBorder="1" applyAlignment="1">
      <alignment vertical="center"/>
    </xf>
    <xf numFmtId="164" fontId="13" fillId="7" borderId="21" xfId="0" applyNumberFormat="1" applyFont="1" applyFill="1" applyBorder="1" applyAlignment="1" applyProtection="1">
      <alignment vertical="center"/>
      <protection locked="0"/>
    </xf>
    <xf numFmtId="0" fontId="13" fillId="3" borderId="7" xfId="0" applyFont="1" applyFill="1" applyBorder="1" applyAlignment="1">
      <alignment horizontal="right" vertical="center"/>
    </xf>
    <xf numFmtId="164" fontId="13" fillId="7" borderId="20" xfId="0" applyNumberFormat="1" applyFont="1" applyFill="1" applyBorder="1" applyAlignment="1" applyProtection="1">
      <alignment vertical="center"/>
      <protection locked="0"/>
    </xf>
    <xf numFmtId="164" fontId="13" fillId="7" borderId="22" xfId="0" applyNumberFormat="1" applyFont="1" applyFill="1" applyBorder="1" applyAlignment="1" applyProtection="1">
      <alignment vertical="center"/>
      <protection locked="0"/>
    </xf>
    <xf numFmtId="164" fontId="13" fillId="7" borderId="23" xfId="0" applyNumberFormat="1" applyFont="1" applyFill="1" applyBorder="1" applyAlignment="1" applyProtection="1">
      <alignment vertical="center"/>
      <protection locked="0"/>
    </xf>
    <xf numFmtId="164" fontId="12" fillId="3" borderId="8"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20"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42" xfId="0" applyNumberFormat="1" applyFont="1" applyFill="1" applyBorder="1" applyAlignment="1" applyProtection="1">
      <alignment vertical="center"/>
    </xf>
    <xf numFmtId="0" fontId="22" fillId="4" borderId="23"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47" xfId="0" applyNumberFormat="1" applyFont="1" applyFill="1" applyBorder="1" applyAlignment="1" applyProtection="1">
      <alignment vertical="center"/>
    </xf>
    <xf numFmtId="164" fontId="13" fillId="4" borderId="45" xfId="0" applyNumberFormat="1" applyFont="1" applyFill="1" applyBorder="1" applyAlignment="1" applyProtection="1">
      <alignment vertical="center"/>
    </xf>
    <xf numFmtId="0" fontId="13" fillId="3" borderId="12" xfId="0" applyFont="1" applyFill="1" applyBorder="1" applyAlignment="1" applyProtection="1">
      <alignment horizontal="right" vertical="center"/>
    </xf>
    <xf numFmtId="164" fontId="13" fillId="3" borderId="14" xfId="0" applyNumberFormat="1" applyFont="1" applyFill="1" applyBorder="1" applyAlignment="1" applyProtection="1">
      <alignment vertical="center"/>
    </xf>
    <xf numFmtId="0" fontId="22" fillId="4" borderId="20" xfId="0" applyFont="1" applyFill="1" applyBorder="1" applyAlignment="1" applyProtection="1">
      <alignment vertical="center"/>
    </xf>
    <xf numFmtId="0" fontId="22" fillId="4" borderId="23" xfId="0"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40" xfId="0" applyNumberFormat="1" applyFont="1" applyFill="1" applyBorder="1" applyAlignment="1" applyProtection="1">
      <alignment vertical="center"/>
    </xf>
    <xf numFmtId="164" fontId="12" fillId="4" borderId="42" xfId="0" applyNumberFormat="1" applyFont="1" applyFill="1" applyBorder="1" applyAlignment="1" applyProtection="1">
      <alignment vertical="center"/>
    </xf>
    <xf numFmtId="164" fontId="12" fillId="4" borderId="47" xfId="0" applyNumberFormat="1" applyFont="1" applyFill="1" applyBorder="1" applyAlignment="1" applyProtection="1">
      <alignment vertical="center"/>
    </xf>
    <xf numFmtId="164" fontId="12" fillId="4" borderId="45"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20"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18" xfId="0" applyNumberFormat="1" applyFont="1" applyFill="1" applyBorder="1" applyAlignment="1" applyProtection="1">
      <alignment vertical="center"/>
    </xf>
    <xf numFmtId="164" fontId="13" fillId="4" borderId="26" xfId="0" applyNumberFormat="1" applyFont="1" applyFill="1" applyBorder="1" applyAlignment="1" applyProtection="1">
      <alignment vertical="center"/>
    </xf>
    <xf numFmtId="164" fontId="13" fillId="4" borderId="27"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 fillId="2" borderId="1" xfId="0" applyFont="1" applyFill="1" applyBorder="1" applyProtection="1">
      <protection hidden="1"/>
    </xf>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164" fontId="12" fillId="3" borderId="19" xfId="0" applyNumberFormat="1" applyFont="1" applyFill="1" applyBorder="1" applyAlignment="1" applyProtection="1">
      <alignment vertical="center"/>
    </xf>
    <xf numFmtId="164" fontId="12" fillId="3" borderId="3" xfId="0" applyNumberFormat="1" applyFont="1" applyFill="1" applyBorder="1" applyAlignment="1">
      <alignment vertical="center"/>
    </xf>
    <xf numFmtId="164" fontId="13" fillId="7" borderId="9" xfId="0" applyNumberFormat="1" applyFont="1" applyFill="1" applyBorder="1" applyAlignment="1" applyProtection="1">
      <alignment vertical="center"/>
      <protection locked="0"/>
    </xf>
    <xf numFmtId="164" fontId="13" fillId="7" borderId="11" xfId="0" applyNumberFormat="1" applyFont="1" applyFill="1" applyBorder="1" applyAlignment="1" applyProtection="1">
      <alignment vertical="center"/>
      <protection locked="0"/>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164" fontId="13" fillId="7" borderId="12" xfId="0" applyNumberFormat="1" applyFont="1" applyFill="1" applyBorder="1" applyAlignment="1" applyProtection="1">
      <alignment vertical="center"/>
      <protection locked="0"/>
    </xf>
    <xf numFmtId="164" fontId="13" fillId="7" borderId="13" xfId="0" applyNumberFormat="1" applyFont="1" applyFill="1" applyBorder="1" applyAlignment="1" applyProtection="1">
      <alignment vertical="center"/>
      <protection locked="0"/>
    </xf>
    <xf numFmtId="164" fontId="13" fillId="7" borderId="25" xfId="0" applyNumberFormat="1" applyFont="1" applyFill="1" applyBorder="1" applyAlignment="1" applyProtection="1">
      <alignment vertical="center"/>
      <protection locked="0"/>
    </xf>
    <xf numFmtId="0" fontId="4" fillId="2" borderId="50" xfId="0" applyFont="1" applyFill="1" applyBorder="1" applyProtection="1"/>
    <xf numFmtId="0" fontId="5" fillId="2" borderId="50" xfId="0" applyFont="1" applyFill="1" applyBorder="1" applyProtection="1"/>
    <xf numFmtId="0" fontId="8" fillId="2" borderId="50" xfId="0" applyFont="1" applyFill="1" applyBorder="1" applyProtection="1"/>
    <xf numFmtId="0" fontId="9" fillId="2" borderId="50" xfId="0" applyFont="1" applyFill="1" applyBorder="1" applyProtection="1"/>
    <xf numFmtId="0" fontId="1" fillId="0" borderId="50" xfId="0" applyFont="1" applyBorder="1" applyAlignment="1" applyProtection="1">
      <alignment vertical="center"/>
    </xf>
    <xf numFmtId="0" fontId="1" fillId="0" borderId="50"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164" fontId="24" fillId="3" borderId="14" xfId="0" applyNumberFormat="1" applyFont="1" applyFill="1" applyBorder="1" applyAlignment="1" applyProtection="1">
      <alignment vertical="center"/>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51" fillId="11" borderId="0" xfId="0" applyFont="1" applyFill="1" applyAlignment="1" applyProtection="1">
      <alignment vertical="top" wrapText="1"/>
      <protection hidden="1"/>
    </xf>
    <xf numFmtId="0" fontId="51" fillId="11" borderId="77" xfId="0" applyFont="1" applyFill="1" applyBorder="1" applyAlignment="1" applyProtection="1">
      <alignmen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3" fillId="0" borderId="0" xfId="0" applyFont="1" applyProtection="1">
      <protection hidden="1"/>
    </xf>
    <xf numFmtId="0" fontId="54" fillId="0" borderId="0" xfId="0" applyFont="1" applyProtection="1">
      <protection hidden="1"/>
    </xf>
    <xf numFmtId="0" fontId="55" fillId="0" borderId="0" xfId="0" applyFont="1" applyProtection="1">
      <protection hidden="1"/>
    </xf>
    <xf numFmtId="0" fontId="52" fillId="0" borderId="0" xfId="0" applyFont="1" applyProtection="1">
      <protection hidden="1"/>
    </xf>
    <xf numFmtId="0" fontId="56" fillId="0" borderId="0" xfId="0" applyFont="1" applyAlignment="1" applyProtection="1">
      <alignment horizontal="right"/>
      <protection hidden="1"/>
    </xf>
    <xf numFmtId="164" fontId="13" fillId="12" borderId="2" xfId="0" applyNumberFormat="1" applyFont="1" applyFill="1" applyBorder="1" applyAlignment="1">
      <alignment vertical="center"/>
    </xf>
    <xf numFmtId="164" fontId="24" fillId="9" borderId="79" xfId="0" applyNumberFormat="1" applyFont="1" applyFill="1" applyBorder="1" applyAlignment="1" applyProtection="1">
      <alignment vertical="center"/>
      <protection locked="0"/>
    </xf>
    <xf numFmtId="0" fontId="13" fillId="13" borderId="79" xfId="0" applyFont="1" applyFill="1" applyBorder="1" applyAlignment="1" applyProtection="1">
      <alignment horizontal="left" vertical="center" wrapText="1" indent="1"/>
      <protection locked="0"/>
    </xf>
    <xf numFmtId="164" fontId="24" fillId="9" borderId="81" xfId="0" applyNumberFormat="1" applyFont="1" applyFill="1" applyBorder="1" applyAlignment="1" applyProtection="1">
      <alignment vertical="center"/>
      <protection locked="0"/>
    </xf>
    <xf numFmtId="164" fontId="24" fillId="9" borderId="86" xfId="0" applyNumberFormat="1" applyFont="1" applyFill="1" applyBorder="1" applyAlignment="1" applyProtection="1">
      <alignment vertical="center"/>
      <protection locked="0"/>
    </xf>
    <xf numFmtId="164" fontId="24" fillId="9" borderId="88" xfId="0" applyNumberFormat="1" applyFont="1" applyFill="1" applyBorder="1" applyAlignment="1" applyProtection="1">
      <alignment vertical="center"/>
      <protection locked="0"/>
    </xf>
    <xf numFmtId="0" fontId="13" fillId="6" borderId="63" xfId="0" applyFont="1" applyFill="1" applyBorder="1" applyAlignment="1" applyProtection="1">
      <alignment horizontal="center" vertical="center" wrapText="1"/>
      <protection locked="0"/>
    </xf>
    <xf numFmtId="0" fontId="13" fillId="6" borderId="56" xfId="0" applyFont="1" applyFill="1" applyBorder="1" applyAlignment="1" applyProtection="1">
      <alignment horizontal="center" vertical="center" wrapText="1"/>
      <protection locked="0"/>
    </xf>
    <xf numFmtId="0" fontId="51" fillId="11" borderId="0" xfId="0" applyFont="1" applyFill="1" applyBorder="1" applyAlignment="1" applyProtection="1">
      <alignment vertical="top" wrapText="1"/>
      <protection hidden="1"/>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85" xfId="0" applyFont="1" applyFill="1" applyBorder="1" applyAlignment="1" applyProtection="1">
      <alignment horizontal="center" vertical="center" wrapText="1"/>
    </xf>
    <xf numFmtId="0" fontId="13" fillId="6" borderId="91" xfId="0" applyFont="1" applyFill="1" applyBorder="1" applyAlignment="1" applyProtection="1">
      <alignment horizontal="center" vertical="center" wrapText="1"/>
    </xf>
    <xf numFmtId="0" fontId="13" fillId="6" borderId="92" xfId="0" applyFont="1" applyFill="1" applyBorder="1" applyAlignment="1" applyProtection="1">
      <alignment horizontal="center" vertical="center" wrapText="1"/>
    </xf>
    <xf numFmtId="0" fontId="13" fillId="12" borderId="80" xfId="0" applyFont="1" applyFill="1" applyBorder="1" applyAlignment="1" applyProtection="1">
      <alignment vertical="center"/>
    </xf>
    <xf numFmtId="164" fontId="13" fillId="12" borderId="80" xfId="0" applyNumberFormat="1" applyFont="1" applyFill="1" applyBorder="1" applyAlignment="1" applyProtection="1">
      <alignment vertical="center"/>
    </xf>
    <xf numFmtId="164" fontId="24" fillId="12" borderId="80" xfId="0" applyNumberFormat="1" applyFont="1" applyFill="1" applyBorder="1" applyAlignment="1" applyProtection="1">
      <alignment vertical="center"/>
    </xf>
    <xf numFmtId="164" fontId="12" fillId="12" borderId="80" xfId="0" applyNumberFormat="1" applyFont="1" applyFill="1" applyBorder="1" applyAlignment="1" applyProtection="1">
      <alignment vertical="center"/>
    </xf>
    <xf numFmtId="164" fontId="12" fillId="12" borderId="82" xfId="0" applyNumberFormat="1" applyFont="1" applyFill="1" applyBorder="1" applyAlignment="1" applyProtection="1">
      <alignment vertical="center"/>
    </xf>
    <xf numFmtId="164" fontId="12" fillId="12" borderId="87" xfId="0" applyNumberFormat="1" applyFont="1" applyFill="1" applyBorder="1" applyAlignment="1" applyProtection="1">
      <alignment vertical="center"/>
    </xf>
    <xf numFmtId="164" fontId="30" fillId="12" borderId="93" xfId="0" applyNumberFormat="1" applyFont="1" applyFill="1" applyBorder="1" applyAlignment="1" applyProtection="1">
      <alignment vertical="center"/>
    </xf>
    <xf numFmtId="164" fontId="24" fillId="4" borderId="79" xfId="0" applyNumberFormat="1" applyFont="1" applyFill="1" applyBorder="1" applyAlignment="1" applyProtection="1">
      <alignment vertical="center"/>
    </xf>
    <xf numFmtId="164" fontId="13" fillId="4" borderId="79" xfId="0" applyNumberFormat="1" applyFont="1" applyFill="1" applyBorder="1" applyAlignment="1" applyProtection="1">
      <alignment vertical="center"/>
    </xf>
    <xf numFmtId="164" fontId="29" fillId="0" borderId="94" xfId="0" applyNumberFormat="1" applyFont="1" applyFill="1" applyBorder="1" applyAlignment="1" applyProtection="1">
      <alignment vertical="center"/>
    </xf>
    <xf numFmtId="164" fontId="24" fillId="4" borderId="83" xfId="0" applyNumberFormat="1" applyFont="1" applyFill="1" applyBorder="1" applyAlignment="1" applyProtection="1">
      <alignment vertical="center"/>
    </xf>
    <xf numFmtId="164" fontId="13" fillId="4" borderId="83" xfId="0" applyNumberFormat="1" applyFont="1" applyFill="1" applyBorder="1" applyAlignment="1" applyProtection="1">
      <alignment vertical="center"/>
    </xf>
    <xf numFmtId="164" fontId="29" fillId="0" borderId="95" xfId="0" applyNumberFormat="1" applyFont="1" applyFill="1" applyBorder="1" applyAlignment="1" applyProtection="1">
      <alignment vertical="center"/>
    </xf>
    <xf numFmtId="164" fontId="24" fillId="4" borderId="81" xfId="0" applyNumberFormat="1" applyFont="1" applyFill="1" applyBorder="1" applyAlignment="1" applyProtection="1">
      <alignment vertical="center"/>
    </xf>
    <xf numFmtId="164" fontId="13" fillId="4" borderId="81" xfId="0" applyNumberFormat="1" applyFont="1" applyFill="1" applyBorder="1" applyAlignment="1" applyProtection="1">
      <alignment vertical="center"/>
    </xf>
    <xf numFmtId="164" fontId="12" fillId="6" borderId="43" xfId="0" applyNumberFormat="1" applyFont="1" applyFill="1" applyBorder="1" applyAlignment="1" applyProtection="1">
      <alignment vertical="center"/>
    </xf>
    <xf numFmtId="164" fontId="30" fillId="6" borderId="43"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10" fillId="0" borderId="0" xfId="0" applyFont="1" applyAlignment="1" applyProtection="1">
      <alignment vertical="center"/>
      <protection hidden="1"/>
    </xf>
    <xf numFmtId="0" fontId="29" fillId="0" borderId="0" xfId="0" applyFont="1" applyAlignment="1" applyProtection="1">
      <alignment vertical="center"/>
      <protection hidden="1"/>
    </xf>
    <xf numFmtId="0" fontId="22" fillId="13" borderId="79" xfId="0" applyFont="1" applyFill="1" applyBorder="1" applyAlignment="1" applyProtection="1">
      <alignment horizontal="right" vertical="center"/>
      <protection locked="0"/>
    </xf>
    <xf numFmtId="0" fontId="22" fillId="13" borderId="83" xfId="0" applyFont="1" applyFill="1" applyBorder="1" applyAlignment="1" applyProtection="1">
      <alignment horizontal="right" vertical="center"/>
      <protection locked="0"/>
    </xf>
    <xf numFmtId="0" fontId="22" fillId="9" borderId="79" xfId="0" applyFont="1" applyFill="1" applyBorder="1" applyAlignment="1" applyProtection="1">
      <alignment horizontal="right" vertical="center"/>
      <protection locked="0"/>
    </xf>
    <xf numFmtId="0" fontId="22" fillId="9" borderId="81" xfId="0" applyFont="1" applyFill="1" applyBorder="1" applyAlignment="1" applyProtection="1">
      <alignment horizontal="right" vertical="center"/>
      <protection locked="0"/>
    </xf>
    <xf numFmtId="164" fontId="12" fillId="6" borderId="96" xfId="0" applyNumberFormat="1" applyFont="1" applyFill="1" applyBorder="1" applyAlignment="1" applyProtection="1">
      <alignment vertical="center"/>
    </xf>
    <xf numFmtId="164" fontId="25" fillId="6" borderId="43" xfId="0" applyNumberFormat="1" applyFont="1" applyFill="1" applyBorder="1" applyAlignment="1" applyProtection="1">
      <alignment vertical="center"/>
    </xf>
    <xf numFmtId="0" fontId="2" fillId="8"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6" xfId="0" applyFont="1" applyFill="1" applyBorder="1" applyAlignment="1" applyProtection="1">
      <alignment horizontal="center" vertical="center" wrapText="1"/>
    </xf>
    <xf numFmtId="0" fontId="13" fillId="6" borderId="63"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59" fillId="0" borderId="0" xfId="0" applyFont="1" applyAlignment="1" applyProtection="1">
      <alignment horizontal="left"/>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24" fillId="3" borderId="13" xfId="0" applyNumberFormat="1" applyFont="1" applyFill="1" applyBorder="1" applyAlignment="1" applyProtection="1">
      <alignment vertical="center"/>
    </xf>
    <xf numFmtId="164" fontId="25" fillId="5" borderId="32" xfId="0" applyNumberFormat="1" applyFont="1" applyFill="1" applyBorder="1" applyAlignment="1" applyProtection="1">
      <alignment vertical="center"/>
    </xf>
    <xf numFmtId="164" fontId="12" fillId="5" borderId="43"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2" borderId="7" xfId="0" applyFont="1" applyFill="1" applyBorder="1" applyAlignment="1">
      <alignment horizontal="right" vertical="center"/>
    </xf>
    <xf numFmtId="164" fontId="24" fillId="12" borderId="2" xfId="0" applyNumberFormat="1" applyFont="1" applyFill="1" applyBorder="1" applyAlignment="1">
      <alignment vertical="center"/>
    </xf>
    <xf numFmtId="164" fontId="13" fillId="12" borderId="3" xfId="0" applyNumberFormat="1" applyFont="1" applyFill="1" applyBorder="1" applyAlignment="1">
      <alignment vertical="center"/>
    </xf>
    <xf numFmtId="164" fontId="12" fillId="12" borderId="40" xfId="0" applyNumberFormat="1" applyFont="1" applyFill="1" applyBorder="1" applyAlignment="1">
      <alignment vertical="center"/>
    </xf>
    <xf numFmtId="164" fontId="12" fillId="12" borderId="8" xfId="0" applyNumberFormat="1" applyFont="1" applyFill="1" applyBorder="1" applyAlignment="1">
      <alignment vertical="center"/>
    </xf>
    <xf numFmtId="164" fontId="12" fillId="12" borderId="3" xfId="0" applyNumberFormat="1" applyFont="1" applyFill="1" applyBorder="1" applyAlignment="1">
      <alignment vertical="center"/>
    </xf>
    <xf numFmtId="164" fontId="12" fillId="12" borderId="19" xfId="0" applyNumberFormat="1" applyFont="1" applyFill="1" applyBorder="1" applyAlignment="1">
      <alignment vertical="center"/>
    </xf>
    <xf numFmtId="164" fontId="24" fillId="12" borderId="3" xfId="0" applyNumberFormat="1" applyFont="1" applyFill="1" applyBorder="1" applyAlignment="1">
      <alignment vertical="center"/>
    </xf>
    <xf numFmtId="0" fontId="13" fillId="12" borderId="12" xfId="0" applyFont="1" applyFill="1" applyBorder="1" applyAlignment="1">
      <alignment horizontal="right" vertical="center"/>
    </xf>
    <xf numFmtId="164" fontId="13" fillId="12" borderId="14" xfId="0" applyNumberFormat="1" applyFont="1" applyFill="1" applyBorder="1" applyAlignment="1">
      <alignment vertical="center"/>
    </xf>
    <xf numFmtId="164" fontId="24" fillId="12" borderId="14" xfId="0" applyNumberFormat="1" applyFont="1" applyFill="1" applyBorder="1" applyAlignment="1">
      <alignment vertical="center"/>
    </xf>
    <xf numFmtId="164" fontId="24" fillId="12" borderId="13" xfId="0" applyNumberFormat="1" applyFont="1" applyFill="1" applyBorder="1" applyAlignment="1">
      <alignment vertical="center"/>
    </xf>
    <xf numFmtId="164" fontId="25" fillId="6" borderId="31" xfId="0" applyNumberFormat="1" applyFont="1" applyFill="1" applyBorder="1" applyAlignment="1">
      <alignment vertical="center"/>
    </xf>
    <xf numFmtId="164" fontId="25" fillId="6" borderId="32" xfId="0" applyNumberFormat="1" applyFont="1" applyFill="1" applyBorder="1" applyAlignment="1">
      <alignment vertical="center"/>
    </xf>
    <xf numFmtId="164" fontId="12" fillId="6" borderId="43" xfId="0" applyNumberFormat="1" applyFont="1" applyFill="1" applyBorder="1" applyAlignment="1">
      <alignment vertical="center"/>
    </xf>
    <xf numFmtId="0" fontId="13" fillId="6" borderId="78"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67" fillId="0" borderId="0" xfId="0" applyFont="1" applyAlignment="1" applyProtection="1">
      <alignment vertical="center"/>
    </xf>
    <xf numFmtId="0" fontId="13" fillId="6" borderId="65" xfId="0" applyFont="1" applyFill="1" applyBorder="1" applyAlignment="1" applyProtection="1">
      <alignment horizontal="center" vertical="center" wrapText="1"/>
    </xf>
    <xf numFmtId="0" fontId="13" fillId="6" borderId="68" xfId="0" applyFont="1" applyFill="1" applyBorder="1" applyAlignment="1" applyProtection="1">
      <alignment horizontal="center" vertical="center" wrapText="1"/>
    </xf>
    <xf numFmtId="0" fontId="12" fillId="6" borderId="66" xfId="0" applyFont="1" applyFill="1" applyBorder="1" applyAlignment="1" applyProtection="1">
      <alignment horizontal="center" vertical="center" wrapText="1"/>
    </xf>
    <xf numFmtId="0" fontId="13" fillId="12" borderId="0" xfId="0" applyFont="1" applyFill="1" applyAlignment="1" applyProtection="1">
      <alignment vertical="center"/>
    </xf>
    <xf numFmtId="0" fontId="13" fillId="12" borderId="12" xfId="0" applyFont="1" applyFill="1" applyBorder="1" applyAlignment="1" applyProtection="1">
      <alignment horizontal="right" vertical="center"/>
    </xf>
    <xf numFmtId="164" fontId="13" fillId="12" borderId="14" xfId="0" applyNumberFormat="1" applyFont="1" applyFill="1" applyBorder="1" applyAlignment="1" applyProtection="1">
      <alignment vertical="center"/>
    </xf>
    <xf numFmtId="164" fontId="24" fillId="12" borderId="14" xfId="0" applyNumberFormat="1" applyFont="1" applyFill="1" applyBorder="1" applyAlignment="1" applyProtection="1">
      <alignment vertical="center"/>
    </xf>
    <xf numFmtId="164" fontId="13" fillId="12" borderId="13" xfId="0" applyNumberFormat="1" applyFont="1" applyFill="1" applyBorder="1" applyAlignment="1" applyProtection="1">
      <alignment vertical="center"/>
    </xf>
    <xf numFmtId="164" fontId="12" fillId="12" borderId="44" xfId="0" applyNumberFormat="1" applyFont="1" applyFill="1" applyBorder="1" applyAlignment="1" applyProtection="1">
      <alignment vertical="center"/>
    </xf>
    <xf numFmtId="164" fontId="13" fillId="12" borderId="44" xfId="0" applyNumberFormat="1" applyFont="1" applyFill="1" applyBorder="1" applyAlignment="1" applyProtection="1">
      <alignment vertical="center"/>
    </xf>
    <xf numFmtId="164" fontId="13" fillId="12" borderId="12" xfId="0" applyNumberFormat="1" applyFont="1" applyFill="1" applyBorder="1" applyAlignment="1" applyProtection="1">
      <alignment vertical="center"/>
    </xf>
    <xf numFmtId="164" fontId="13" fillId="12" borderId="25" xfId="0" applyNumberFormat="1" applyFont="1" applyFill="1" applyBorder="1" applyAlignment="1" applyProtection="1">
      <alignment vertical="center"/>
    </xf>
    <xf numFmtId="0" fontId="13" fillId="12" borderId="7" xfId="0" applyFont="1" applyFill="1" applyBorder="1" applyAlignment="1" applyProtection="1">
      <alignment horizontal="right" vertical="center"/>
    </xf>
    <xf numFmtId="164" fontId="13" fillId="12" borderId="2" xfId="0" applyNumberFormat="1" applyFont="1" applyFill="1" applyBorder="1" applyAlignment="1" applyProtection="1">
      <alignment vertical="center"/>
    </xf>
    <xf numFmtId="164" fontId="24" fillId="12" borderId="2" xfId="0" applyNumberFormat="1" applyFont="1" applyFill="1" applyBorder="1" applyAlignment="1" applyProtection="1">
      <alignment vertical="center"/>
    </xf>
    <xf numFmtId="164" fontId="13" fillId="12" borderId="3" xfId="0" applyNumberFormat="1" applyFont="1" applyFill="1" applyBorder="1" applyAlignment="1" applyProtection="1">
      <alignment vertical="center"/>
    </xf>
    <xf numFmtId="164" fontId="12" fillId="12" borderId="40" xfId="0" applyNumberFormat="1" applyFont="1" applyFill="1" applyBorder="1" applyAlignment="1" applyProtection="1">
      <alignment vertical="center"/>
    </xf>
    <xf numFmtId="164" fontId="13" fillId="12" borderId="40" xfId="0" applyNumberFormat="1" applyFont="1" applyFill="1" applyBorder="1" applyAlignment="1" applyProtection="1">
      <alignment vertical="center"/>
    </xf>
    <xf numFmtId="164" fontId="13" fillId="12" borderId="7" xfId="0" applyNumberFormat="1" applyFont="1" applyFill="1" applyBorder="1" applyAlignment="1" applyProtection="1">
      <alignment vertical="center"/>
    </xf>
    <xf numFmtId="164" fontId="13" fillId="12" borderId="19" xfId="0" applyNumberFormat="1" applyFont="1" applyFill="1" applyBorder="1" applyAlignment="1" applyProtection="1">
      <alignment vertical="center"/>
    </xf>
    <xf numFmtId="0" fontId="12" fillId="12" borderId="0" xfId="0" applyFont="1" applyFill="1" applyAlignment="1" applyProtection="1">
      <alignment vertical="center"/>
    </xf>
    <xf numFmtId="164" fontId="12" fillId="12" borderId="37" xfId="0" applyNumberFormat="1" applyFont="1" applyFill="1" applyBorder="1" applyAlignment="1" applyProtection="1">
      <alignment vertical="center"/>
    </xf>
    <xf numFmtId="164" fontId="12" fillId="12" borderId="33" xfId="0" applyNumberFormat="1" applyFont="1" applyFill="1" applyBorder="1" applyAlignment="1" applyProtection="1">
      <alignment vertical="center"/>
    </xf>
    <xf numFmtId="164" fontId="12" fillId="12" borderId="46" xfId="0" applyNumberFormat="1" applyFont="1" applyFill="1" applyBorder="1" applyAlignment="1" applyProtection="1">
      <alignment vertical="center"/>
    </xf>
    <xf numFmtId="164" fontId="12" fillId="12" borderId="39" xfId="0" applyNumberFormat="1" applyFont="1" applyFill="1" applyBorder="1" applyAlignment="1" applyProtection="1">
      <alignment vertical="center"/>
    </xf>
    <xf numFmtId="164" fontId="12" fillId="12" borderId="38" xfId="0" applyNumberFormat="1" applyFont="1" applyFill="1" applyBorder="1" applyAlignment="1" applyProtection="1">
      <alignment vertical="center"/>
    </xf>
    <xf numFmtId="0" fontId="63" fillId="0" borderId="0" xfId="0" applyFont="1" applyFill="1" applyAlignment="1" applyProtection="1">
      <alignment vertical="center"/>
      <protection hidden="1"/>
    </xf>
    <xf numFmtId="0" fontId="13" fillId="6" borderId="56"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0" fontId="13" fillId="3" borderId="14"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2" borderId="2" xfId="0" applyFont="1" applyFill="1" applyBorder="1" applyAlignment="1">
      <alignment horizontal="left" vertical="center"/>
    </xf>
    <xf numFmtId="0" fontId="13" fillId="12" borderId="14" xfId="0" applyFont="1" applyFill="1" applyBorder="1" applyAlignment="1">
      <alignment horizontal="left" vertical="center"/>
    </xf>
    <xf numFmtId="0" fontId="13" fillId="3"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50" xfId="0" applyFont="1" applyFill="1" applyBorder="1" applyAlignment="1" applyProtection="1">
      <alignment horizontal="left"/>
    </xf>
    <xf numFmtId="0" fontId="8" fillId="2" borderId="50" xfId="0" applyFont="1" applyFill="1" applyBorder="1" applyAlignment="1" applyProtection="1">
      <alignment horizontal="left"/>
    </xf>
    <xf numFmtId="0" fontId="13" fillId="12" borderId="14" xfId="0" applyFont="1" applyFill="1" applyBorder="1" applyAlignment="1" applyProtection="1">
      <alignment horizontal="left" vertical="center"/>
    </xf>
    <xf numFmtId="0" fontId="13" fillId="12" borderId="2" xfId="0" applyFont="1" applyFill="1" applyBorder="1" applyAlignment="1" applyProtection="1">
      <alignment horizontal="left" vertical="center"/>
    </xf>
    <xf numFmtId="164" fontId="13" fillId="4" borderId="78" xfId="0" applyNumberFormat="1" applyFont="1" applyFill="1" applyBorder="1" applyAlignment="1" applyProtection="1">
      <alignment horizontal="right" vertical="center"/>
    </xf>
    <xf numFmtId="164" fontId="13" fillId="4" borderId="41" xfId="0" applyNumberFormat="1" applyFont="1" applyFill="1" applyBorder="1" applyAlignment="1" applyProtection="1">
      <alignment horizontal="right" vertical="center"/>
    </xf>
    <xf numFmtId="164" fontId="13" fillId="4" borderId="99" xfId="0" applyNumberFormat="1" applyFont="1" applyFill="1" applyBorder="1" applyAlignment="1" applyProtection="1">
      <alignment horizontal="right" vertical="center"/>
    </xf>
    <xf numFmtId="164" fontId="12" fillId="0" borderId="46" xfId="0" applyNumberFormat="1" applyFont="1" applyFill="1" applyBorder="1" applyAlignment="1" applyProtection="1">
      <alignment horizontal="right" vertical="center"/>
    </xf>
    <xf numFmtId="3" fontId="13" fillId="12" borderId="80"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3" fontId="13" fillId="3" borderId="14" xfId="0" applyNumberFormat="1" applyFont="1" applyFill="1" applyBorder="1" applyAlignment="1" applyProtection="1">
      <alignment vertical="center"/>
    </xf>
    <xf numFmtId="165" fontId="13" fillId="12"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2" borderId="14" xfId="0" applyNumberFormat="1" applyFont="1" applyFill="1" applyBorder="1" applyAlignment="1">
      <alignment vertical="center"/>
    </xf>
    <xf numFmtId="165" fontId="13" fillId="3" borderId="2" xfId="0" applyNumberFormat="1" applyFont="1" applyFill="1" applyBorder="1" applyAlignment="1">
      <alignment vertical="center"/>
    </xf>
    <xf numFmtId="165" fontId="13" fillId="12" borderId="14"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2" borderId="2" xfId="0" applyNumberFormat="1" applyFont="1" applyFill="1" applyBorder="1" applyAlignment="1" applyProtection="1">
      <alignment vertical="center"/>
    </xf>
    <xf numFmtId="164" fontId="24" fillId="13" borderId="79" xfId="0" applyNumberFormat="1" applyFont="1" applyFill="1" applyBorder="1" applyAlignment="1" applyProtection="1">
      <alignment vertical="center"/>
      <protection locked="0"/>
    </xf>
    <xf numFmtId="164" fontId="24" fillId="13" borderId="83" xfId="0" applyNumberFormat="1" applyFont="1" applyFill="1" applyBorder="1" applyAlignment="1" applyProtection="1">
      <alignment vertical="center"/>
      <protection locked="0"/>
    </xf>
    <xf numFmtId="164" fontId="24" fillId="13" borderId="81" xfId="0" applyNumberFormat="1" applyFont="1" applyFill="1" applyBorder="1" applyAlignment="1" applyProtection="1">
      <alignment vertical="center"/>
      <protection locked="0"/>
    </xf>
    <xf numFmtId="168" fontId="18" fillId="10" borderId="112" xfId="0" applyNumberFormat="1" applyFont="1" applyFill="1" applyBorder="1" applyAlignment="1" applyProtection="1">
      <protection locked="0"/>
    </xf>
    <xf numFmtId="167" fontId="18" fillId="10" borderId="15" xfId="0" applyNumberFormat="1" applyFont="1" applyFill="1" applyBorder="1" applyAlignment="1" applyProtection="1">
      <protection locked="0"/>
    </xf>
    <xf numFmtId="164" fontId="12" fillId="0" borderId="0" xfId="0" applyNumberFormat="1" applyFont="1" applyFill="1" applyBorder="1" applyAlignment="1" applyProtection="1">
      <alignment horizontal="right" vertical="center"/>
    </xf>
    <xf numFmtId="0" fontId="28" fillId="2" borderId="0" xfId="0" applyFont="1" applyFill="1" applyBorder="1" applyAlignment="1" applyProtection="1">
      <alignment vertical="top" wrapText="1"/>
      <protection hidden="1"/>
    </xf>
    <xf numFmtId="0" fontId="28" fillId="2" borderId="0" xfId="0" applyFont="1" applyFill="1" applyAlignment="1" applyProtection="1">
      <alignment wrapText="1"/>
      <protection hidden="1"/>
    </xf>
    <xf numFmtId="0" fontId="28" fillId="2" borderId="0" xfId="0" applyFont="1" applyFill="1" applyAlignment="1" applyProtection="1">
      <protection hidden="1"/>
    </xf>
    <xf numFmtId="169" fontId="18" fillId="0" borderId="112" xfId="0" applyNumberFormat="1" applyFont="1" applyFill="1" applyBorder="1" applyAlignment="1" applyProtection="1">
      <alignment horizontal="center"/>
    </xf>
    <xf numFmtId="164" fontId="12" fillId="0" borderId="43"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72" fillId="2" borderId="0" xfId="0" applyFont="1" applyFill="1" applyAlignment="1" applyProtection="1">
      <alignment horizontal="right" indent="1"/>
    </xf>
    <xf numFmtId="0" fontId="73" fillId="0" borderId="0" xfId="0" applyFont="1" applyAlignment="1" applyProtection="1">
      <alignment horizontal="right"/>
      <protection hidden="1"/>
    </xf>
    <xf numFmtId="0" fontId="28" fillId="2" borderId="0" xfId="0" applyFont="1" applyFill="1" applyAlignment="1" applyProtection="1">
      <alignment vertical="center"/>
      <protection hidden="1"/>
    </xf>
    <xf numFmtId="0" fontId="64" fillId="0" borderId="0" xfId="0" applyFont="1" applyAlignment="1">
      <alignment vertical="center"/>
    </xf>
    <xf numFmtId="3" fontId="13" fillId="13" borderId="79" xfId="0" applyNumberFormat="1" applyFont="1" applyFill="1" applyBorder="1" applyAlignment="1" applyProtection="1">
      <alignment horizontal="right" vertical="center" wrapText="1" indent="1"/>
      <protection locked="0"/>
    </xf>
    <xf numFmtId="0" fontId="39"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Border="1" applyAlignment="1" applyProtection="1">
      <alignment horizontal="left" vertical="top" wrapText="1" indent="2"/>
      <protection hidden="1"/>
    </xf>
    <xf numFmtId="0" fontId="55" fillId="0" borderId="0" xfId="0" applyFont="1" applyAlignment="1" applyProtection="1">
      <alignment horizontal="left" vertical="top" wrapText="1"/>
      <protection hidden="1"/>
    </xf>
    <xf numFmtId="0" fontId="57" fillId="0" borderId="0" xfId="0" applyFont="1" applyAlignment="1" applyProtection="1">
      <alignment horizontal="right" vertical="top" wrapText="1"/>
      <protection hidden="1"/>
    </xf>
    <xf numFmtId="0" fontId="58"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70" fillId="2" borderId="0" xfId="0" applyFont="1" applyFill="1" applyAlignment="1" applyProtection="1">
      <alignment horizontal="right" vertical="top" wrapText="1"/>
    </xf>
    <xf numFmtId="0" fontId="68" fillId="2" borderId="0" xfId="0" applyFont="1" applyFill="1" applyAlignment="1" applyProtection="1">
      <alignment horizontal="right" vertical="top" wrapText="1"/>
    </xf>
    <xf numFmtId="0" fontId="12" fillId="6" borderId="28" xfId="0" applyFont="1" applyFill="1" applyBorder="1" applyAlignment="1" applyProtection="1">
      <alignment horizontal="right" vertical="center"/>
    </xf>
    <xf numFmtId="0" fontId="12" fillId="6" borderId="29" xfId="0" applyFont="1" applyFill="1" applyBorder="1" applyAlignment="1" applyProtection="1">
      <alignment horizontal="right" vertical="center"/>
    </xf>
    <xf numFmtId="0" fontId="13" fillId="6" borderId="84" xfId="0" applyFont="1" applyFill="1" applyBorder="1" applyAlignment="1" applyProtection="1">
      <alignment horizontal="center" vertical="center" wrapText="1"/>
    </xf>
    <xf numFmtId="0" fontId="13" fillId="6" borderId="85" xfId="0" applyFont="1" applyFill="1" applyBorder="1" applyAlignment="1" applyProtection="1">
      <alignment horizontal="center" vertical="center" wrapText="1"/>
    </xf>
    <xf numFmtId="0" fontId="12" fillId="12" borderId="80" xfId="0" applyFont="1" applyFill="1" applyBorder="1" applyAlignment="1" applyProtection="1">
      <alignment horizontal="left" vertical="center" wrapText="1"/>
    </xf>
    <xf numFmtId="0" fontId="13" fillId="6" borderId="84" xfId="0" applyFont="1" applyFill="1" applyBorder="1" applyAlignment="1" applyProtection="1">
      <alignment horizontal="center" vertical="center"/>
    </xf>
    <xf numFmtId="0" fontId="13" fillId="6" borderId="85" xfId="0" applyFont="1" applyFill="1" applyBorder="1" applyAlignment="1" applyProtection="1">
      <alignment horizontal="center" vertical="center"/>
    </xf>
    <xf numFmtId="0" fontId="12" fillId="6" borderId="84" xfId="0" applyFont="1" applyFill="1" applyBorder="1" applyAlignment="1" applyProtection="1">
      <alignment horizontal="center" vertical="center" wrapText="1"/>
    </xf>
    <xf numFmtId="0" fontId="12" fillId="6" borderId="85" xfId="0" applyFont="1" applyFill="1" applyBorder="1" applyAlignment="1" applyProtection="1">
      <alignment horizontal="center" vertical="center" wrapText="1"/>
    </xf>
    <xf numFmtId="0" fontId="12" fillId="6" borderId="89" xfId="0" applyFont="1" applyFill="1" applyBorder="1" applyAlignment="1" applyProtection="1">
      <alignment horizontal="center" vertical="center" wrapText="1"/>
    </xf>
    <xf numFmtId="0" fontId="12" fillId="6" borderId="90" xfId="0" applyFont="1" applyFill="1" applyBorder="1" applyAlignment="1" applyProtection="1">
      <alignment horizontal="center" vertical="center" wrapText="1"/>
    </xf>
    <xf numFmtId="49" fontId="17" fillId="10" borderId="15" xfId="0" applyNumberFormat="1" applyFont="1" applyFill="1" applyBorder="1" applyAlignment="1" applyProtection="1">
      <alignment horizontal="center"/>
      <protection locked="0"/>
    </xf>
    <xf numFmtId="49" fontId="17" fillId="10" borderId="16" xfId="0" applyNumberFormat="1" applyFont="1" applyFill="1" applyBorder="1" applyAlignment="1" applyProtection="1">
      <alignment horizontal="center"/>
      <protection locked="0"/>
    </xf>
    <xf numFmtId="49" fontId="17" fillId="10" borderId="17" xfId="0" applyNumberFormat="1" applyFont="1" applyFill="1" applyBorder="1" applyAlignment="1" applyProtection="1">
      <alignment horizontal="center"/>
      <protection locked="0"/>
    </xf>
    <xf numFmtId="164" fontId="12" fillId="0" borderId="28" xfId="0" applyNumberFormat="1" applyFont="1" applyFill="1" applyBorder="1" applyAlignment="1" applyProtection="1">
      <alignment horizontal="right" vertical="center"/>
    </xf>
    <xf numFmtId="164" fontId="12" fillId="0" borderId="29" xfId="0" applyNumberFormat="1" applyFont="1" applyFill="1" applyBorder="1" applyAlignment="1" applyProtection="1">
      <alignment horizontal="right" vertical="center"/>
    </xf>
    <xf numFmtId="164" fontId="12" fillId="0" borderId="96" xfId="0" applyNumberFormat="1" applyFont="1" applyFill="1" applyBorder="1" applyAlignment="1" applyProtection="1">
      <alignment horizontal="right" vertical="center"/>
    </xf>
    <xf numFmtId="0" fontId="64" fillId="0" borderId="114" xfId="0" applyFont="1" applyBorder="1" applyAlignment="1" applyProtection="1">
      <alignment horizontal="center" vertical="center" wrapText="1"/>
      <protection hidden="1"/>
    </xf>
    <xf numFmtId="0" fontId="64" fillId="0" borderId="0" xfId="0" applyFont="1" applyBorder="1" applyAlignment="1" applyProtection="1">
      <alignment horizontal="center" vertical="center" wrapText="1"/>
      <protection hidden="1"/>
    </xf>
    <xf numFmtId="0" fontId="64" fillId="0" borderId="0" xfId="0" applyFont="1" applyAlignment="1" applyProtection="1">
      <alignment horizontal="center" vertical="center" wrapText="1"/>
      <protection hidden="1"/>
    </xf>
    <xf numFmtId="0" fontId="12" fillId="0" borderId="111" xfId="0" applyFont="1" applyBorder="1" applyAlignment="1" applyProtection="1">
      <alignment horizontal="right" vertical="center"/>
    </xf>
    <xf numFmtId="0" fontId="12" fillId="0" borderId="113" xfId="0" applyFont="1" applyBorder="1" applyAlignment="1" applyProtection="1">
      <alignment horizontal="right" vertical="center"/>
    </xf>
    <xf numFmtId="164" fontId="30" fillId="12" borderId="97" xfId="0" applyNumberFormat="1" applyFont="1" applyFill="1" applyBorder="1" applyAlignment="1" applyProtection="1">
      <alignment horizontal="center" vertical="center" wrapText="1"/>
    </xf>
    <xf numFmtId="164" fontId="30" fillId="12" borderId="98" xfId="0" applyNumberFormat="1" applyFont="1" applyFill="1" applyBorder="1" applyAlignment="1" applyProtection="1">
      <alignment horizontal="center" vertical="center" wrapText="1"/>
    </xf>
    <xf numFmtId="0" fontId="12" fillId="0" borderId="110" xfId="0" applyFont="1" applyBorder="1" applyAlignment="1" applyProtection="1">
      <alignment horizontal="right" vertical="center"/>
    </xf>
    <xf numFmtId="0" fontId="64" fillId="0" borderId="1" xfId="0" applyFont="1" applyFill="1" applyBorder="1" applyAlignment="1" applyProtection="1">
      <alignment horizontal="center" vertical="center"/>
    </xf>
    <xf numFmtId="49" fontId="18" fillId="10" borderId="15" xfId="0" applyNumberFormat="1" applyFont="1" applyFill="1" applyBorder="1" applyAlignment="1" applyProtection="1">
      <alignment horizontal="center"/>
      <protection locked="0"/>
    </xf>
    <xf numFmtId="49" fontId="18" fillId="10" borderId="16" xfId="0" applyNumberFormat="1" applyFont="1" applyFill="1" applyBorder="1" applyAlignment="1" applyProtection="1">
      <alignment horizontal="center"/>
      <protection locked="0"/>
    </xf>
    <xf numFmtId="49" fontId="18" fillId="10" borderId="17" xfId="0" applyNumberFormat="1" applyFont="1" applyFill="1" applyBorder="1" applyAlignment="1" applyProtection="1">
      <alignment horizontal="center"/>
      <protection locked="0"/>
    </xf>
    <xf numFmtId="0" fontId="12" fillId="0" borderId="111" xfId="0" applyFont="1" applyFill="1" applyBorder="1" applyAlignment="1" applyProtection="1">
      <alignment horizontal="right" vertical="center"/>
    </xf>
    <xf numFmtId="0" fontId="12" fillId="0" borderId="0" xfId="0" applyFont="1" applyFill="1" applyAlignment="1" applyProtection="1">
      <alignment horizontal="right" vertical="center"/>
    </xf>
    <xf numFmtId="0" fontId="12" fillId="6" borderId="74" xfId="0" applyFont="1" applyFill="1" applyBorder="1" applyAlignment="1" applyProtection="1">
      <alignment horizontal="center" vertical="center"/>
    </xf>
    <xf numFmtId="0" fontId="12" fillId="6" borderId="55"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61" fillId="2" borderId="0" xfId="0" applyFont="1" applyFill="1" applyAlignment="1" applyProtection="1">
      <alignment horizontal="left" vertical="top" wrapText="1"/>
    </xf>
    <xf numFmtId="0" fontId="57" fillId="2" borderId="0" xfId="0" applyFont="1" applyFill="1" applyAlignment="1" applyProtection="1">
      <alignment horizontal="right" vertical="top" wrapText="1"/>
    </xf>
    <xf numFmtId="0" fontId="12" fillId="6" borderId="75"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0" fontId="13" fillId="6" borderId="73"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28" fillId="2" borderId="0" xfId="0" applyFont="1" applyFill="1" applyAlignment="1" applyProtection="1">
      <alignment horizontal="left" vertical="top" wrapText="1"/>
      <protection hidden="1"/>
    </xf>
    <xf numFmtId="0" fontId="12" fillId="6" borderId="51"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5" borderId="28" xfId="0" applyFont="1" applyFill="1" applyBorder="1" applyAlignment="1" applyProtection="1">
      <alignment horizontal="right" vertical="center"/>
    </xf>
    <xf numFmtId="0" fontId="12" fillId="5" borderId="29" xfId="0" applyFont="1" applyFill="1" applyBorder="1" applyAlignment="1" applyProtection="1">
      <alignment horizontal="right" vertical="center"/>
    </xf>
    <xf numFmtId="0" fontId="12" fillId="5" borderId="30" xfId="0" applyFont="1" applyFill="1" applyBorder="1" applyAlignment="1" applyProtection="1">
      <alignment horizontal="right" vertical="center"/>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64" fillId="0" borderId="0" xfId="0" applyFont="1" applyAlignment="1" applyProtection="1">
      <alignment horizontal="center" vertical="center"/>
      <protection hidden="1"/>
    </xf>
    <xf numFmtId="0" fontId="9" fillId="0" borderId="114"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70" fillId="2" borderId="0" xfId="0" applyFont="1" applyFill="1" applyAlignment="1" applyProtection="1">
      <alignment horizontal="right" vertical="top" wrapText="1"/>
      <protection hidden="1"/>
    </xf>
    <xf numFmtId="0" fontId="68" fillId="2" borderId="0" xfId="0" applyFont="1" applyFill="1" applyAlignment="1" applyProtection="1">
      <alignment horizontal="right" vertical="top" wrapText="1"/>
      <protection hidden="1"/>
    </xf>
    <xf numFmtId="0" fontId="13" fillId="13" borderId="108" xfId="0" applyFont="1" applyFill="1" applyBorder="1" applyAlignment="1" applyProtection="1">
      <alignment horizontal="left" vertical="top" wrapText="1"/>
      <protection locked="0"/>
    </xf>
    <xf numFmtId="0" fontId="13" fillId="13" borderId="109" xfId="0" applyFont="1" applyFill="1" applyBorder="1" applyAlignment="1" applyProtection="1">
      <alignment horizontal="left" vertical="top" wrapText="1"/>
      <protection locked="0"/>
    </xf>
    <xf numFmtId="0" fontId="13" fillId="13" borderId="62" xfId="0" applyFont="1" applyFill="1" applyBorder="1" applyAlignment="1" applyProtection="1">
      <alignment horizontal="left" vertical="top" wrapText="1"/>
      <protection locked="0"/>
    </xf>
    <xf numFmtId="0" fontId="12" fillId="6" borderId="28" xfId="0" applyFont="1" applyFill="1" applyBorder="1" applyAlignment="1">
      <alignment horizontal="right" vertical="center"/>
    </xf>
    <xf numFmtId="0" fontId="12" fillId="6" borderId="29" xfId="0" applyFont="1" applyFill="1" applyBorder="1" applyAlignment="1">
      <alignment horizontal="right" vertical="center"/>
    </xf>
    <xf numFmtId="0" fontId="12" fillId="6" borderId="30" xfId="0" applyFont="1" applyFill="1" applyBorder="1" applyAlignment="1">
      <alignment horizontal="right" vertical="center"/>
    </xf>
    <xf numFmtId="0" fontId="12" fillId="6" borderId="75" xfId="0" applyFont="1" applyFill="1" applyBorder="1" applyAlignment="1" applyProtection="1">
      <alignment horizontal="center" vertical="center" wrapText="1"/>
      <protection locked="0"/>
    </xf>
    <xf numFmtId="0" fontId="12" fillId="6" borderId="76" xfId="0" applyFont="1" applyFill="1" applyBorder="1" applyAlignment="1" applyProtection="1">
      <alignment horizontal="center" vertical="center" wrapText="1"/>
      <protection locked="0"/>
    </xf>
    <xf numFmtId="0" fontId="12" fillId="12" borderId="3"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12" fillId="6" borderId="75" xfId="0" applyFont="1" applyFill="1" applyBorder="1" applyAlignment="1" applyProtection="1">
      <alignment horizontal="center" vertical="center" wrapText="1"/>
      <protection hidden="1"/>
    </xf>
    <xf numFmtId="0" fontId="12" fillId="6" borderId="76" xfId="0" applyFont="1" applyFill="1" applyBorder="1" applyAlignment="1" applyProtection="1">
      <alignment horizontal="center" vertical="center" wrapText="1"/>
      <protection hidden="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6" borderId="55" xfId="0" applyFont="1" applyFill="1" applyBorder="1" applyAlignment="1" applyProtection="1">
      <alignment horizontal="center" vertical="center" wrapText="1"/>
      <protection hidden="1"/>
    </xf>
    <xf numFmtId="0" fontId="13" fillId="6" borderId="56" xfId="0" applyFont="1" applyFill="1" applyBorder="1" applyAlignment="1" applyProtection="1">
      <alignment horizontal="center" vertical="center" wrapText="1"/>
      <protection hidden="1"/>
    </xf>
    <xf numFmtId="0" fontId="29" fillId="2" borderId="0" xfId="0" applyFont="1" applyFill="1" applyAlignment="1" applyProtection="1">
      <alignment horizontal="left" vertical="top" wrapText="1"/>
      <protection hidden="1"/>
    </xf>
    <xf numFmtId="0" fontId="28" fillId="2" borderId="0" xfId="0" applyFont="1" applyFill="1" applyAlignment="1" applyProtection="1">
      <alignment horizontal="left" wrapText="1"/>
      <protection hidden="1"/>
    </xf>
    <xf numFmtId="0" fontId="12" fillId="6" borderId="74" xfId="0" applyFont="1" applyFill="1" applyBorder="1" applyAlignment="1" applyProtection="1">
      <alignment horizontal="center" vertical="center"/>
      <protection locked="0"/>
    </xf>
    <xf numFmtId="0" fontId="12" fillId="6" borderId="55" xfId="0" applyFont="1" applyFill="1" applyBorder="1" applyAlignment="1" applyProtection="1">
      <alignment horizontal="center" vertical="center"/>
      <protection locked="0"/>
    </xf>
    <xf numFmtId="0" fontId="13" fillId="6" borderId="73" xfId="0" applyFont="1" applyFill="1" applyBorder="1" applyAlignment="1" applyProtection="1">
      <alignment horizontal="center" vertical="center" wrapText="1"/>
      <protection hidden="1"/>
    </xf>
    <xf numFmtId="0" fontId="13" fillId="6" borderId="61" xfId="0" applyFont="1" applyFill="1" applyBorder="1" applyAlignment="1" applyProtection="1">
      <alignment horizontal="center" vertical="center" wrapText="1"/>
      <protection hidden="1"/>
    </xf>
    <xf numFmtId="0" fontId="12" fillId="6" borderId="51" xfId="0" applyFont="1" applyFill="1" applyBorder="1" applyAlignment="1" applyProtection="1">
      <alignment horizontal="center" vertical="center" wrapText="1"/>
      <protection hidden="1"/>
    </xf>
    <xf numFmtId="0" fontId="12" fillId="6" borderId="53" xfId="0" applyFont="1" applyFill="1" applyBorder="1" applyAlignment="1" applyProtection="1">
      <alignment horizontal="center" vertical="center" wrapText="1"/>
      <protection hidden="1"/>
    </xf>
    <xf numFmtId="0" fontId="13" fillId="4" borderId="100" xfId="0" applyFont="1" applyFill="1" applyBorder="1" applyAlignment="1" applyProtection="1">
      <alignment horizontal="left" vertical="center" wrapText="1"/>
    </xf>
    <xf numFmtId="0" fontId="13" fillId="4" borderId="101" xfId="0" applyFont="1" applyFill="1" applyBorder="1" applyAlignment="1" applyProtection="1">
      <alignment horizontal="left" vertical="center" wrapText="1"/>
    </xf>
    <xf numFmtId="0" fontId="13" fillId="4" borderId="102" xfId="0" applyFont="1" applyFill="1" applyBorder="1" applyAlignment="1" applyProtection="1">
      <alignment horizontal="left" vertical="center" wrapText="1"/>
    </xf>
    <xf numFmtId="0" fontId="13" fillId="4" borderId="103" xfId="0" applyFont="1" applyFill="1" applyBorder="1" applyAlignment="1" applyProtection="1">
      <alignment horizontal="left" vertical="center" wrapText="1"/>
    </xf>
    <xf numFmtId="0" fontId="1" fillId="6" borderId="104" xfId="0" applyFont="1" applyFill="1" applyBorder="1" applyAlignment="1" applyProtection="1">
      <alignment horizontal="center" vertical="center" wrapText="1"/>
    </xf>
    <xf numFmtId="0" fontId="1" fillId="6" borderId="105" xfId="0" applyFont="1" applyFill="1" applyBorder="1" applyAlignment="1" applyProtection="1">
      <alignment horizontal="center" vertical="center" wrapText="1"/>
    </xf>
    <xf numFmtId="0" fontId="1" fillId="6" borderId="106" xfId="0" applyFont="1" applyFill="1" applyBorder="1" applyAlignment="1" applyProtection="1">
      <alignment horizontal="center" vertical="center" wrapText="1"/>
    </xf>
    <xf numFmtId="0" fontId="1" fillId="6" borderId="107" xfId="0" applyFont="1" applyFill="1" applyBorder="1" applyAlignment="1" applyProtection="1">
      <alignment horizontal="center" vertical="center" wrapText="1"/>
    </xf>
    <xf numFmtId="0" fontId="13" fillId="6" borderId="58" xfId="0" applyFont="1" applyFill="1" applyBorder="1" applyAlignment="1" applyProtection="1">
      <alignment horizontal="center" vertical="center" wrapText="1"/>
    </xf>
    <xf numFmtId="0" fontId="13" fillId="6" borderId="65" xfId="0" applyFont="1" applyFill="1" applyBorder="1" applyAlignment="1" applyProtection="1">
      <alignment horizontal="center" vertical="center" wrapText="1"/>
    </xf>
    <xf numFmtId="0" fontId="13" fillId="6" borderId="60" xfId="0" applyFont="1" applyFill="1" applyBorder="1" applyAlignment="1" applyProtection="1">
      <alignment horizontal="center" vertical="center" wrapText="1"/>
    </xf>
    <xf numFmtId="0" fontId="13" fillId="6" borderId="67" xfId="0" applyFont="1" applyFill="1" applyBorder="1" applyAlignment="1" applyProtection="1">
      <alignment horizontal="center" vertical="center" wrapText="1"/>
    </xf>
    <xf numFmtId="0" fontId="12" fillId="12" borderId="35" xfId="0" applyFont="1" applyFill="1" applyBorder="1" applyAlignment="1" applyProtection="1">
      <alignment horizontal="right" vertical="center"/>
    </xf>
    <xf numFmtId="0" fontId="12" fillId="12" borderId="36" xfId="0" applyFont="1" applyFill="1" applyBorder="1" applyAlignment="1" applyProtection="1">
      <alignment horizontal="right" vertical="center"/>
    </xf>
    <xf numFmtId="0" fontId="12" fillId="12" borderId="34" xfId="0" applyFont="1" applyFill="1" applyBorder="1" applyAlignment="1" applyProtection="1">
      <alignment horizontal="right" vertical="center"/>
    </xf>
    <xf numFmtId="0" fontId="12" fillId="6" borderId="71"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12" borderId="3" xfId="0" applyFont="1" applyFill="1" applyBorder="1" applyAlignment="1" applyProtection="1">
      <alignment horizontal="left" vertical="center" wrapText="1"/>
    </xf>
    <xf numFmtId="0" fontId="12" fillId="12" borderId="8" xfId="0" applyFont="1" applyFill="1" applyBorder="1" applyAlignment="1" applyProtection="1">
      <alignment horizontal="left" vertical="center" wrapText="1"/>
    </xf>
    <xf numFmtId="0" fontId="12" fillId="6" borderId="69" xfId="0" applyFont="1" applyFill="1" applyBorder="1" applyAlignment="1" applyProtection="1">
      <alignment horizontal="center" vertical="center" wrapText="1"/>
    </xf>
    <xf numFmtId="0" fontId="12" fillId="6" borderId="70" xfId="0" applyFont="1" applyFill="1" applyBorder="1" applyAlignment="1" applyProtection="1">
      <alignment horizontal="center" vertical="center" wrapText="1"/>
    </xf>
    <xf numFmtId="0" fontId="12" fillId="6" borderId="62"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2" fillId="12" borderId="13" xfId="0" applyFont="1" applyFill="1" applyBorder="1" applyAlignment="1" applyProtection="1">
      <alignment horizontal="left" vertical="center" wrapText="1"/>
    </xf>
    <xf numFmtId="0" fontId="12" fillId="12" borderId="49" xfId="0" applyFont="1" applyFill="1" applyBorder="1" applyAlignment="1" applyProtection="1">
      <alignment horizontal="left" vertical="center" wrapText="1"/>
    </xf>
    <xf numFmtId="0" fontId="12" fillId="6" borderId="57"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2" fillId="0" borderId="46" xfId="0" applyFont="1" applyFill="1" applyBorder="1" applyAlignment="1" applyProtection="1">
      <alignment horizontal="right" vertical="center"/>
    </xf>
    <xf numFmtId="0" fontId="61" fillId="2" borderId="0" xfId="0" applyFont="1" applyFill="1" applyBorder="1" applyAlignment="1" applyProtection="1">
      <alignment horizontal="left" vertical="top" wrapText="1"/>
    </xf>
    <xf numFmtId="0" fontId="10" fillId="6" borderId="78" xfId="0" applyFont="1" applyFill="1" applyBorder="1" applyAlignment="1" applyProtection="1">
      <alignment horizontal="left" vertical="center" wrapText="1"/>
    </xf>
    <xf numFmtId="0" fontId="12" fillId="6" borderId="78"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protection hidden="1"/>
    </xf>
    <xf numFmtId="0" fontId="28" fillId="2" borderId="1" xfId="0" applyFont="1" applyFill="1" applyBorder="1" applyAlignment="1" applyProtection="1">
      <alignment horizontal="left" vertical="top" wrapText="1"/>
      <protection hidden="1"/>
    </xf>
    <xf numFmtId="0" fontId="74" fillId="0" borderId="0" xfId="0" applyFont="1" applyAlignment="1" applyProtection="1">
      <alignment vertical="center"/>
    </xf>
    <xf numFmtId="166" fontId="13" fillId="12" borderId="80" xfId="0" applyNumberFormat="1" applyFont="1" applyFill="1" applyBorder="1" applyAlignment="1" applyProtection="1">
      <alignment horizontal="right" vertical="center"/>
    </xf>
    <xf numFmtId="166" fontId="13" fillId="13" borderId="79" xfId="0" applyNumberFormat="1" applyFont="1" applyFill="1" applyBorder="1" applyAlignment="1" applyProtection="1">
      <alignment horizontal="right" vertical="center" wrapText="1" indent="1"/>
      <protection locked="0"/>
    </xf>
  </cellXfs>
  <cellStyles count="1">
    <cellStyle name="Normal" xfId="0" builtinId="0"/>
  </cellStyles>
  <dxfs count="0"/>
  <tableStyles count="0" defaultTableStyle="TableStyleMedium2" defaultPivotStyle="PivotStyleLight16"/>
  <colors>
    <mruColors>
      <color rgb="FFEAF3FA"/>
      <color rgb="FFF1F3F5"/>
      <color rgb="FFE5E3E3"/>
      <color rgb="FFE7F1F9"/>
      <color rgb="FF00B3C9"/>
      <color rgb="FFFFFFFF"/>
      <color rgb="FFFBFBFB"/>
      <color rgb="FFFEF5F0"/>
      <color rgb="FFFFFBEF"/>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7ED6238D-1224-4655-B9AF-7E50C4838945}"/>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1</xdr:col>
      <xdr:colOff>0</xdr:colOff>
      <xdr:row>0</xdr:row>
      <xdr:rowOff>0</xdr:rowOff>
    </xdr:from>
    <xdr:to>
      <xdr:col>1</xdr:col>
      <xdr:colOff>0</xdr:colOff>
      <xdr:row>5</xdr:row>
      <xdr:rowOff>270212</xdr:rowOff>
    </xdr:to>
    <xdr:pic>
      <xdr:nvPicPr>
        <xdr:cNvPr id="6" name="Picture 5">
          <a:extLst>
            <a:ext uri="{FF2B5EF4-FFF2-40B4-BE49-F238E27FC236}">
              <a16:creationId xmlns:a16="http://schemas.microsoft.com/office/drawing/2014/main" id="{0E49EE1B-0D4E-4F0A-9D3B-955BC36F1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382351" cy="794087"/>
        </a:xfrm>
        <a:prstGeom prst="rect">
          <a:avLst/>
        </a:prstGeom>
      </xdr:spPr>
    </xdr:pic>
    <xdr:clientData/>
  </xdr:twoCellAnchor>
  <xdr:twoCellAnchor editAs="oneCell">
    <xdr:from>
      <xdr:col>1</xdr:col>
      <xdr:colOff>0</xdr:colOff>
      <xdr:row>0</xdr:row>
      <xdr:rowOff>57150</xdr:rowOff>
    </xdr:from>
    <xdr:to>
      <xdr:col>5</xdr:col>
      <xdr:colOff>56832</xdr:colOff>
      <xdr:row>0</xdr:row>
      <xdr:rowOff>905510</xdr:rowOff>
    </xdr:to>
    <xdr:pic>
      <xdr:nvPicPr>
        <xdr:cNvPr id="8" name="Picture 7">
          <a:extLst>
            <a:ext uri="{FF2B5EF4-FFF2-40B4-BE49-F238E27FC236}">
              <a16:creationId xmlns:a16="http://schemas.microsoft.com/office/drawing/2014/main" id="{02810E36-AB49-461A-BC91-403BF6C01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2400" y="57150"/>
          <a:ext cx="1523682" cy="848360"/>
        </a:xfrm>
        <a:prstGeom prst="rect">
          <a:avLst/>
        </a:prstGeom>
        <a:noFill/>
        <a:ln>
          <a:noFill/>
        </a:ln>
      </xdr:spPr>
    </xdr:pic>
    <xdr:clientData/>
  </xdr:twoCellAnchor>
  <xdr:twoCellAnchor>
    <xdr:from>
      <xdr:col>10</xdr:col>
      <xdr:colOff>228599</xdr:colOff>
      <xdr:row>11</xdr:row>
      <xdr:rowOff>142875</xdr:rowOff>
    </xdr:from>
    <xdr:to>
      <xdr:col>13</xdr:col>
      <xdr:colOff>232832</xdr:colOff>
      <xdr:row>14</xdr:row>
      <xdr:rowOff>114300</xdr:rowOff>
    </xdr:to>
    <xdr:sp macro="" textlink="">
      <xdr:nvSpPr>
        <xdr:cNvPr id="15" name="Folded Corner 9">
          <a:extLst>
            <a:ext uri="{FF2B5EF4-FFF2-40B4-BE49-F238E27FC236}">
              <a16:creationId xmlns:a16="http://schemas.microsoft.com/office/drawing/2014/main" id="{B4708A49-8EE4-405E-A981-690CE1E7A5E8}"/>
            </a:ext>
          </a:extLst>
        </xdr:cNvPr>
        <xdr:cNvSpPr/>
      </xdr:nvSpPr>
      <xdr:spPr>
        <a:xfrm>
          <a:off x="4006849" y="2704042"/>
          <a:ext cx="1750483" cy="447675"/>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7D0EEB81-786A-43A0-86AC-D721244B0FDA}"/>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B3E8911-390F-4153-A309-5C30DCC30077}"/>
            </a:ext>
          </a:extLst>
        </xdr:cNvPr>
        <xdr:cNvSpPr/>
      </xdr:nvSpPr>
      <xdr:spPr>
        <a:xfrm>
          <a:off x="1362074" y="2695575"/>
          <a:ext cx="1714501" cy="1095375"/>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209550</xdr:colOff>
      <xdr:row>17</xdr:row>
      <xdr:rowOff>133350</xdr:rowOff>
    </xdr:to>
    <xdr:sp macro="" textlink="">
      <xdr:nvSpPr>
        <xdr:cNvPr id="25" name="Folded Corner 9">
          <a:extLst>
            <a:ext uri="{FF2B5EF4-FFF2-40B4-BE49-F238E27FC236}">
              <a16:creationId xmlns:a16="http://schemas.microsoft.com/office/drawing/2014/main" id="{7476DE1B-8B91-42E8-BA8E-B578364FAAEF}"/>
            </a:ext>
          </a:extLst>
        </xdr:cNvPr>
        <xdr:cNvSpPr/>
      </xdr:nvSpPr>
      <xdr:spPr>
        <a:xfrm>
          <a:off x="3952875" y="3219450"/>
          <a:ext cx="1724025" cy="45720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Neattiecināmās</a:t>
          </a:r>
          <a:r>
            <a:rPr lang="lv-LV" sz="900" b="0">
              <a:solidFill>
                <a:srgbClr val="003B85"/>
              </a:solidFill>
              <a:latin typeface="Arial" panose="020B0604020202020204" pitchFamily="34" charset="0"/>
              <a:cs typeface="Arial" panose="020B0604020202020204" pitchFamily="34" charset="0"/>
            </a:rPr>
            <a:t>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3AE7D535-6F55-417F-BDA8-11DB3BD16AEC}"/>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14B3583E-1CE1-40E7-935B-9A3F2854C38C}"/>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24</xdr:row>
      <xdr:rowOff>0</xdr:rowOff>
    </xdr:from>
    <xdr:to>
      <xdr:col>1</xdr:col>
      <xdr:colOff>252000</xdr:colOff>
      <xdr:row>25</xdr:row>
      <xdr:rowOff>57151</xdr:rowOff>
    </xdr:to>
    <xdr:sp macro="" textlink="">
      <xdr:nvSpPr>
        <xdr:cNvPr id="29" name="Oval 28">
          <a:extLst>
            <a:ext uri="{FF2B5EF4-FFF2-40B4-BE49-F238E27FC236}">
              <a16:creationId xmlns:a16="http://schemas.microsoft.com/office/drawing/2014/main" id="{3696C4CF-A3BA-4D71-8EB9-D242C920CFD6}"/>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34</xdr:row>
      <xdr:rowOff>0</xdr:rowOff>
    </xdr:from>
    <xdr:to>
      <xdr:col>1</xdr:col>
      <xdr:colOff>252000</xdr:colOff>
      <xdr:row>35</xdr:row>
      <xdr:rowOff>57151</xdr:rowOff>
    </xdr:to>
    <xdr:sp macro="" textlink="">
      <xdr:nvSpPr>
        <xdr:cNvPr id="30" name="Oval 29">
          <a:extLst>
            <a:ext uri="{FF2B5EF4-FFF2-40B4-BE49-F238E27FC236}">
              <a16:creationId xmlns:a16="http://schemas.microsoft.com/office/drawing/2014/main" id="{BD92EDCD-E5AB-4FB9-A531-3817E8B15EDC}"/>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1120140</xdr:colOff>
      <xdr:row>0</xdr:row>
      <xdr:rowOff>856205</xdr:rowOff>
    </xdr:to>
    <xdr:pic>
      <xdr:nvPicPr>
        <xdr:cNvPr id="2" name="Picture 1">
          <a:extLst>
            <a:ext uri="{FF2B5EF4-FFF2-40B4-BE49-F238E27FC236}">
              <a16:creationId xmlns:a16="http://schemas.microsoft.com/office/drawing/2014/main" id="{EC289228-3EEE-49C5-8DBE-824B5281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85725"/>
          <a:ext cx="1390650" cy="7742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1169670</xdr:colOff>
      <xdr:row>0</xdr:row>
      <xdr:rowOff>867635</xdr:rowOff>
    </xdr:to>
    <xdr:pic>
      <xdr:nvPicPr>
        <xdr:cNvPr id="2" name="Picture 1">
          <a:extLst>
            <a:ext uri="{FF2B5EF4-FFF2-40B4-BE49-F238E27FC236}">
              <a16:creationId xmlns:a16="http://schemas.microsoft.com/office/drawing/2014/main" id="{6D89605C-9612-4690-9C5C-93A8AF699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95250"/>
          <a:ext cx="1390650" cy="774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104775</xdr:rowOff>
    </xdr:from>
    <xdr:to>
      <xdr:col>2</xdr:col>
      <xdr:colOff>1154430</xdr:colOff>
      <xdr:row>0</xdr:row>
      <xdr:rowOff>879065</xdr:rowOff>
    </xdr:to>
    <xdr:pic>
      <xdr:nvPicPr>
        <xdr:cNvPr id="2" name="Picture 1">
          <a:extLst>
            <a:ext uri="{FF2B5EF4-FFF2-40B4-BE49-F238E27FC236}">
              <a16:creationId xmlns:a16="http://schemas.microsoft.com/office/drawing/2014/main" id="{96E88AA3-D559-4BBC-B33E-26E245CCB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04775"/>
          <a:ext cx="1390650" cy="774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52917</xdr:rowOff>
    </xdr:from>
    <xdr:to>
      <xdr:col>2</xdr:col>
      <xdr:colOff>1149139</xdr:colOff>
      <xdr:row>0</xdr:row>
      <xdr:rowOff>825302</xdr:rowOff>
    </xdr:to>
    <xdr:pic>
      <xdr:nvPicPr>
        <xdr:cNvPr id="2" name="Picture 1">
          <a:extLst>
            <a:ext uri="{FF2B5EF4-FFF2-40B4-BE49-F238E27FC236}">
              <a16:creationId xmlns:a16="http://schemas.microsoft.com/office/drawing/2014/main" id="{3BEC758A-E282-4284-8A8F-D61C32939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52917"/>
          <a:ext cx="1390650" cy="7742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64"/>
  <sheetViews>
    <sheetView showGridLines="0" tabSelected="1" zoomScaleNormal="100" workbookViewId="0">
      <selection activeCell="A24" sqref="A24"/>
    </sheetView>
  </sheetViews>
  <sheetFormatPr defaultColWidth="0" defaultRowHeight="0" customHeight="1" zeroHeight="1" x14ac:dyDescent="0.2"/>
  <cols>
    <col min="1" max="1" width="2.28515625" style="127" customWidth="1"/>
    <col min="2" max="2" width="4" style="127" customWidth="1"/>
    <col min="3" max="3" width="6.28515625" style="127" customWidth="1"/>
    <col min="4" max="4" width="2.85546875" style="127" customWidth="1"/>
    <col min="5" max="8" width="8.85546875" style="127" customWidth="1"/>
    <col min="9" max="10" width="2.85546875" style="127" customWidth="1"/>
    <col min="11" max="14" width="8.7109375" style="127" customWidth="1"/>
    <col min="15" max="16" width="2.85546875" style="127" customWidth="1"/>
    <col min="17" max="20" width="8.7109375" style="127" customWidth="1"/>
    <col min="21" max="21" width="2.85546875" style="127" customWidth="1"/>
    <col min="22" max="22" width="10.28515625" style="127" customWidth="1"/>
    <col min="23" max="16384" width="10.28515625" style="127" hidden="1"/>
  </cols>
  <sheetData>
    <row r="1" spans="1:28" ht="78" customHeight="1" x14ac:dyDescent="0.2">
      <c r="G1" s="342" t="s">
        <v>94</v>
      </c>
      <c r="H1" s="343"/>
      <c r="I1" s="343"/>
      <c r="J1" s="343"/>
      <c r="K1" s="343"/>
      <c r="L1" s="343"/>
      <c r="M1" s="343"/>
      <c r="N1" s="343"/>
      <c r="O1" s="343"/>
      <c r="P1" s="343"/>
      <c r="Q1" s="343"/>
      <c r="R1" s="343"/>
      <c r="S1" s="343"/>
      <c r="T1" s="343"/>
      <c r="U1" s="343"/>
      <c r="V1" s="343"/>
      <c r="W1" s="343"/>
      <c r="X1" s="343"/>
      <c r="Y1" s="343"/>
      <c r="Z1" s="343"/>
      <c r="AA1" s="343"/>
      <c r="AB1" s="343"/>
    </row>
    <row r="2" spans="1:28" ht="12.75" customHeight="1" x14ac:dyDescent="0.35">
      <c r="V2" s="167"/>
    </row>
    <row r="3" spans="1:28" ht="18" hidden="1" x14ac:dyDescent="0.2">
      <c r="B3" s="344" t="s">
        <v>42</v>
      </c>
      <c r="C3" s="344"/>
      <c r="D3" s="344"/>
      <c r="E3" s="344"/>
      <c r="F3" s="344"/>
      <c r="G3" s="344"/>
      <c r="H3" s="344"/>
      <c r="I3" s="344"/>
      <c r="J3" s="344"/>
      <c r="K3" s="344"/>
      <c r="L3" s="344"/>
      <c r="M3" s="344"/>
      <c r="N3" s="344"/>
      <c r="O3" s="344"/>
      <c r="P3" s="344"/>
      <c r="Q3" s="344"/>
      <c r="R3" s="344"/>
      <c r="S3" s="344"/>
      <c r="T3" s="344"/>
      <c r="U3" s="344"/>
      <c r="V3" s="344"/>
    </row>
    <row r="4" spans="1:28" ht="15.75" hidden="1" x14ac:dyDescent="0.25">
      <c r="A4" s="128"/>
      <c r="B4" s="129"/>
      <c r="H4" s="129"/>
      <c r="I4" s="129"/>
    </row>
    <row r="5" spans="1:28" s="134" customFormat="1" ht="15.75" customHeight="1" x14ac:dyDescent="0.25">
      <c r="A5" s="130"/>
      <c r="B5" s="131"/>
      <c r="C5" s="132" t="s">
        <v>43</v>
      </c>
      <c r="D5" s="133"/>
      <c r="E5" s="133"/>
      <c r="F5" s="133"/>
      <c r="G5" s="133"/>
      <c r="H5" s="133"/>
      <c r="I5" s="133"/>
      <c r="J5" s="133"/>
      <c r="K5" s="133"/>
      <c r="L5" s="133"/>
      <c r="M5" s="133"/>
      <c r="N5" s="133"/>
      <c r="O5" s="133"/>
      <c r="P5" s="133"/>
      <c r="Q5" s="133"/>
      <c r="R5" s="133"/>
      <c r="S5" s="133"/>
      <c r="T5" s="133"/>
      <c r="U5" s="133"/>
      <c r="V5" s="133"/>
    </row>
    <row r="6" spans="1:28" s="134" customFormat="1" ht="29.25" customHeight="1" x14ac:dyDescent="0.25">
      <c r="A6" s="130"/>
      <c r="B6" s="131"/>
      <c r="C6" s="135" t="s">
        <v>44</v>
      </c>
      <c r="D6" s="338" t="s">
        <v>92</v>
      </c>
      <c r="E6" s="338"/>
      <c r="F6" s="338"/>
      <c r="G6" s="338"/>
      <c r="H6" s="338"/>
      <c r="I6" s="338"/>
      <c r="J6" s="338"/>
      <c r="K6" s="338"/>
      <c r="L6" s="338"/>
      <c r="M6" s="338"/>
      <c r="N6" s="338"/>
      <c r="O6" s="338"/>
      <c r="P6" s="338"/>
      <c r="Q6" s="338"/>
      <c r="R6" s="338"/>
      <c r="S6" s="338"/>
      <c r="T6" s="338"/>
      <c r="U6" s="338"/>
      <c r="V6" s="338"/>
    </row>
    <row r="7" spans="1:28" s="134" customFormat="1" ht="6" customHeight="1" x14ac:dyDescent="0.25">
      <c r="A7" s="130"/>
      <c r="B7" s="131"/>
      <c r="C7" s="132"/>
      <c r="D7" s="136"/>
      <c r="E7" s="136"/>
      <c r="F7" s="136"/>
      <c r="G7" s="136"/>
      <c r="H7" s="136"/>
      <c r="I7" s="136"/>
      <c r="J7" s="136"/>
      <c r="K7" s="136"/>
      <c r="L7" s="136"/>
      <c r="M7" s="136"/>
      <c r="N7" s="136"/>
      <c r="O7" s="136"/>
      <c r="P7" s="136"/>
      <c r="Q7" s="136"/>
      <c r="R7" s="136"/>
      <c r="S7" s="136"/>
      <c r="T7" s="136"/>
      <c r="U7" s="136"/>
      <c r="V7" s="136"/>
    </row>
    <row r="8" spans="1:28" s="139" customFormat="1" ht="12.75" customHeight="1" x14ac:dyDescent="0.25">
      <c r="A8" s="137"/>
      <c r="B8" s="138"/>
      <c r="C8" s="135" t="s">
        <v>47</v>
      </c>
      <c r="D8" s="338" t="s">
        <v>46</v>
      </c>
      <c r="E8" s="338"/>
      <c r="F8" s="338"/>
      <c r="G8" s="338"/>
      <c r="H8" s="338"/>
      <c r="I8" s="338"/>
      <c r="J8" s="338"/>
      <c r="K8" s="338"/>
      <c r="L8" s="338"/>
      <c r="M8" s="338"/>
      <c r="N8" s="338"/>
      <c r="O8" s="338"/>
      <c r="P8" s="338"/>
      <c r="Q8" s="338"/>
      <c r="R8" s="338"/>
      <c r="S8" s="338"/>
      <c r="T8" s="338"/>
      <c r="U8" s="338"/>
      <c r="V8" s="338"/>
    </row>
    <row r="9" spans="1:28" s="139" customFormat="1" ht="30.75" customHeight="1" x14ac:dyDescent="0.25">
      <c r="A9" s="137"/>
      <c r="B9" s="138"/>
      <c r="C9" s="140"/>
      <c r="D9" s="338" t="s">
        <v>56</v>
      </c>
      <c r="E9" s="338"/>
      <c r="F9" s="338"/>
      <c r="G9" s="338"/>
      <c r="H9" s="338"/>
      <c r="I9" s="338"/>
      <c r="J9" s="338"/>
      <c r="K9" s="338"/>
      <c r="L9" s="338"/>
      <c r="M9" s="338"/>
      <c r="N9" s="338"/>
      <c r="O9" s="338"/>
      <c r="P9" s="338"/>
      <c r="Q9" s="338"/>
      <c r="R9" s="338"/>
      <c r="S9" s="338"/>
      <c r="T9" s="338"/>
      <c r="U9" s="338"/>
      <c r="V9" s="338"/>
    </row>
    <row r="10" spans="1:28" s="139" customFormat="1" ht="4.5" customHeight="1" x14ac:dyDescent="0.25">
      <c r="A10" s="137"/>
      <c r="B10" s="138"/>
      <c r="C10" s="140"/>
      <c r="D10" s="141"/>
      <c r="E10" s="141"/>
      <c r="F10" s="141"/>
      <c r="G10" s="141"/>
      <c r="H10" s="141"/>
      <c r="I10" s="141"/>
      <c r="J10" s="141"/>
      <c r="K10" s="141"/>
      <c r="L10" s="141"/>
      <c r="M10" s="141"/>
      <c r="N10" s="141"/>
      <c r="O10" s="141"/>
      <c r="P10" s="141"/>
      <c r="Q10" s="141"/>
      <c r="R10" s="141"/>
      <c r="S10" s="141"/>
      <c r="T10" s="141"/>
      <c r="U10" s="141"/>
      <c r="V10" s="141"/>
    </row>
    <row r="11" spans="1:28" s="139" customFormat="1" ht="12.75" customHeight="1" x14ac:dyDescent="0.25">
      <c r="A11" s="137"/>
      <c r="B11" s="138"/>
      <c r="C11" s="135" t="s">
        <v>45</v>
      </c>
      <c r="D11" s="338" t="s">
        <v>57</v>
      </c>
      <c r="E11" s="338"/>
      <c r="F11" s="338"/>
      <c r="G11" s="338"/>
      <c r="H11" s="338"/>
      <c r="I11" s="338"/>
      <c r="J11" s="338"/>
      <c r="K11" s="338"/>
      <c r="L11" s="338"/>
      <c r="M11" s="338"/>
      <c r="N11" s="338"/>
      <c r="O11" s="338"/>
      <c r="P11" s="338"/>
      <c r="Q11" s="338"/>
      <c r="R11" s="338"/>
      <c r="S11" s="338"/>
      <c r="T11" s="338"/>
      <c r="U11" s="141"/>
      <c r="V11" s="141"/>
    </row>
    <row r="12" spans="1:28" s="139" customFormat="1" ht="12.75" customHeight="1" x14ac:dyDescent="0.25">
      <c r="A12" s="137"/>
      <c r="B12" s="138"/>
      <c r="C12" s="135"/>
      <c r="D12" s="141"/>
      <c r="E12" s="141"/>
      <c r="F12" s="141"/>
      <c r="G12" s="141"/>
      <c r="H12" s="141"/>
      <c r="I12" s="141"/>
      <c r="J12" s="141"/>
      <c r="K12" s="141"/>
      <c r="L12" s="141"/>
      <c r="M12" s="141"/>
      <c r="N12" s="141"/>
      <c r="O12" s="141"/>
      <c r="P12" s="141"/>
      <c r="Q12" s="141"/>
      <c r="R12" s="141"/>
      <c r="S12" s="141"/>
      <c r="T12" s="141"/>
      <c r="U12" s="141"/>
      <c r="V12" s="141"/>
    </row>
    <row r="13" spans="1:28" s="139" customFormat="1" ht="12.75" customHeight="1" x14ac:dyDescent="0.25">
      <c r="A13" s="137"/>
      <c r="B13" s="138"/>
      <c r="C13" s="135"/>
      <c r="D13" s="141"/>
      <c r="E13" s="141"/>
      <c r="F13" s="141"/>
      <c r="G13" s="141"/>
      <c r="H13" s="141"/>
      <c r="I13" s="141"/>
      <c r="J13" s="141"/>
      <c r="K13" s="141"/>
      <c r="L13" s="141"/>
      <c r="M13" s="141"/>
      <c r="N13" s="141"/>
      <c r="O13" s="141"/>
      <c r="P13" s="141"/>
      <c r="Q13" s="141"/>
      <c r="R13" s="141"/>
      <c r="S13" s="141"/>
      <c r="T13" s="141"/>
      <c r="U13" s="141"/>
      <c r="V13" s="141"/>
    </row>
    <row r="14" spans="1:28" s="139" customFormat="1" ht="12.75" customHeight="1" x14ac:dyDescent="0.25">
      <c r="A14" s="137"/>
      <c r="B14" s="138"/>
      <c r="C14" s="135"/>
      <c r="D14" s="141"/>
      <c r="E14" s="141"/>
      <c r="F14" s="141"/>
      <c r="G14" s="141"/>
      <c r="H14" s="141"/>
      <c r="I14" s="141"/>
      <c r="J14" s="141"/>
      <c r="K14" s="141"/>
      <c r="L14" s="141"/>
      <c r="M14" s="141"/>
      <c r="N14" s="141"/>
      <c r="O14" s="141"/>
      <c r="P14" s="141"/>
      <c r="Q14" s="141"/>
      <c r="R14" s="141"/>
      <c r="S14" s="141"/>
      <c r="T14" s="141"/>
      <c r="U14" s="141"/>
      <c r="V14" s="141"/>
    </row>
    <row r="15" spans="1:28" s="139" customFormat="1" ht="12.75" customHeight="1" x14ac:dyDescent="0.25">
      <c r="A15" s="137"/>
      <c r="B15" s="138"/>
      <c r="C15" s="135"/>
      <c r="D15" s="141"/>
      <c r="E15" s="141"/>
      <c r="F15" s="141"/>
      <c r="G15" s="141"/>
      <c r="H15" s="141"/>
      <c r="I15" s="141"/>
      <c r="J15" s="141"/>
      <c r="K15" s="141"/>
      <c r="L15" s="141"/>
      <c r="M15" s="141"/>
      <c r="N15" s="141"/>
      <c r="O15" s="141"/>
      <c r="P15" s="141"/>
      <c r="Q15" s="141"/>
      <c r="R15" s="141"/>
      <c r="S15" s="141"/>
      <c r="T15" s="141"/>
      <c r="U15" s="141"/>
      <c r="V15" s="141"/>
    </row>
    <row r="16" spans="1:28" s="139" customFormat="1" ht="12.75" customHeight="1" x14ac:dyDescent="0.25">
      <c r="A16" s="137"/>
      <c r="B16" s="138"/>
      <c r="C16" s="135"/>
      <c r="D16" s="141"/>
      <c r="E16" s="141"/>
      <c r="F16" s="141"/>
      <c r="G16" s="141"/>
      <c r="H16" s="141"/>
      <c r="I16" s="141"/>
      <c r="J16" s="141"/>
      <c r="K16" s="141"/>
      <c r="L16" s="141"/>
      <c r="M16" s="141"/>
      <c r="N16" s="141"/>
      <c r="O16" s="141"/>
      <c r="P16" s="141"/>
      <c r="Q16" s="141"/>
      <c r="R16" s="141"/>
      <c r="S16" s="141"/>
      <c r="T16" s="141"/>
      <c r="U16" s="141"/>
      <c r="V16" s="141"/>
    </row>
    <row r="17" spans="1:22" s="139" customFormat="1" ht="12.75" customHeight="1" x14ac:dyDescent="0.25">
      <c r="A17" s="137"/>
      <c r="B17" s="138"/>
      <c r="C17" s="135"/>
      <c r="D17" s="141"/>
      <c r="E17" s="141"/>
      <c r="F17" s="141"/>
      <c r="G17" s="141"/>
      <c r="H17" s="141"/>
      <c r="I17" s="141"/>
      <c r="J17" s="141"/>
      <c r="K17" s="141"/>
      <c r="L17" s="141"/>
      <c r="M17" s="141"/>
      <c r="N17" s="141"/>
      <c r="O17" s="141"/>
      <c r="P17" s="141"/>
      <c r="Q17" s="141"/>
      <c r="R17" s="141"/>
      <c r="S17" s="141"/>
      <c r="T17" s="141"/>
      <c r="U17" s="141"/>
      <c r="V17" s="141"/>
    </row>
    <row r="18" spans="1:22" s="139" customFormat="1" ht="12.75" customHeight="1" x14ac:dyDescent="0.25">
      <c r="A18" s="137"/>
      <c r="B18" s="138"/>
      <c r="C18" s="135"/>
      <c r="D18" s="141"/>
      <c r="E18" s="141"/>
      <c r="F18" s="141"/>
      <c r="G18" s="141"/>
      <c r="H18" s="141"/>
      <c r="I18" s="141"/>
      <c r="J18" s="141"/>
      <c r="K18" s="141"/>
      <c r="L18" s="141"/>
      <c r="M18" s="141"/>
      <c r="N18" s="141"/>
      <c r="O18" s="141"/>
      <c r="P18" s="141"/>
      <c r="Q18" s="141"/>
      <c r="R18" s="141"/>
      <c r="S18" s="141"/>
      <c r="T18" s="141"/>
      <c r="U18" s="141"/>
      <c r="V18" s="141"/>
    </row>
    <row r="19" spans="1:22" s="139" customFormat="1" ht="15.75" customHeight="1" x14ac:dyDescent="0.25">
      <c r="A19" s="137"/>
      <c r="B19" s="138"/>
      <c r="C19" s="135"/>
      <c r="D19" s="141"/>
      <c r="E19" s="141"/>
      <c r="F19" s="141"/>
      <c r="G19" s="141"/>
      <c r="H19" s="141"/>
      <c r="I19" s="141"/>
      <c r="J19" s="141"/>
      <c r="K19" s="141"/>
      <c r="L19" s="141"/>
      <c r="M19" s="141"/>
      <c r="N19" s="141"/>
      <c r="O19" s="141"/>
      <c r="P19" s="141"/>
      <c r="Q19" s="141"/>
      <c r="R19" s="141"/>
      <c r="S19" s="141"/>
      <c r="T19" s="141"/>
      <c r="U19" s="141"/>
      <c r="V19" s="141"/>
    </row>
    <row r="20" spans="1:22" s="139" customFormat="1" ht="12.75" customHeight="1" x14ac:dyDescent="0.25">
      <c r="A20" s="137"/>
      <c r="B20" s="138"/>
      <c r="C20" s="135"/>
      <c r="D20" s="165"/>
      <c r="E20" s="339" t="s">
        <v>70</v>
      </c>
      <c r="F20" s="339"/>
      <c r="G20" s="339"/>
      <c r="H20" s="339"/>
      <c r="I20" s="163"/>
      <c r="J20" s="161"/>
      <c r="K20" s="339" t="s">
        <v>71</v>
      </c>
      <c r="L20" s="339"/>
      <c r="M20" s="339"/>
      <c r="N20" s="339"/>
      <c r="O20" s="163"/>
      <c r="P20" s="161"/>
      <c r="Q20" s="339" t="s">
        <v>72</v>
      </c>
      <c r="R20" s="339"/>
      <c r="S20" s="339"/>
      <c r="T20" s="339"/>
      <c r="U20" s="163"/>
      <c r="V20" s="141"/>
    </row>
    <row r="21" spans="1:22" s="134" customFormat="1" ht="109.5" customHeight="1" x14ac:dyDescent="0.25">
      <c r="A21" s="130"/>
      <c r="B21" s="131"/>
      <c r="C21" s="142"/>
      <c r="D21" s="166"/>
      <c r="E21" s="340" t="s">
        <v>69</v>
      </c>
      <c r="F21" s="340"/>
      <c r="G21" s="340"/>
      <c r="H21" s="340"/>
      <c r="I21" s="164"/>
      <c r="J21" s="162"/>
      <c r="K21" s="340" t="s">
        <v>93</v>
      </c>
      <c r="L21" s="340"/>
      <c r="M21" s="340"/>
      <c r="N21" s="340"/>
      <c r="O21" s="164"/>
      <c r="P21" s="162"/>
      <c r="Q21" s="340" t="s">
        <v>77</v>
      </c>
      <c r="R21" s="340"/>
      <c r="S21" s="340"/>
      <c r="T21" s="340"/>
      <c r="U21" s="164"/>
      <c r="V21" s="142"/>
    </row>
    <row r="22" spans="1:22" s="134" customFormat="1" ht="14.25" customHeight="1" x14ac:dyDescent="0.25">
      <c r="A22" s="130"/>
      <c r="B22" s="131"/>
      <c r="C22" s="142"/>
      <c r="D22" s="142"/>
      <c r="E22" s="142"/>
      <c r="F22" s="142"/>
      <c r="G22" s="142"/>
      <c r="H22" s="142"/>
      <c r="I22" s="142"/>
      <c r="J22" s="142"/>
      <c r="K22" s="142"/>
      <c r="L22" s="142"/>
      <c r="M22" s="162"/>
      <c r="N22" s="162"/>
      <c r="O22" s="162"/>
      <c r="P22" s="162"/>
      <c r="Q22" s="162"/>
      <c r="R22" s="162"/>
      <c r="S22" s="162"/>
      <c r="T22" s="162"/>
      <c r="U22" s="162"/>
      <c r="V22" s="162"/>
    </row>
    <row r="23" spans="1:22" s="134" customFormat="1" ht="4.5" customHeight="1" x14ac:dyDescent="0.25">
      <c r="A23" s="130"/>
      <c r="B23" s="131"/>
      <c r="C23" s="142"/>
      <c r="D23" s="143"/>
      <c r="E23" s="143"/>
      <c r="F23" s="143"/>
      <c r="G23" s="143"/>
      <c r="H23" s="143"/>
      <c r="I23" s="143"/>
      <c r="J23" s="143"/>
      <c r="K23" s="144"/>
      <c r="L23" s="160"/>
      <c r="M23" s="143"/>
      <c r="N23" s="143"/>
      <c r="O23" s="143"/>
      <c r="P23" s="143"/>
      <c r="Q23" s="143"/>
      <c r="R23" s="143"/>
      <c r="S23" s="143"/>
      <c r="T23" s="143"/>
      <c r="U23" s="143"/>
      <c r="V23" s="142"/>
    </row>
    <row r="24" spans="1:22" s="134" customFormat="1" ht="4.5" customHeight="1" x14ac:dyDescent="0.25">
      <c r="A24" s="130"/>
      <c r="B24" s="131"/>
      <c r="C24" s="142"/>
      <c r="D24" s="142"/>
      <c r="E24" s="142"/>
      <c r="F24" s="142"/>
      <c r="G24" s="142"/>
      <c r="H24" s="142"/>
      <c r="I24" s="142"/>
      <c r="J24" s="142"/>
      <c r="K24" s="142"/>
      <c r="L24" s="142"/>
      <c r="M24" s="142"/>
      <c r="N24" s="142"/>
      <c r="O24" s="142"/>
      <c r="P24" s="142"/>
      <c r="Q24" s="142"/>
      <c r="R24" s="142"/>
      <c r="S24" s="142"/>
      <c r="T24" s="142"/>
      <c r="U24" s="142"/>
      <c r="V24" s="142"/>
    </row>
    <row r="25" spans="1:22" s="134" customFormat="1" ht="15.75" customHeight="1" x14ac:dyDescent="0.25">
      <c r="A25" s="130"/>
      <c r="B25" s="131"/>
      <c r="C25" s="132" t="s">
        <v>48</v>
      </c>
      <c r="D25" s="142"/>
      <c r="E25" s="142"/>
      <c r="F25" s="142"/>
      <c r="G25" s="142"/>
      <c r="H25" s="142"/>
      <c r="I25" s="142"/>
      <c r="J25" s="142"/>
      <c r="K25" s="142"/>
      <c r="L25" s="142"/>
      <c r="M25" s="142"/>
      <c r="N25" s="142"/>
      <c r="O25" s="142"/>
      <c r="P25" s="142"/>
      <c r="Q25" s="142"/>
      <c r="R25" s="142"/>
      <c r="S25" s="142"/>
      <c r="T25" s="142"/>
      <c r="U25" s="142"/>
      <c r="V25" s="142"/>
    </row>
    <row r="26" spans="1:22" s="134" customFormat="1" ht="27" customHeight="1" x14ac:dyDescent="0.25">
      <c r="A26" s="130"/>
      <c r="B26" s="131"/>
      <c r="C26" s="135" t="s">
        <v>49</v>
      </c>
      <c r="D26" s="338" t="s">
        <v>50</v>
      </c>
      <c r="E26" s="338"/>
      <c r="F26" s="338"/>
      <c r="G26" s="338"/>
      <c r="H26" s="338"/>
      <c r="I26" s="338"/>
      <c r="J26" s="338"/>
      <c r="K26" s="338"/>
      <c r="L26" s="338"/>
      <c r="M26" s="338"/>
      <c r="N26" s="338"/>
      <c r="O26" s="338"/>
      <c r="P26" s="338"/>
      <c r="Q26" s="338"/>
      <c r="R26" s="338"/>
      <c r="S26" s="338"/>
      <c r="T26" s="338"/>
      <c r="U26" s="338"/>
      <c r="V26" s="338"/>
    </row>
    <row r="27" spans="1:22" s="134" customFormat="1" ht="7.5" customHeight="1" x14ac:dyDescent="0.25">
      <c r="A27" s="130"/>
      <c r="B27" s="131"/>
      <c r="C27" s="135"/>
      <c r="D27" s="145"/>
      <c r="E27" s="145"/>
      <c r="F27" s="145"/>
      <c r="G27" s="145"/>
      <c r="H27" s="145"/>
      <c r="I27" s="145"/>
      <c r="J27" s="145"/>
      <c r="K27" s="145"/>
      <c r="L27" s="145"/>
      <c r="M27" s="145"/>
      <c r="N27" s="145"/>
      <c r="O27" s="145"/>
      <c r="P27" s="145"/>
      <c r="Q27" s="145"/>
      <c r="R27" s="145"/>
      <c r="S27" s="145"/>
      <c r="T27" s="145"/>
      <c r="U27" s="145"/>
      <c r="V27" s="145"/>
    </row>
    <row r="28" spans="1:22" s="134" customFormat="1" ht="30" customHeight="1" x14ac:dyDescent="0.25">
      <c r="A28" s="130"/>
      <c r="B28" s="131"/>
      <c r="C28" s="135" t="s">
        <v>51</v>
      </c>
      <c r="D28" s="341" t="s">
        <v>73</v>
      </c>
      <c r="E28" s="341"/>
      <c r="F28" s="341"/>
      <c r="G28" s="341"/>
      <c r="H28" s="341"/>
      <c r="I28" s="341"/>
      <c r="J28" s="341"/>
      <c r="K28" s="341"/>
      <c r="L28" s="341"/>
      <c r="M28" s="341"/>
      <c r="N28" s="341"/>
      <c r="O28" s="341"/>
      <c r="P28" s="341"/>
      <c r="Q28" s="341"/>
      <c r="R28" s="341"/>
      <c r="S28" s="341"/>
      <c r="T28" s="341"/>
      <c r="U28" s="341"/>
      <c r="V28" s="341"/>
    </row>
    <row r="29" spans="1:22" s="134" customFormat="1" ht="6" customHeight="1" x14ac:dyDescent="0.25">
      <c r="A29" s="130"/>
      <c r="B29" s="131"/>
      <c r="C29" s="135"/>
      <c r="D29" s="145"/>
      <c r="E29" s="145"/>
      <c r="F29" s="145"/>
      <c r="G29" s="145"/>
      <c r="H29" s="145"/>
      <c r="I29" s="145"/>
      <c r="J29" s="145"/>
      <c r="K29" s="145"/>
      <c r="L29" s="145"/>
      <c r="M29" s="145"/>
      <c r="N29" s="145"/>
      <c r="O29" s="145"/>
      <c r="P29" s="145"/>
      <c r="Q29" s="145"/>
      <c r="R29" s="145"/>
      <c r="S29" s="145"/>
      <c r="T29" s="145"/>
      <c r="U29" s="145"/>
      <c r="V29" s="145"/>
    </row>
    <row r="30" spans="1:22" s="134" customFormat="1" ht="30" customHeight="1" x14ac:dyDescent="0.25">
      <c r="A30" s="130"/>
      <c r="B30" s="131"/>
      <c r="C30" s="135" t="s">
        <v>52</v>
      </c>
      <c r="D30" s="341" t="s">
        <v>74</v>
      </c>
      <c r="E30" s="341"/>
      <c r="F30" s="341"/>
      <c r="G30" s="341"/>
      <c r="H30" s="341"/>
      <c r="I30" s="341"/>
      <c r="J30" s="341"/>
      <c r="K30" s="341"/>
      <c r="L30" s="341"/>
      <c r="M30" s="341"/>
      <c r="N30" s="341"/>
      <c r="O30" s="341"/>
      <c r="P30" s="341"/>
      <c r="Q30" s="341"/>
      <c r="R30" s="341"/>
      <c r="S30" s="341"/>
      <c r="T30" s="341"/>
      <c r="U30" s="341"/>
      <c r="V30" s="341"/>
    </row>
    <row r="31" spans="1:22" s="134" customFormat="1" ht="6" customHeight="1" x14ac:dyDescent="0.25">
      <c r="A31" s="130"/>
      <c r="B31" s="131"/>
      <c r="C31" s="135"/>
      <c r="D31" s="145"/>
      <c r="E31" s="145"/>
      <c r="F31" s="145"/>
      <c r="G31" s="145"/>
      <c r="H31" s="145"/>
      <c r="I31" s="145"/>
      <c r="J31" s="145"/>
      <c r="K31" s="145"/>
      <c r="L31" s="145"/>
      <c r="M31" s="145"/>
      <c r="N31" s="145"/>
      <c r="O31" s="145"/>
      <c r="P31" s="145"/>
      <c r="Q31" s="145"/>
      <c r="R31" s="145"/>
      <c r="S31" s="145"/>
      <c r="T31" s="145"/>
      <c r="U31" s="145"/>
      <c r="V31" s="145"/>
    </row>
    <row r="32" spans="1:22" s="134" customFormat="1" ht="29.25" customHeight="1" x14ac:dyDescent="0.25">
      <c r="A32" s="130"/>
      <c r="B32" s="131"/>
      <c r="C32" s="135" t="s">
        <v>78</v>
      </c>
      <c r="D32" s="338" t="s">
        <v>76</v>
      </c>
      <c r="E32" s="338"/>
      <c r="F32" s="338"/>
      <c r="G32" s="338"/>
      <c r="H32" s="338"/>
      <c r="I32" s="338"/>
      <c r="J32" s="338"/>
      <c r="K32" s="338"/>
      <c r="L32" s="338"/>
      <c r="M32" s="338"/>
      <c r="N32" s="338"/>
      <c r="O32" s="338"/>
      <c r="P32" s="338"/>
      <c r="Q32" s="338"/>
      <c r="R32" s="338"/>
      <c r="S32" s="338"/>
      <c r="T32" s="338"/>
      <c r="U32" s="338"/>
      <c r="V32" s="338"/>
    </row>
    <row r="33" spans="1:22" s="134" customFormat="1" ht="6" customHeight="1" x14ac:dyDescent="0.25">
      <c r="A33" s="130"/>
      <c r="B33" s="131"/>
      <c r="C33" s="135"/>
      <c r="D33" s="145"/>
      <c r="E33" s="145"/>
      <c r="F33" s="145"/>
      <c r="G33" s="145"/>
      <c r="H33" s="145"/>
      <c r="I33" s="145"/>
      <c r="J33" s="145"/>
      <c r="K33" s="145"/>
      <c r="L33" s="145"/>
      <c r="M33" s="145"/>
      <c r="N33" s="145"/>
      <c r="O33" s="145"/>
      <c r="P33" s="145"/>
      <c r="Q33" s="145"/>
      <c r="R33" s="145"/>
      <c r="S33" s="145"/>
      <c r="T33" s="145"/>
      <c r="U33" s="145"/>
      <c r="V33" s="145"/>
    </row>
    <row r="34" spans="1:22" s="134" customFormat="1" ht="6" customHeight="1" x14ac:dyDescent="0.25">
      <c r="A34" s="130"/>
      <c r="B34" s="131"/>
      <c r="C34" s="142"/>
      <c r="D34" s="142"/>
      <c r="E34" s="142"/>
      <c r="F34" s="142"/>
      <c r="G34" s="142"/>
      <c r="H34" s="142"/>
      <c r="I34" s="142"/>
      <c r="J34" s="142"/>
      <c r="K34" s="142"/>
      <c r="L34" s="142"/>
      <c r="M34" s="142"/>
      <c r="N34" s="142"/>
      <c r="O34" s="142"/>
      <c r="P34" s="142"/>
      <c r="Q34" s="142"/>
      <c r="R34" s="142"/>
      <c r="S34" s="142"/>
      <c r="T34" s="142"/>
      <c r="U34" s="142"/>
      <c r="V34" s="142"/>
    </row>
    <row r="35" spans="1:22" s="134" customFormat="1" ht="15.75" customHeight="1" x14ac:dyDescent="0.25">
      <c r="A35" s="130"/>
      <c r="B35" s="131"/>
      <c r="C35" s="132" t="s">
        <v>53</v>
      </c>
      <c r="D35" s="142"/>
      <c r="E35" s="142"/>
      <c r="F35" s="142"/>
      <c r="G35" s="142"/>
      <c r="H35" s="142"/>
      <c r="I35" s="142"/>
      <c r="J35" s="142"/>
      <c r="K35" s="142"/>
      <c r="L35" s="142"/>
      <c r="M35" s="142"/>
      <c r="N35" s="142"/>
      <c r="O35" s="142"/>
      <c r="P35" s="142"/>
      <c r="Q35" s="142"/>
      <c r="R35" s="142"/>
      <c r="S35" s="142"/>
      <c r="T35" s="142"/>
      <c r="U35" s="142"/>
      <c r="V35" s="142"/>
    </row>
    <row r="36" spans="1:22" s="134" customFormat="1" ht="26.25" customHeight="1" x14ac:dyDescent="0.25">
      <c r="A36" s="130"/>
      <c r="B36" s="131"/>
      <c r="C36" s="146"/>
      <c r="D36" s="338" t="s">
        <v>75</v>
      </c>
      <c r="E36" s="338"/>
      <c r="F36" s="338"/>
      <c r="G36" s="338"/>
      <c r="H36" s="338"/>
      <c r="I36" s="338"/>
      <c r="J36" s="338"/>
      <c r="K36" s="338"/>
      <c r="L36" s="338"/>
      <c r="M36" s="338"/>
      <c r="N36" s="338"/>
      <c r="O36" s="338"/>
      <c r="P36" s="338"/>
      <c r="Q36" s="338"/>
      <c r="R36" s="338"/>
      <c r="S36" s="338"/>
      <c r="T36" s="338"/>
      <c r="U36" s="338"/>
      <c r="V36" s="338"/>
    </row>
    <row r="37" spans="1:22" s="134" customFormat="1" ht="6" customHeight="1" x14ac:dyDescent="0.25">
      <c r="A37" s="130"/>
      <c r="B37" s="131"/>
      <c r="C37" s="142"/>
      <c r="D37" s="142"/>
      <c r="E37" s="142"/>
      <c r="F37" s="142"/>
      <c r="G37" s="142"/>
      <c r="H37" s="142"/>
      <c r="I37" s="142"/>
      <c r="J37" s="142"/>
      <c r="K37" s="142"/>
      <c r="L37" s="142"/>
      <c r="M37" s="142"/>
      <c r="N37" s="142"/>
      <c r="O37" s="142"/>
      <c r="P37" s="142"/>
      <c r="Q37" s="142"/>
      <c r="R37" s="142"/>
      <c r="S37" s="142"/>
      <c r="T37" s="142"/>
      <c r="U37" s="142"/>
      <c r="V37" s="142"/>
    </row>
    <row r="38" spans="1:22" ht="12" customHeight="1" x14ac:dyDescent="0.2">
      <c r="C38" s="147"/>
      <c r="V38" s="334" t="s">
        <v>55</v>
      </c>
    </row>
    <row r="39" spans="1:22" s="149" customFormat="1" ht="12.75" hidden="1" x14ac:dyDescent="0.2">
      <c r="A39" s="148"/>
      <c r="B39" s="148" t="s">
        <v>54</v>
      </c>
      <c r="C39" s="148"/>
      <c r="D39" s="148"/>
      <c r="E39" s="148"/>
      <c r="F39" s="148"/>
      <c r="G39" s="148"/>
      <c r="H39" s="148"/>
      <c r="I39" s="148"/>
      <c r="J39" s="148"/>
      <c r="K39" s="148"/>
      <c r="L39" s="148"/>
      <c r="M39" s="148"/>
      <c r="N39" s="148"/>
      <c r="O39" s="148"/>
    </row>
    <row r="40" spans="1:22" ht="15" hidden="1" x14ac:dyDescent="0.2">
      <c r="B40" s="150"/>
      <c r="V40" s="151" t="s">
        <v>55</v>
      </c>
    </row>
    <row r="41" spans="1:22" ht="15" hidden="1" x14ac:dyDescent="0.2">
      <c r="B41" s="150"/>
    </row>
    <row r="42" spans="1:22" ht="15" hidden="1" x14ac:dyDescent="0.2">
      <c r="B42" s="150"/>
    </row>
    <row r="43" spans="1:22" ht="15" hidden="1" x14ac:dyDescent="0.2">
      <c r="B43" s="150"/>
    </row>
    <row r="44" spans="1:22" ht="15" hidden="1" x14ac:dyDescent="0.2">
      <c r="B44" s="150"/>
    </row>
    <row r="45" spans="1:22" ht="15" hidden="1" x14ac:dyDescent="0.2">
      <c r="B45" s="150"/>
    </row>
    <row r="46" spans="1:22" ht="15" hidden="1" x14ac:dyDescent="0.2">
      <c r="B46" s="150"/>
    </row>
    <row r="47" spans="1:22" ht="15" hidden="1" x14ac:dyDescent="0.2">
      <c r="B47" s="150"/>
    </row>
    <row r="48" spans="1:22" ht="15" hidden="1" x14ac:dyDescent="0.2">
      <c r="B48" s="150"/>
    </row>
    <row r="49" spans="2:2" ht="15" hidden="1" x14ac:dyDescent="0.2">
      <c r="B49" s="150"/>
    </row>
    <row r="50" spans="2:2" ht="15" hidden="1" x14ac:dyDescent="0.2">
      <c r="B50" s="150"/>
    </row>
    <row r="51" spans="2:2" ht="15" hidden="1" x14ac:dyDescent="0.2">
      <c r="B51" s="150"/>
    </row>
    <row r="52" spans="2:2" ht="15" hidden="1" x14ac:dyDescent="0.2">
      <c r="B52" s="150"/>
    </row>
    <row r="53" spans="2:2" ht="15" hidden="1" x14ac:dyDescent="0.2">
      <c r="B53" s="150"/>
    </row>
    <row r="54" spans="2:2" ht="15" hidden="1" x14ac:dyDescent="0.2">
      <c r="B54" s="150"/>
    </row>
    <row r="55" spans="2:2" ht="15" hidden="1" x14ac:dyDescent="0.2">
      <c r="B55" s="150"/>
    </row>
    <row r="56" spans="2:2" ht="15" hidden="1" x14ac:dyDescent="0.2">
      <c r="B56" s="150"/>
    </row>
    <row r="57" spans="2:2" ht="15" hidden="1" x14ac:dyDescent="0.2">
      <c r="B57" s="150"/>
    </row>
    <row r="58" spans="2:2" ht="15" hidden="1" x14ac:dyDescent="0.2">
      <c r="B58" s="150"/>
    </row>
    <row r="59" spans="2:2" ht="15" hidden="1" x14ac:dyDescent="0.2">
      <c r="B59" s="150"/>
    </row>
    <row r="60" spans="2:2" ht="15" hidden="1" x14ac:dyDescent="0.2">
      <c r="B60" s="150"/>
    </row>
    <row r="61" spans="2:2" ht="15" hidden="1" x14ac:dyDescent="0.2">
      <c r="B61" s="150"/>
    </row>
    <row r="62" spans="2:2" ht="15" hidden="1" x14ac:dyDescent="0.2">
      <c r="B62" s="150"/>
    </row>
    <row r="63" spans="2:2" ht="15" hidden="1" x14ac:dyDescent="0.2">
      <c r="B63" s="150"/>
    </row>
    <row r="64" spans="2:2" ht="15" hidden="1" x14ac:dyDescent="0.2">
      <c r="B64" s="150"/>
    </row>
    <row r="65" spans="2:2" ht="15" hidden="1" x14ac:dyDescent="0.2">
      <c r="B65" s="150"/>
    </row>
    <row r="66" spans="2:2" ht="15" hidden="1" x14ac:dyDescent="0.2">
      <c r="B66" s="150"/>
    </row>
    <row r="67" spans="2:2" ht="15" hidden="1" x14ac:dyDescent="0.2">
      <c r="B67" s="150"/>
    </row>
    <row r="68" spans="2:2" ht="15" hidden="1" x14ac:dyDescent="0.2">
      <c r="B68" s="150"/>
    </row>
    <row r="69" spans="2:2" ht="15" hidden="1" x14ac:dyDescent="0.2">
      <c r="B69" s="150"/>
    </row>
    <row r="70" spans="2:2" ht="15" hidden="1" x14ac:dyDescent="0.2">
      <c r="B70" s="150"/>
    </row>
    <row r="71" spans="2:2" ht="15" hidden="1" x14ac:dyDescent="0.2">
      <c r="B71" s="150"/>
    </row>
    <row r="72" spans="2:2" ht="15" hidden="1" x14ac:dyDescent="0.2">
      <c r="B72" s="150"/>
    </row>
    <row r="73" spans="2:2" ht="15" hidden="1" x14ac:dyDescent="0.2">
      <c r="B73" s="150"/>
    </row>
    <row r="74" spans="2:2" ht="15" hidden="1" x14ac:dyDescent="0.2">
      <c r="B74" s="150"/>
    </row>
    <row r="75" spans="2:2" ht="15" hidden="1" x14ac:dyDescent="0.2">
      <c r="B75" s="150"/>
    </row>
    <row r="76" spans="2:2" ht="15" hidden="1" x14ac:dyDescent="0.2">
      <c r="B76" s="150"/>
    </row>
    <row r="77" spans="2:2" ht="15" hidden="1" x14ac:dyDescent="0.2">
      <c r="B77" s="150"/>
    </row>
    <row r="78" spans="2:2" ht="15" hidden="1" x14ac:dyDescent="0.2">
      <c r="B78" s="150"/>
    </row>
    <row r="79" spans="2:2" ht="15" hidden="1" x14ac:dyDescent="0.2">
      <c r="B79" s="150"/>
    </row>
    <row r="80" spans="2:2" ht="15" hidden="1" x14ac:dyDescent="0.2">
      <c r="B80" s="150"/>
    </row>
    <row r="81" spans="2:2" ht="15" hidden="1" x14ac:dyDescent="0.2">
      <c r="B81" s="150"/>
    </row>
    <row r="82" spans="2:2" ht="15" hidden="1" x14ac:dyDescent="0.2">
      <c r="B82" s="150"/>
    </row>
    <row r="83" spans="2:2" ht="15" hidden="1" x14ac:dyDescent="0.2">
      <c r="B83" s="150"/>
    </row>
    <row r="84" spans="2:2" ht="15" hidden="1" x14ac:dyDescent="0.2">
      <c r="B84" s="150"/>
    </row>
    <row r="85" spans="2:2" ht="15" hidden="1" x14ac:dyDescent="0.2">
      <c r="B85" s="150"/>
    </row>
    <row r="86" spans="2:2" ht="15" hidden="1" x14ac:dyDescent="0.2">
      <c r="B86" s="150"/>
    </row>
    <row r="87" spans="2:2" ht="15" hidden="1" x14ac:dyDescent="0.2">
      <c r="B87" s="150"/>
    </row>
    <row r="88" spans="2:2" ht="15" hidden="1" x14ac:dyDescent="0.2">
      <c r="B88" s="150"/>
    </row>
    <row r="89" spans="2:2" ht="15" hidden="1" x14ac:dyDescent="0.2">
      <c r="B89" s="150"/>
    </row>
    <row r="90" spans="2:2" ht="15" hidden="1" x14ac:dyDescent="0.2">
      <c r="B90" s="150"/>
    </row>
    <row r="91" spans="2:2" ht="15" hidden="1" x14ac:dyDescent="0.2">
      <c r="B91" s="150"/>
    </row>
    <row r="92" spans="2:2" ht="15" hidden="1" x14ac:dyDescent="0.2">
      <c r="B92" s="150"/>
    </row>
    <row r="93" spans="2:2" ht="15" hidden="1" x14ac:dyDescent="0.2">
      <c r="B93" s="150"/>
    </row>
    <row r="94" spans="2:2" ht="15" hidden="1" x14ac:dyDescent="0.2">
      <c r="B94" s="150"/>
    </row>
    <row r="95" spans="2:2" ht="15" hidden="1" x14ac:dyDescent="0.2">
      <c r="B95" s="150"/>
    </row>
    <row r="96" spans="2:2" ht="15" hidden="1" x14ac:dyDescent="0.2">
      <c r="B96" s="150"/>
    </row>
    <row r="97" spans="2:2" ht="15" hidden="1" x14ac:dyDescent="0.2">
      <c r="B97" s="150"/>
    </row>
    <row r="98" spans="2:2" ht="15" hidden="1" x14ac:dyDescent="0.2">
      <c r="B98" s="150"/>
    </row>
    <row r="99" spans="2:2" ht="15" hidden="1" x14ac:dyDescent="0.2">
      <c r="B99" s="150"/>
    </row>
    <row r="100" spans="2:2" ht="15" hidden="1" x14ac:dyDescent="0.2">
      <c r="B100" s="150"/>
    </row>
    <row r="101" spans="2:2" ht="15" hidden="1" x14ac:dyDescent="0.2">
      <c r="B101" s="150"/>
    </row>
    <row r="102" spans="2:2" ht="15" hidden="1" x14ac:dyDescent="0.2">
      <c r="B102" s="150"/>
    </row>
    <row r="103" spans="2:2" ht="15" hidden="1" x14ac:dyDescent="0.2">
      <c r="B103" s="150"/>
    </row>
    <row r="104" spans="2:2" ht="15" hidden="1" x14ac:dyDescent="0.2">
      <c r="B104" s="150"/>
    </row>
    <row r="105" spans="2:2" ht="15" hidden="1" x14ac:dyDescent="0.2">
      <c r="B105" s="150"/>
    </row>
    <row r="106" spans="2:2" ht="15" hidden="1" x14ac:dyDescent="0.2">
      <c r="B106" s="150"/>
    </row>
    <row r="107" spans="2:2" ht="15" hidden="1" x14ac:dyDescent="0.2">
      <c r="B107" s="150"/>
    </row>
    <row r="108" spans="2:2" ht="15" hidden="1" x14ac:dyDescent="0.2">
      <c r="B108" s="150"/>
    </row>
    <row r="109" spans="2:2" ht="15" hidden="1" x14ac:dyDescent="0.2">
      <c r="B109" s="150"/>
    </row>
    <row r="110" spans="2:2" ht="15" hidden="1" x14ac:dyDescent="0.2">
      <c r="B110" s="150"/>
    </row>
    <row r="111" spans="2:2" ht="15" hidden="1" x14ac:dyDescent="0.2">
      <c r="B111" s="150"/>
    </row>
    <row r="112" spans="2:2" ht="15" hidden="1" x14ac:dyDescent="0.2">
      <c r="B112" s="150"/>
    </row>
    <row r="113" spans="2:2" ht="15" hidden="1" x14ac:dyDescent="0.2">
      <c r="B113" s="150"/>
    </row>
    <row r="114" spans="2:2" ht="15" hidden="1" x14ac:dyDescent="0.2">
      <c r="B114" s="150"/>
    </row>
    <row r="115" spans="2:2" ht="15" hidden="1" x14ac:dyDescent="0.2">
      <c r="B115" s="150"/>
    </row>
    <row r="116" spans="2:2" ht="15" hidden="1" x14ac:dyDescent="0.2">
      <c r="B116" s="150"/>
    </row>
    <row r="117" spans="2:2" ht="15" hidden="1" x14ac:dyDescent="0.2">
      <c r="B117" s="150"/>
    </row>
    <row r="118" spans="2:2" ht="15" hidden="1" x14ac:dyDescent="0.2">
      <c r="B118" s="150"/>
    </row>
    <row r="119" spans="2:2" ht="15" hidden="1" x14ac:dyDescent="0.2">
      <c r="B119" s="150"/>
    </row>
    <row r="120" spans="2:2" ht="15" hidden="1" x14ac:dyDescent="0.2">
      <c r="B120" s="150"/>
    </row>
    <row r="121" spans="2:2" ht="15.75" hidden="1" customHeight="1" x14ac:dyDescent="0.2">
      <c r="B121" s="150"/>
    </row>
    <row r="129" s="127" customFormat="1" ht="0" hidden="1" customHeight="1" x14ac:dyDescent="0.2"/>
    <row r="130" s="127" customFormat="1" ht="0" hidden="1" customHeight="1" x14ac:dyDescent="0.2"/>
    <row r="131" s="127" customFormat="1" ht="0" hidden="1" customHeight="1" x14ac:dyDescent="0.2"/>
    <row r="132" s="127" customFormat="1" ht="0" hidden="1" customHeight="1" x14ac:dyDescent="0.2"/>
    <row r="133" s="127" customFormat="1" ht="0" hidden="1" customHeight="1" x14ac:dyDescent="0.2"/>
    <row r="134" s="127" customFormat="1" ht="0" hidden="1" customHeight="1" x14ac:dyDescent="0.2"/>
    <row r="135" s="127" customFormat="1" ht="0" hidden="1" customHeight="1" x14ac:dyDescent="0.2"/>
    <row r="136" s="127" customFormat="1" ht="0" hidden="1" customHeight="1" x14ac:dyDescent="0.2"/>
    <row r="137" s="127" customFormat="1" ht="0" hidden="1" customHeight="1" x14ac:dyDescent="0.2"/>
    <row r="138" s="127" customFormat="1" ht="0" hidden="1" customHeight="1" x14ac:dyDescent="0.2"/>
    <row r="139" s="127" customFormat="1" ht="0" hidden="1" customHeight="1" x14ac:dyDescent="0.2"/>
    <row r="140" s="127" customFormat="1" ht="0" hidden="1" customHeight="1" x14ac:dyDescent="0.2"/>
    <row r="141" s="127" customFormat="1" ht="0" hidden="1" customHeight="1" x14ac:dyDescent="0.2"/>
    <row r="142" s="127" customFormat="1" ht="0" hidden="1" customHeight="1" x14ac:dyDescent="0.2"/>
    <row r="143" s="127" customFormat="1" ht="0" hidden="1" customHeight="1" x14ac:dyDescent="0.2"/>
    <row r="144" s="127" customFormat="1" ht="0" hidden="1" customHeight="1" x14ac:dyDescent="0.2"/>
    <row r="145" s="127" customFormat="1" ht="0" hidden="1" customHeight="1" x14ac:dyDescent="0.2"/>
    <row r="146" s="127" customFormat="1" ht="0" hidden="1" customHeight="1" x14ac:dyDescent="0.2"/>
    <row r="147" s="127" customFormat="1" ht="0" hidden="1" customHeight="1" x14ac:dyDescent="0.2"/>
    <row r="148" s="127" customFormat="1" ht="0" hidden="1" customHeight="1" x14ac:dyDescent="0.2"/>
    <row r="149" s="127" customFormat="1" ht="0" hidden="1" customHeight="1" x14ac:dyDescent="0.2"/>
    <row r="150" s="127" customFormat="1" ht="0" hidden="1" customHeight="1" x14ac:dyDescent="0.2"/>
    <row r="151" s="127" customFormat="1" ht="0" hidden="1" customHeight="1" x14ac:dyDescent="0.2"/>
    <row r="152" s="127" customFormat="1" ht="0" hidden="1" customHeight="1" x14ac:dyDescent="0.2"/>
    <row r="153" s="127" customFormat="1" ht="0" hidden="1" customHeight="1" x14ac:dyDescent="0.2"/>
    <row r="154" s="127" customFormat="1" ht="0" hidden="1" customHeight="1" x14ac:dyDescent="0.2"/>
    <row r="155" s="127" customFormat="1" ht="0" hidden="1" customHeight="1" x14ac:dyDescent="0.2"/>
    <row r="156" s="127" customFormat="1" ht="0" hidden="1" customHeight="1" x14ac:dyDescent="0.2"/>
    <row r="157" s="127" customFormat="1" ht="0" hidden="1" customHeight="1" x14ac:dyDescent="0.2"/>
    <row r="158" s="127" customFormat="1" ht="0" hidden="1" customHeight="1" x14ac:dyDescent="0.2"/>
    <row r="159" s="127" customFormat="1" ht="0" hidden="1" customHeight="1" x14ac:dyDescent="0.2"/>
    <row r="160" s="127" customFormat="1" ht="0" hidden="1" customHeight="1" x14ac:dyDescent="0.2"/>
    <row r="161" s="127" customFormat="1" ht="0" hidden="1" customHeight="1" x14ac:dyDescent="0.2"/>
    <row r="162" s="127" customFormat="1" ht="0" hidden="1" customHeight="1" x14ac:dyDescent="0.2"/>
    <row r="163" s="127" customFormat="1" ht="0" hidden="1" customHeight="1" x14ac:dyDescent="0.2"/>
    <row r="164" s="127" customFormat="1" ht="0" hidden="1" customHeight="1" x14ac:dyDescent="0.2"/>
  </sheetData>
  <sheetProtection algorithmName="SHA-512" hashValue="XJhPk0iUi7OFYgLIgum+yvQ3Oron/K9SiNVPXTsLE4pKMXUU4snZ/qJhHJYTubXJcoYL9XMzZ1djKHULAn4oFQ==" saltValue="uNpj41vF9zEGonGRd0k2YQ==" spinCount="100000" sheet="1" formatCells="0" formatColumns="0" formatRows="0"/>
  <mergeCells count="17">
    <mergeCell ref="D11:T11"/>
    <mergeCell ref="G1:AB1"/>
    <mergeCell ref="B3:V3"/>
    <mergeCell ref="D6:V6"/>
    <mergeCell ref="D8:V8"/>
    <mergeCell ref="D9:V9"/>
    <mergeCell ref="D32:V32"/>
    <mergeCell ref="D36:V36"/>
    <mergeCell ref="E20:H20"/>
    <mergeCell ref="E21:H21"/>
    <mergeCell ref="K20:N20"/>
    <mergeCell ref="Q20:T20"/>
    <mergeCell ref="Q21:T21"/>
    <mergeCell ref="K21:N21"/>
    <mergeCell ref="D26:V26"/>
    <mergeCell ref="D28:V28"/>
    <mergeCell ref="D30:V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C131"/>
  <sheetViews>
    <sheetView showGridLines="0" zoomScaleNormal="100" workbookViewId="0">
      <pane ySplit="11" topLeftCell="A12" activePane="bottomLeft" state="frozen"/>
      <selection pane="bottomLeft" activeCell="A9" sqref="A9"/>
    </sheetView>
  </sheetViews>
  <sheetFormatPr defaultColWidth="0" defaultRowHeight="12.75" zeroHeight="1" outlineLevelRow="1" x14ac:dyDescent="0.25"/>
  <cols>
    <col min="1" max="1" width="1.5703125" style="43" customWidth="1"/>
    <col min="2" max="2" width="4.5703125" style="43" customWidth="1"/>
    <col min="3" max="3" width="53.140625" style="43" customWidth="1"/>
    <col min="4" max="4" width="20.42578125" style="43" customWidth="1"/>
    <col min="5" max="5" width="14" style="43" customWidth="1"/>
    <col min="6" max="6" width="12.7109375" style="43" customWidth="1"/>
    <col min="7" max="7" width="7" style="43" customWidth="1"/>
    <col min="8" max="8" width="14.28515625" style="56" customWidth="1"/>
    <col min="9" max="9" width="14.28515625" style="82" customWidth="1"/>
    <col min="10" max="10" width="14.28515625" style="56" customWidth="1"/>
    <col min="11" max="11" width="2.85546875" style="56" customWidth="1"/>
    <col min="12" max="12" width="16.5703125" style="83" customWidth="1"/>
    <col min="13" max="13" width="16.5703125" style="43" customWidth="1"/>
    <col min="14" max="14" width="6.140625" style="43" customWidth="1"/>
    <col min="15" max="15" width="16.5703125" style="195" customWidth="1"/>
    <col min="16" max="16" width="11.85546875" style="43" customWidth="1"/>
    <col min="17" max="22" width="9.140625" style="43" hidden="1" customWidth="1"/>
    <col min="23" max="29" width="0" style="43" hidden="1" customWidth="1"/>
    <col min="30" max="16384" width="9.140625" style="43" hidden="1"/>
  </cols>
  <sheetData>
    <row r="1" spans="2:26" ht="77.25" customHeight="1" x14ac:dyDescent="0.25">
      <c r="F1" s="345" t="s">
        <v>95</v>
      </c>
      <c r="G1" s="346"/>
      <c r="H1" s="346"/>
      <c r="I1" s="346"/>
      <c r="J1" s="346"/>
      <c r="K1" s="346"/>
      <c r="L1" s="346"/>
      <c r="M1" s="346"/>
      <c r="N1" s="346"/>
      <c r="O1" s="346"/>
      <c r="P1" s="45"/>
      <c r="Q1" s="45" t="s">
        <v>9</v>
      </c>
      <c r="R1" s="45"/>
      <c r="S1" s="45"/>
      <c r="T1" s="45"/>
      <c r="U1" s="45"/>
      <c r="V1" s="45"/>
      <c r="W1" s="45"/>
      <c r="X1" s="45"/>
      <c r="Y1" s="45"/>
      <c r="Z1" s="45"/>
    </row>
    <row r="2" spans="2:26" ht="18.75" thickBot="1" x14ac:dyDescent="0.3">
      <c r="B2" s="103" t="s">
        <v>20</v>
      </c>
      <c r="C2" s="46"/>
      <c r="D2" s="46"/>
      <c r="E2" s="169"/>
      <c r="F2" s="170"/>
      <c r="G2" s="47"/>
      <c r="H2" s="48"/>
      <c r="I2" s="47"/>
      <c r="J2" s="171"/>
      <c r="K2" s="171"/>
      <c r="L2" s="47"/>
      <c r="M2" s="47"/>
      <c r="N2" s="47"/>
      <c r="O2" s="47"/>
      <c r="P2" s="45"/>
      <c r="Q2" s="45"/>
      <c r="R2" s="45"/>
      <c r="S2" s="45"/>
      <c r="T2" s="45"/>
      <c r="U2" s="45"/>
      <c r="V2" s="45"/>
      <c r="W2" s="45"/>
      <c r="X2" s="45"/>
      <c r="Y2" s="45"/>
      <c r="Z2" s="45"/>
    </row>
    <row r="3" spans="2:26" ht="8.25" customHeight="1" x14ac:dyDescent="0.2">
      <c r="C3" s="54"/>
      <c r="D3" s="54"/>
      <c r="E3" s="54"/>
      <c r="F3" s="54"/>
      <c r="G3" s="54"/>
      <c r="H3" s="55"/>
      <c r="I3" s="54"/>
      <c r="J3" s="172"/>
      <c r="K3" s="172"/>
      <c r="L3" s="54"/>
      <c r="M3" s="54"/>
      <c r="N3" s="45"/>
      <c r="O3" s="168"/>
      <c r="P3" s="45"/>
      <c r="Q3" s="45"/>
      <c r="R3" s="45"/>
      <c r="S3" s="45"/>
      <c r="T3" s="45"/>
      <c r="U3" s="45"/>
      <c r="V3" s="45"/>
      <c r="W3" s="45"/>
      <c r="X3" s="45"/>
      <c r="Y3" s="45"/>
      <c r="Z3" s="45"/>
    </row>
    <row r="4" spans="2:26" ht="15" customHeight="1" x14ac:dyDescent="0.2">
      <c r="C4" s="333" t="s">
        <v>28</v>
      </c>
      <c r="D4" s="358"/>
      <c r="E4" s="359"/>
      <c r="F4" s="360"/>
      <c r="G4" s="10"/>
      <c r="H4" s="332" t="s">
        <v>10</v>
      </c>
      <c r="I4" s="324"/>
      <c r="J4" s="10" t="str">
        <f>IF(OR(D4="",I4=""),"?","")</f>
        <v>?</v>
      </c>
      <c r="K4" s="10"/>
      <c r="L4" s="10" t="str">
        <f t="shared" ref="L4" si="0">IF(H4="","?","")</f>
        <v/>
      </c>
      <c r="M4" s="10"/>
      <c r="N4" s="45"/>
      <c r="O4" s="168"/>
      <c r="P4" s="45"/>
      <c r="Q4" s="45"/>
      <c r="R4" s="45"/>
      <c r="S4" s="173"/>
      <c r="T4" s="173"/>
      <c r="U4" s="173"/>
      <c r="V4" s="173"/>
      <c r="W4" s="173"/>
      <c r="X4" s="173"/>
      <c r="Y4" s="173"/>
      <c r="Z4" s="173"/>
    </row>
    <row r="5" spans="2:26" ht="6" customHeight="1" x14ac:dyDescent="0.25">
      <c r="N5" s="45"/>
      <c r="O5" s="168"/>
      <c r="P5" s="45"/>
    </row>
    <row r="6" spans="2:26" ht="15" customHeight="1" x14ac:dyDescent="0.2">
      <c r="C6" s="333" t="s">
        <v>98</v>
      </c>
      <c r="D6" s="373"/>
      <c r="E6" s="374"/>
      <c r="F6" s="375"/>
      <c r="G6" s="376" t="s">
        <v>100</v>
      </c>
      <c r="H6" s="377"/>
      <c r="I6" s="325"/>
      <c r="J6" s="367" t="s">
        <v>99</v>
      </c>
      <c r="K6" s="368"/>
      <c r="L6" s="324"/>
      <c r="M6" s="367" t="s">
        <v>101</v>
      </c>
      <c r="N6" s="371"/>
      <c r="O6" s="330" t="str">
        <f>IFERROR(I6/L6,"-")</f>
        <v>-</v>
      </c>
      <c r="P6" s="45"/>
    </row>
    <row r="7" spans="2:26" ht="6" customHeight="1" x14ac:dyDescent="0.25">
      <c r="N7" s="45"/>
      <c r="O7" s="168"/>
      <c r="P7" s="45"/>
    </row>
    <row r="8" spans="2:26" ht="18.75" thickBot="1" x14ac:dyDescent="0.3">
      <c r="B8" s="103" t="s">
        <v>62</v>
      </c>
      <c r="C8" s="46"/>
      <c r="D8" s="46"/>
      <c r="E8" s="169"/>
      <c r="F8" s="170"/>
      <c r="G8" s="47"/>
      <c r="H8" s="48"/>
      <c r="I8" s="372" t="str">
        <f>IFERROR(IF(O6&lt;52.125,"! Neatbilst programmas prasībām (vidējai 1 dzīvokļa platībai ir jābūt vismaz 52.125 m2)",""),"")</f>
        <v/>
      </c>
      <c r="J8" s="372"/>
      <c r="K8" s="372"/>
      <c r="L8" s="372"/>
      <c r="M8" s="372"/>
      <c r="N8" s="372"/>
      <c r="O8" s="372"/>
      <c r="P8" s="45"/>
    </row>
    <row r="9" spans="2:26" ht="6" customHeight="1" x14ac:dyDescent="0.25">
      <c r="B9" s="50"/>
      <c r="C9" s="51"/>
      <c r="D9" s="51"/>
      <c r="E9" s="52"/>
      <c r="F9" s="53"/>
      <c r="G9" s="54"/>
      <c r="H9" s="55"/>
      <c r="I9" s="54"/>
      <c r="J9" s="172"/>
      <c r="L9" s="54"/>
      <c r="M9" s="54"/>
      <c r="N9" s="45"/>
      <c r="O9" s="168"/>
      <c r="P9" s="45"/>
    </row>
    <row r="10" spans="2:26" ht="22.5" customHeight="1" x14ac:dyDescent="0.25">
      <c r="B10" s="352" t="s">
        <v>0</v>
      </c>
      <c r="C10" s="349" t="s">
        <v>1</v>
      </c>
      <c r="D10" s="349" t="s">
        <v>14</v>
      </c>
      <c r="E10" s="349"/>
      <c r="F10" s="349" t="s">
        <v>2</v>
      </c>
      <c r="G10" s="349" t="s">
        <v>3</v>
      </c>
      <c r="H10" s="349" t="s">
        <v>4</v>
      </c>
      <c r="I10" s="349" t="s">
        <v>5</v>
      </c>
      <c r="J10" s="354" t="s">
        <v>11</v>
      </c>
      <c r="K10" s="60"/>
      <c r="L10" s="356" t="s">
        <v>58</v>
      </c>
      <c r="M10" s="357"/>
      <c r="O10" s="369" t="s">
        <v>86</v>
      </c>
    </row>
    <row r="11" spans="2:26" ht="38.25" customHeight="1" x14ac:dyDescent="0.25">
      <c r="B11" s="353"/>
      <c r="C11" s="350"/>
      <c r="D11" s="174" t="s">
        <v>6</v>
      </c>
      <c r="E11" s="174" t="s">
        <v>7</v>
      </c>
      <c r="F11" s="350"/>
      <c r="G11" s="350"/>
      <c r="H11" s="350"/>
      <c r="I11" s="350"/>
      <c r="J11" s="355"/>
      <c r="K11" s="60"/>
      <c r="L11" s="175" t="s">
        <v>12</v>
      </c>
      <c r="M11" s="176" t="s">
        <v>13</v>
      </c>
      <c r="O11" s="370"/>
    </row>
    <row r="12" spans="2:26" s="59" customFormat="1" ht="23.25" customHeight="1" x14ac:dyDescent="0.25">
      <c r="B12" s="177">
        <v>1</v>
      </c>
      <c r="C12" s="351" t="s">
        <v>21</v>
      </c>
      <c r="D12" s="351"/>
      <c r="E12" s="177"/>
      <c r="F12" s="461"/>
      <c r="G12" s="307"/>
      <c r="H12" s="179"/>
      <c r="I12" s="178"/>
      <c r="J12" s="180">
        <f>SUM(J13:J22)</f>
        <v>0</v>
      </c>
      <c r="K12" s="60"/>
      <c r="L12" s="181">
        <f>SUM(L13:L22)</f>
        <v>0</v>
      </c>
      <c r="M12" s="182">
        <f>SUM(M13:M22)</f>
        <v>0</v>
      </c>
      <c r="N12" s="43"/>
      <c r="O12" s="183">
        <f>SUM(O13:O22)</f>
        <v>0</v>
      </c>
    </row>
    <row r="13" spans="2:26" s="59" customFormat="1" ht="10.5" customHeight="1" x14ac:dyDescent="0.25">
      <c r="B13" s="201">
        <v>1.1000000000000001</v>
      </c>
      <c r="C13" s="154"/>
      <c r="D13" s="154"/>
      <c r="E13" s="154"/>
      <c r="F13" s="462"/>
      <c r="G13" s="337">
        <v>1</v>
      </c>
      <c r="H13" s="184">
        <f>F13*G13</f>
        <v>0</v>
      </c>
      <c r="I13" s="321">
        <f>H13*0.21</f>
        <v>0</v>
      </c>
      <c r="J13" s="185">
        <f>H13+I13</f>
        <v>0</v>
      </c>
      <c r="K13" s="60"/>
      <c r="L13" s="156"/>
      <c r="M13" s="157"/>
      <c r="N13" s="43"/>
      <c r="O13" s="186">
        <f>J13-L13-M13</f>
        <v>0</v>
      </c>
      <c r="P13" s="460" t="str">
        <f>IF(L13&gt;H13," !","")</f>
        <v/>
      </c>
    </row>
    <row r="14" spans="2:26" s="59" customFormat="1" ht="10.5" customHeight="1" x14ac:dyDescent="0.25">
      <c r="B14" s="201">
        <v>1.2</v>
      </c>
      <c r="C14" s="154"/>
      <c r="D14" s="154"/>
      <c r="E14" s="154"/>
      <c r="F14" s="462"/>
      <c r="G14" s="337">
        <v>1</v>
      </c>
      <c r="H14" s="184">
        <f t="shared" ref="H14:H22" si="1">F14*G14</f>
        <v>0</v>
      </c>
      <c r="I14" s="321">
        <f t="shared" ref="I14:I22" si="2">H14*0.21</f>
        <v>0</v>
      </c>
      <c r="J14" s="185">
        <f t="shared" ref="J14:J22" si="3">H14+I14</f>
        <v>0</v>
      </c>
      <c r="K14" s="60"/>
      <c r="L14" s="156"/>
      <c r="M14" s="157"/>
      <c r="N14" s="43"/>
      <c r="O14" s="186">
        <f t="shared" ref="O14:O77" si="4">J14-L14-M14</f>
        <v>0</v>
      </c>
      <c r="P14" s="460" t="str">
        <f t="shared" ref="P14:P77" si="5">IF(L14&gt;H14," !","")</f>
        <v/>
      </c>
    </row>
    <row r="15" spans="2:26" s="59" customFormat="1" ht="10.5" hidden="1" customHeight="1" outlineLevel="1" x14ac:dyDescent="0.25">
      <c r="B15" s="201">
        <v>1.3</v>
      </c>
      <c r="C15" s="154"/>
      <c r="D15" s="154"/>
      <c r="E15" s="154"/>
      <c r="F15" s="462"/>
      <c r="G15" s="337">
        <v>1</v>
      </c>
      <c r="H15" s="184">
        <f t="shared" si="1"/>
        <v>0</v>
      </c>
      <c r="I15" s="321">
        <f t="shared" si="2"/>
        <v>0</v>
      </c>
      <c r="J15" s="185">
        <f t="shared" si="3"/>
        <v>0</v>
      </c>
      <c r="K15" s="60"/>
      <c r="L15" s="156"/>
      <c r="M15" s="157"/>
      <c r="N15" s="43"/>
      <c r="O15" s="186">
        <f t="shared" si="4"/>
        <v>0</v>
      </c>
      <c r="P15" s="460" t="str">
        <f t="shared" si="5"/>
        <v/>
      </c>
    </row>
    <row r="16" spans="2:26" s="59" customFormat="1" ht="10.5" hidden="1" customHeight="1" outlineLevel="1" x14ac:dyDescent="0.25">
      <c r="B16" s="201">
        <v>1.4</v>
      </c>
      <c r="C16" s="154"/>
      <c r="D16" s="154"/>
      <c r="E16" s="154"/>
      <c r="F16" s="462"/>
      <c r="G16" s="337">
        <v>1</v>
      </c>
      <c r="H16" s="184">
        <f t="shared" si="1"/>
        <v>0</v>
      </c>
      <c r="I16" s="321">
        <f t="shared" si="2"/>
        <v>0</v>
      </c>
      <c r="J16" s="185">
        <f t="shared" si="3"/>
        <v>0</v>
      </c>
      <c r="K16" s="60"/>
      <c r="L16" s="156"/>
      <c r="M16" s="157"/>
      <c r="N16" s="43"/>
      <c r="O16" s="186">
        <f t="shared" si="4"/>
        <v>0</v>
      </c>
      <c r="P16" s="460" t="str">
        <f t="shared" si="5"/>
        <v/>
      </c>
    </row>
    <row r="17" spans="2:16" s="59" customFormat="1" ht="10.5" hidden="1" customHeight="1" outlineLevel="1" x14ac:dyDescent="0.25">
      <c r="B17" s="201">
        <v>1.5</v>
      </c>
      <c r="C17" s="154"/>
      <c r="D17" s="154"/>
      <c r="E17" s="154"/>
      <c r="F17" s="462"/>
      <c r="G17" s="337">
        <v>1</v>
      </c>
      <c r="H17" s="184">
        <f t="shared" si="1"/>
        <v>0</v>
      </c>
      <c r="I17" s="321">
        <f t="shared" si="2"/>
        <v>0</v>
      </c>
      <c r="J17" s="185">
        <f t="shared" si="3"/>
        <v>0</v>
      </c>
      <c r="K17" s="60"/>
      <c r="L17" s="156"/>
      <c r="M17" s="157"/>
      <c r="N17" s="43"/>
      <c r="O17" s="186">
        <f t="shared" si="4"/>
        <v>0</v>
      </c>
      <c r="P17" s="460" t="str">
        <f t="shared" si="5"/>
        <v/>
      </c>
    </row>
    <row r="18" spans="2:16" s="59" customFormat="1" ht="10.5" hidden="1" customHeight="1" outlineLevel="1" x14ac:dyDescent="0.25">
      <c r="B18" s="201">
        <v>1.6</v>
      </c>
      <c r="C18" s="154"/>
      <c r="D18" s="154"/>
      <c r="E18" s="154"/>
      <c r="F18" s="462"/>
      <c r="G18" s="337">
        <v>1</v>
      </c>
      <c r="H18" s="184">
        <f t="shared" si="1"/>
        <v>0</v>
      </c>
      <c r="I18" s="321">
        <f t="shared" si="2"/>
        <v>0</v>
      </c>
      <c r="J18" s="185">
        <f t="shared" si="3"/>
        <v>0</v>
      </c>
      <c r="K18" s="60"/>
      <c r="L18" s="156"/>
      <c r="M18" s="157"/>
      <c r="N18" s="43"/>
      <c r="O18" s="186">
        <f t="shared" si="4"/>
        <v>0</v>
      </c>
      <c r="P18" s="460" t="str">
        <f t="shared" si="5"/>
        <v/>
      </c>
    </row>
    <row r="19" spans="2:16" s="59" customFormat="1" ht="10.5" hidden="1" customHeight="1" outlineLevel="1" x14ac:dyDescent="0.25">
      <c r="B19" s="201">
        <v>1.7</v>
      </c>
      <c r="C19" s="154"/>
      <c r="D19" s="154"/>
      <c r="E19" s="154"/>
      <c r="F19" s="462"/>
      <c r="G19" s="337">
        <v>1</v>
      </c>
      <c r="H19" s="184">
        <f t="shared" si="1"/>
        <v>0</v>
      </c>
      <c r="I19" s="321">
        <f t="shared" si="2"/>
        <v>0</v>
      </c>
      <c r="J19" s="185">
        <f t="shared" si="3"/>
        <v>0</v>
      </c>
      <c r="K19" s="60"/>
      <c r="L19" s="156"/>
      <c r="M19" s="157"/>
      <c r="N19" s="43"/>
      <c r="O19" s="186">
        <f t="shared" si="4"/>
        <v>0</v>
      </c>
      <c r="P19" s="460" t="str">
        <f t="shared" si="5"/>
        <v/>
      </c>
    </row>
    <row r="20" spans="2:16" s="59" customFormat="1" ht="10.5" hidden="1" customHeight="1" outlineLevel="1" x14ac:dyDescent="0.25">
      <c r="B20" s="201">
        <v>1.8</v>
      </c>
      <c r="C20" s="154"/>
      <c r="D20" s="154"/>
      <c r="E20" s="154"/>
      <c r="F20" s="462"/>
      <c r="G20" s="337">
        <v>1</v>
      </c>
      <c r="H20" s="184">
        <f t="shared" si="1"/>
        <v>0</v>
      </c>
      <c r="I20" s="321">
        <f t="shared" si="2"/>
        <v>0</v>
      </c>
      <c r="J20" s="185">
        <f t="shared" si="3"/>
        <v>0</v>
      </c>
      <c r="K20" s="60"/>
      <c r="L20" s="156"/>
      <c r="M20" s="157"/>
      <c r="N20" s="43"/>
      <c r="O20" s="186">
        <f t="shared" si="4"/>
        <v>0</v>
      </c>
      <c r="P20" s="460" t="str">
        <f t="shared" si="5"/>
        <v/>
      </c>
    </row>
    <row r="21" spans="2:16" s="59" customFormat="1" ht="10.5" hidden="1" customHeight="1" outlineLevel="1" x14ac:dyDescent="0.25">
      <c r="B21" s="201">
        <v>1.9</v>
      </c>
      <c r="C21" s="154"/>
      <c r="D21" s="154"/>
      <c r="E21" s="154"/>
      <c r="F21" s="462"/>
      <c r="G21" s="337">
        <v>1</v>
      </c>
      <c r="H21" s="184">
        <f t="shared" si="1"/>
        <v>0</v>
      </c>
      <c r="I21" s="321">
        <f t="shared" si="2"/>
        <v>0</v>
      </c>
      <c r="J21" s="185">
        <f t="shared" si="3"/>
        <v>0</v>
      </c>
      <c r="K21" s="60"/>
      <c r="L21" s="156"/>
      <c r="M21" s="157"/>
      <c r="N21" s="43"/>
      <c r="O21" s="186">
        <f t="shared" si="4"/>
        <v>0</v>
      </c>
      <c r="P21" s="460" t="str">
        <f t="shared" si="5"/>
        <v/>
      </c>
    </row>
    <row r="22" spans="2:16" s="59" customFormat="1" ht="10.5" hidden="1" customHeight="1" outlineLevel="1" x14ac:dyDescent="0.25">
      <c r="B22" s="202" t="s">
        <v>16</v>
      </c>
      <c r="C22" s="154"/>
      <c r="D22" s="154"/>
      <c r="E22" s="154"/>
      <c r="F22" s="462"/>
      <c r="G22" s="337">
        <v>1</v>
      </c>
      <c r="H22" s="187">
        <f t="shared" si="1"/>
        <v>0</v>
      </c>
      <c r="I22" s="322">
        <f t="shared" si="2"/>
        <v>0</v>
      </c>
      <c r="J22" s="188">
        <f t="shared" si="3"/>
        <v>0</v>
      </c>
      <c r="K22" s="60"/>
      <c r="L22" s="156"/>
      <c r="M22" s="157"/>
      <c r="N22" s="43"/>
      <c r="O22" s="189">
        <f t="shared" si="4"/>
        <v>0</v>
      </c>
      <c r="P22" s="460" t="str">
        <f t="shared" si="5"/>
        <v/>
      </c>
    </row>
    <row r="23" spans="2:16" s="59" customFormat="1" ht="23.25" customHeight="1" collapsed="1" x14ac:dyDescent="0.25">
      <c r="B23" s="177">
        <v>2</v>
      </c>
      <c r="C23" s="351" t="s">
        <v>23</v>
      </c>
      <c r="D23" s="351"/>
      <c r="E23" s="177"/>
      <c r="F23" s="461"/>
      <c r="G23" s="307"/>
      <c r="H23" s="179"/>
      <c r="I23" s="178"/>
      <c r="J23" s="180">
        <f>SUM(J24:J33)</f>
        <v>0</v>
      </c>
      <c r="K23" s="60"/>
      <c r="L23" s="181">
        <f>SUM(L24:L33)</f>
        <v>0</v>
      </c>
      <c r="M23" s="182">
        <f>SUM(M24:M33)</f>
        <v>0</v>
      </c>
      <c r="N23" s="43"/>
      <c r="O23" s="183">
        <f t="shared" si="4"/>
        <v>0</v>
      </c>
      <c r="P23" s="460"/>
    </row>
    <row r="24" spans="2:16" s="59" customFormat="1" ht="10.5" customHeight="1" x14ac:dyDescent="0.25">
      <c r="B24" s="203">
        <v>2.1</v>
      </c>
      <c r="C24" s="154"/>
      <c r="D24" s="154"/>
      <c r="E24" s="154"/>
      <c r="F24" s="462"/>
      <c r="G24" s="337">
        <v>1</v>
      </c>
      <c r="H24" s="184">
        <f>F24*G24</f>
        <v>0</v>
      </c>
      <c r="I24" s="321">
        <f>H24*0.21</f>
        <v>0</v>
      </c>
      <c r="J24" s="185">
        <f>H24+I24</f>
        <v>0</v>
      </c>
      <c r="K24" s="60"/>
      <c r="L24" s="156"/>
      <c r="M24" s="157"/>
      <c r="N24" s="43"/>
      <c r="O24" s="186">
        <f t="shared" si="4"/>
        <v>0</v>
      </c>
      <c r="P24" s="460" t="str">
        <f t="shared" si="5"/>
        <v/>
      </c>
    </row>
    <row r="25" spans="2:16" s="59" customFormat="1" ht="10.5" customHeight="1" collapsed="1" x14ac:dyDescent="0.25">
      <c r="B25" s="203">
        <v>2.2000000000000002</v>
      </c>
      <c r="C25" s="154"/>
      <c r="D25" s="154"/>
      <c r="E25" s="154"/>
      <c r="F25" s="462"/>
      <c r="G25" s="337">
        <v>1</v>
      </c>
      <c r="H25" s="184">
        <f t="shared" ref="H25:H33" si="6">F25*G25</f>
        <v>0</v>
      </c>
      <c r="I25" s="321">
        <f t="shared" ref="I25:I33" si="7">H25*0.21</f>
        <v>0</v>
      </c>
      <c r="J25" s="185">
        <f t="shared" ref="J25:J33" si="8">H25+I25</f>
        <v>0</v>
      </c>
      <c r="K25" s="60"/>
      <c r="L25" s="156"/>
      <c r="M25" s="157"/>
      <c r="N25" s="43"/>
      <c r="O25" s="186">
        <f t="shared" si="4"/>
        <v>0</v>
      </c>
      <c r="P25" s="460" t="str">
        <f t="shared" si="5"/>
        <v/>
      </c>
    </row>
    <row r="26" spans="2:16" s="59" customFormat="1" ht="10.5" hidden="1" customHeight="1" outlineLevel="1" x14ac:dyDescent="0.25">
      <c r="B26" s="203">
        <v>2.2999999999999998</v>
      </c>
      <c r="C26" s="154"/>
      <c r="D26" s="154"/>
      <c r="E26" s="154"/>
      <c r="F26" s="462"/>
      <c r="G26" s="337">
        <v>1</v>
      </c>
      <c r="H26" s="184">
        <f t="shared" si="6"/>
        <v>0</v>
      </c>
      <c r="I26" s="321">
        <f t="shared" si="7"/>
        <v>0</v>
      </c>
      <c r="J26" s="185">
        <f t="shared" si="8"/>
        <v>0</v>
      </c>
      <c r="K26" s="60"/>
      <c r="L26" s="156"/>
      <c r="M26" s="157"/>
      <c r="N26" s="43"/>
      <c r="O26" s="186">
        <f t="shared" si="4"/>
        <v>0</v>
      </c>
      <c r="P26" s="460" t="str">
        <f t="shared" si="5"/>
        <v/>
      </c>
    </row>
    <row r="27" spans="2:16" s="59" customFormat="1" ht="10.5" hidden="1" customHeight="1" outlineLevel="1" x14ac:dyDescent="0.25">
      <c r="B27" s="203">
        <v>2.4</v>
      </c>
      <c r="C27" s="154"/>
      <c r="D27" s="154"/>
      <c r="E27" s="154"/>
      <c r="F27" s="462"/>
      <c r="G27" s="337">
        <v>1</v>
      </c>
      <c r="H27" s="184">
        <f t="shared" si="6"/>
        <v>0</v>
      </c>
      <c r="I27" s="321">
        <f t="shared" si="7"/>
        <v>0</v>
      </c>
      <c r="J27" s="185">
        <f t="shared" si="8"/>
        <v>0</v>
      </c>
      <c r="K27" s="60"/>
      <c r="L27" s="156"/>
      <c r="M27" s="157"/>
      <c r="N27" s="43"/>
      <c r="O27" s="186">
        <f t="shared" si="4"/>
        <v>0</v>
      </c>
      <c r="P27" s="460" t="str">
        <f t="shared" si="5"/>
        <v/>
      </c>
    </row>
    <row r="28" spans="2:16" s="59" customFormat="1" ht="10.5" hidden="1" customHeight="1" outlineLevel="1" x14ac:dyDescent="0.25">
      <c r="B28" s="203">
        <v>2.5</v>
      </c>
      <c r="C28" s="154"/>
      <c r="D28" s="154"/>
      <c r="E28" s="154"/>
      <c r="F28" s="462"/>
      <c r="G28" s="337">
        <v>1</v>
      </c>
      <c r="H28" s="184">
        <f t="shared" si="6"/>
        <v>0</v>
      </c>
      <c r="I28" s="321">
        <f t="shared" si="7"/>
        <v>0</v>
      </c>
      <c r="J28" s="185">
        <f t="shared" si="8"/>
        <v>0</v>
      </c>
      <c r="K28" s="60"/>
      <c r="L28" s="156"/>
      <c r="M28" s="157"/>
      <c r="N28" s="43"/>
      <c r="O28" s="186">
        <f t="shared" si="4"/>
        <v>0</v>
      </c>
      <c r="P28" s="460" t="str">
        <f t="shared" si="5"/>
        <v/>
      </c>
    </row>
    <row r="29" spans="2:16" s="59" customFormat="1" ht="10.5" hidden="1" customHeight="1" outlineLevel="1" x14ac:dyDescent="0.25">
      <c r="B29" s="203">
        <v>2.6</v>
      </c>
      <c r="C29" s="154"/>
      <c r="D29" s="154"/>
      <c r="E29" s="154"/>
      <c r="F29" s="462"/>
      <c r="G29" s="337">
        <v>1</v>
      </c>
      <c r="H29" s="184">
        <f t="shared" si="6"/>
        <v>0</v>
      </c>
      <c r="I29" s="321">
        <f t="shared" si="7"/>
        <v>0</v>
      </c>
      <c r="J29" s="185">
        <f t="shared" si="8"/>
        <v>0</v>
      </c>
      <c r="K29" s="60"/>
      <c r="L29" s="156"/>
      <c r="M29" s="157"/>
      <c r="N29" s="43"/>
      <c r="O29" s="186">
        <f t="shared" si="4"/>
        <v>0</v>
      </c>
      <c r="P29" s="460" t="str">
        <f t="shared" si="5"/>
        <v/>
      </c>
    </row>
    <row r="30" spans="2:16" s="59" customFormat="1" ht="10.5" hidden="1" customHeight="1" outlineLevel="1" x14ac:dyDescent="0.25">
      <c r="B30" s="203">
        <v>2.7</v>
      </c>
      <c r="C30" s="154"/>
      <c r="D30" s="154"/>
      <c r="E30" s="154"/>
      <c r="F30" s="462"/>
      <c r="G30" s="337">
        <v>1</v>
      </c>
      <c r="H30" s="184">
        <f t="shared" si="6"/>
        <v>0</v>
      </c>
      <c r="I30" s="321">
        <f t="shared" si="7"/>
        <v>0</v>
      </c>
      <c r="J30" s="185">
        <f t="shared" si="8"/>
        <v>0</v>
      </c>
      <c r="K30" s="60"/>
      <c r="L30" s="156"/>
      <c r="M30" s="157"/>
      <c r="N30" s="43"/>
      <c r="O30" s="186">
        <f t="shared" si="4"/>
        <v>0</v>
      </c>
      <c r="P30" s="460" t="str">
        <f t="shared" si="5"/>
        <v/>
      </c>
    </row>
    <row r="31" spans="2:16" s="59" customFormat="1" ht="10.5" hidden="1" customHeight="1" outlineLevel="1" x14ac:dyDescent="0.25">
      <c r="B31" s="203">
        <v>2.8</v>
      </c>
      <c r="C31" s="154"/>
      <c r="D31" s="154"/>
      <c r="E31" s="154"/>
      <c r="F31" s="462"/>
      <c r="G31" s="337">
        <v>1</v>
      </c>
      <c r="H31" s="184">
        <f t="shared" si="6"/>
        <v>0</v>
      </c>
      <c r="I31" s="321">
        <f t="shared" si="7"/>
        <v>0</v>
      </c>
      <c r="J31" s="185">
        <f t="shared" si="8"/>
        <v>0</v>
      </c>
      <c r="K31" s="60"/>
      <c r="L31" s="156"/>
      <c r="M31" s="157"/>
      <c r="N31" s="43"/>
      <c r="O31" s="186">
        <f t="shared" si="4"/>
        <v>0</v>
      </c>
      <c r="P31" s="460" t="str">
        <f t="shared" si="5"/>
        <v/>
      </c>
    </row>
    <row r="32" spans="2:16" s="59" customFormat="1" ht="10.5" hidden="1" customHeight="1" outlineLevel="1" x14ac:dyDescent="0.25">
      <c r="B32" s="203">
        <v>2.9</v>
      </c>
      <c r="C32" s="154"/>
      <c r="D32" s="154"/>
      <c r="E32" s="154"/>
      <c r="F32" s="462"/>
      <c r="G32" s="337">
        <v>1</v>
      </c>
      <c r="H32" s="184">
        <f t="shared" si="6"/>
        <v>0</v>
      </c>
      <c r="I32" s="321">
        <f t="shared" si="7"/>
        <v>0</v>
      </c>
      <c r="J32" s="185">
        <f t="shared" si="8"/>
        <v>0</v>
      </c>
      <c r="K32" s="60"/>
      <c r="L32" s="156"/>
      <c r="M32" s="157"/>
      <c r="N32" s="43"/>
      <c r="O32" s="186">
        <f t="shared" si="4"/>
        <v>0</v>
      </c>
      <c r="P32" s="460" t="str">
        <f t="shared" si="5"/>
        <v/>
      </c>
    </row>
    <row r="33" spans="2:16" s="59" customFormat="1" ht="10.5" hidden="1" customHeight="1" outlineLevel="1" x14ac:dyDescent="0.25">
      <c r="B33" s="203" t="s">
        <v>97</v>
      </c>
      <c r="C33" s="154"/>
      <c r="D33" s="154"/>
      <c r="E33" s="154"/>
      <c r="F33" s="462"/>
      <c r="G33" s="337">
        <v>1</v>
      </c>
      <c r="H33" s="190">
        <f t="shared" si="6"/>
        <v>0</v>
      </c>
      <c r="I33" s="323">
        <f t="shared" si="7"/>
        <v>0</v>
      </c>
      <c r="J33" s="191">
        <f t="shared" si="8"/>
        <v>0</v>
      </c>
      <c r="K33" s="60"/>
      <c r="L33" s="156"/>
      <c r="M33" s="157"/>
      <c r="N33" s="43"/>
      <c r="O33" s="189">
        <f t="shared" si="4"/>
        <v>0</v>
      </c>
      <c r="P33" s="460" t="str">
        <f t="shared" si="5"/>
        <v/>
      </c>
    </row>
    <row r="34" spans="2:16" s="59" customFormat="1" ht="23.25" customHeight="1" collapsed="1" x14ac:dyDescent="0.25">
      <c r="B34" s="177">
        <v>3</v>
      </c>
      <c r="C34" s="351" t="s">
        <v>25</v>
      </c>
      <c r="D34" s="351"/>
      <c r="E34" s="177"/>
      <c r="F34" s="461"/>
      <c r="G34" s="307"/>
      <c r="H34" s="179"/>
      <c r="I34" s="178"/>
      <c r="J34" s="180">
        <f>SUM(J35:J44)</f>
        <v>0</v>
      </c>
      <c r="K34" s="60"/>
      <c r="L34" s="181">
        <f>SUM(L35:L44)</f>
        <v>0</v>
      </c>
      <c r="M34" s="182">
        <f>SUM(M35:M44)</f>
        <v>0</v>
      </c>
      <c r="N34" s="43"/>
      <c r="O34" s="183">
        <f>J34-L34-M34</f>
        <v>0</v>
      </c>
      <c r="P34" s="460"/>
    </row>
    <row r="35" spans="2:16" s="59" customFormat="1" ht="10.5" customHeight="1" x14ac:dyDescent="0.25">
      <c r="B35" s="203">
        <v>3.1</v>
      </c>
      <c r="C35" s="154"/>
      <c r="D35" s="154"/>
      <c r="E35" s="154"/>
      <c r="F35" s="462"/>
      <c r="G35" s="337">
        <v>1</v>
      </c>
      <c r="H35" s="184">
        <f>F35*G35</f>
        <v>0</v>
      </c>
      <c r="I35" s="153">
        <f>H35*0.21</f>
        <v>0</v>
      </c>
      <c r="J35" s="185">
        <f>H35+I35</f>
        <v>0</v>
      </c>
      <c r="K35" s="60"/>
      <c r="L35" s="156"/>
      <c r="M35" s="157"/>
      <c r="N35" s="43"/>
      <c r="O35" s="186">
        <f t="shared" si="4"/>
        <v>0</v>
      </c>
      <c r="P35" s="460" t="str">
        <f t="shared" si="5"/>
        <v/>
      </c>
    </row>
    <row r="36" spans="2:16" s="59" customFormat="1" ht="10.5" customHeight="1" collapsed="1" x14ac:dyDescent="0.25">
      <c r="B36" s="203">
        <v>3.2</v>
      </c>
      <c r="C36" s="154"/>
      <c r="D36" s="154"/>
      <c r="E36" s="154"/>
      <c r="F36" s="462"/>
      <c r="G36" s="337">
        <v>1</v>
      </c>
      <c r="H36" s="184">
        <f t="shared" ref="H36:H44" si="9">F36*G36</f>
        <v>0</v>
      </c>
      <c r="I36" s="153">
        <f t="shared" ref="I36:I44" si="10">H36*0.21</f>
        <v>0</v>
      </c>
      <c r="J36" s="185">
        <f t="shared" ref="J36:J44" si="11">H36+I36</f>
        <v>0</v>
      </c>
      <c r="K36" s="60"/>
      <c r="L36" s="156"/>
      <c r="M36" s="157"/>
      <c r="N36" s="43"/>
      <c r="O36" s="186">
        <f t="shared" si="4"/>
        <v>0</v>
      </c>
      <c r="P36" s="460" t="str">
        <f t="shared" si="5"/>
        <v/>
      </c>
    </row>
    <row r="37" spans="2:16" s="59" customFormat="1" ht="10.5" hidden="1" customHeight="1" outlineLevel="1" x14ac:dyDescent="0.25">
      <c r="B37" s="203">
        <v>3.3</v>
      </c>
      <c r="C37" s="154"/>
      <c r="D37" s="154"/>
      <c r="E37" s="154"/>
      <c r="F37" s="462"/>
      <c r="G37" s="337">
        <v>1</v>
      </c>
      <c r="H37" s="184">
        <f t="shared" si="9"/>
        <v>0</v>
      </c>
      <c r="I37" s="153">
        <f t="shared" si="10"/>
        <v>0</v>
      </c>
      <c r="J37" s="185">
        <f t="shared" si="11"/>
        <v>0</v>
      </c>
      <c r="K37" s="60"/>
      <c r="L37" s="156"/>
      <c r="M37" s="157"/>
      <c r="N37" s="43"/>
      <c r="O37" s="186">
        <f t="shared" si="4"/>
        <v>0</v>
      </c>
      <c r="P37" s="460" t="str">
        <f t="shared" si="5"/>
        <v/>
      </c>
    </row>
    <row r="38" spans="2:16" s="59" customFormat="1" ht="10.5" hidden="1" customHeight="1" outlineLevel="1" x14ac:dyDescent="0.25">
      <c r="B38" s="203">
        <v>3.4</v>
      </c>
      <c r="C38" s="154"/>
      <c r="D38" s="154"/>
      <c r="E38" s="154"/>
      <c r="F38" s="462"/>
      <c r="G38" s="337">
        <v>1</v>
      </c>
      <c r="H38" s="184">
        <f t="shared" si="9"/>
        <v>0</v>
      </c>
      <c r="I38" s="153">
        <f t="shared" si="10"/>
        <v>0</v>
      </c>
      <c r="J38" s="185">
        <f t="shared" si="11"/>
        <v>0</v>
      </c>
      <c r="K38" s="60"/>
      <c r="L38" s="156"/>
      <c r="M38" s="157"/>
      <c r="N38" s="43"/>
      <c r="O38" s="186">
        <f t="shared" si="4"/>
        <v>0</v>
      </c>
      <c r="P38" s="460" t="str">
        <f t="shared" si="5"/>
        <v/>
      </c>
    </row>
    <row r="39" spans="2:16" s="59" customFormat="1" ht="10.5" hidden="1" customHeight="1" outlineLevel="1" x14ac:dyDescent="0.25">
      <c r="B39" s="203">
        <v>3.5</v>
      </c>
      <c r="C39" s="154"/>
      <c r="D39" s="154"/>
      <c r="E39" s="154"/>
      <c r="F39" s="462"/>
      <c r="G39" s="337">
        <v>1</v>
      </c>
      <c r="H39" s="184">
        <f t="shared" si="9"/>
        <v>0</v>
      </c>
      <c r="I39" s="153">
        <f t="shared" si="10"/>
        <v>0</v>
      </c>
      <c r="J39" s="185">
        <f t="shared" si="11"/>
        <v>0</v>
      </c>
      <c r="K39" s="60"/>
      <c r="L39" s="156"/>
      <c r="M39" s="157"/>
      <c r="N39" s="43"/>
      <c r="O39" s="186">
        <f t="shared" si="4"/>
        <v>0</v>
      </c>
      <c r="P39" s="460" t="str">
        <f t="shared" si="5"/>
        <v/>
      </c>
    </row>
    <row r="40" spans="2:16" s="59" customFormat="1" ht="10.5" hidden="1" customHeight="1" outlineLevel="1" x14ac:dyDescent="0.25">
      <c r="B40" s="203">
        <v>3.6</v>
      </c>
      <c r="C40" s="154"/>
      <c r="D40" s="154"/>
      <c r="E40" s="154"/>
      <c r="F40" s="462"/>
      <c r="G40" s="337">
        <v>1</v>
      </c>
      <c r="H40" s="184">
        <f t="shared" si="9"/>
        <v>0</v>
      </c>
      <c r="I40" s="153">
        <f t="shared" si="10"/>
        <v>0</v>
      </c>
      <c r="J40" s="185">
        <f t="shared" si="11"/>
        <v>0</v>
      </c>
      <c r="K40" s="60"/>
      <c r="L40" s="156"/>
      <c r="M40" s="157"/>
      <c r="N40" s="43"/>
      <c r="O40" s="186">
        <f t="shared" si="4"/>
        <v>0</v>
      </c>
      <c r="P40" s="460" t="str">
        <f t="shared" si="5"/>
        <v/>
      </c>
    </row>
    <row r="41" spans="2:16" s="59" customFormat="1" ht="10.5" hidden="1" customHeight="1" outlineLevel="1" x14ac:dyDescent="0.25">
      <c r="B41" s="203">
        <v>3.7</v>
      </c>
      <c r="C41" s="154"/>
      <c r="D41" s="154"/>
      <c r="E41" s="154"/>
      <c r="F41" s="462"/>
      <c r="G41" s="337">
        <v>1</v>
      </c>
      <c r="H41" s="184">
        <f t="shared" si="9"/>
        <v>0</v>
      </c>
      <c r="I41" s="153">
        <f t="shared" si="10"/>
        <v>0</v>
      </c>
      <c r="J41" s="185">
        <f t="shared" si="11"/>
        <v>0</v>
      </c>
      <c r="K41" s="60"/>
      <c r="L41" s="156"/>
      <c r="M41" s="157"/>
      <c r="N41" s="43"/>
      <c r="O41" s="186">
        <f t="shared" si="4"/>
        <v>0</v>
      </c>
      <c r="P41" s="460" t="str">
        <f t="shared" si="5"/>
        <v/>
      </c>
    </row>
    <row r="42" spans="2:16" s="59" customFormat="1" ht="10.5" hidden="1" customHeight="1" outlineLevel="1" x14ac:dyDescent="0.25">
      <c r="B42" s="203">
        <v>3.8</v>
      </c>
      <c r="C42" s="154"/>
      <c r="D42" s="154"/>
      <c r="E42" s="154"/>
      <c r="F42" s="462"/>
      <c r="G42" s="337">
        <v>1</v>
      </c>
      <c r="H42" s="184">
        <f t="shared" si="9"/>
        <v>0</v>
      </c>
      <c r="I42" s="153">
        <f t="shared" si="10"/>
        <v>0</v>
      </c>
      <c r="J42" s="185">
        <f t="shared" si="11"/>
        <v>0</v>
      </c>
      <c r="K42" s="60"/>
      <c r="L42" s="156"/>
      <c r="M42" s="157"/>
      <c r="N42" s="43"/>
      <c r="O42" s="186">
        <f t="shared" si="4"/>
        <v>0</v>
      </c>
      <c r="P42" s="460" t="str">
        <f t="shared" si="5"/>
        <v/>
      </c>
    </row>
    <row r="43" spans="2:16" s="59" customFormat="1" ht="10.5" hidden="1" customHeight="1" outlineLevel="1" x14ac:dyDescent="0.25">
      <c r="B43" s="203">
        <v>3.9</v>
      </c>
      <c r="C43" s="154"/>
      <c r="D43" s="154"/>
      <c r="E43" s="154"/>
      <c r="F43" s="462"/>
      <c r="G43" s="337">
        <v>1</v>
      </c>
      <c r="H43" s="184">
        <f t="shared" si="9"/>
        <v>0</v>
      </c>
      <c r="I43" s="153">
        <f t="shared" si="10"/>
        <v>0</v>
      </c>
      <c r="J43" s="185">
        <f t="shared" si="11"/>
        <v>0</v>
      </c>
      <c r="K43" s="60"/>
      <c r="L43" s="156"/>
      <c r="M43" s="157"/>
      <c r="N43" s="43"/>
      <c r="O43" s="186">
        <f t="shared" si="4"/>
        <v>0</v>
      </c>
      <c r="P43" s="460" t="str">
        <f t="shared" si="5"/>
        <v/>
      </c>
    </row>
    <row r="44" spans="2:16" s="59" customFormat="1" ht="10.5" hidden="1" customHeight="1" outlineLevel="1" x14ac:dyDescent="0.25">
      <c r="B44" s="204" t="s">
        <v>17</v>
      </c>
      <c r="C44" s="154"/>
      <c r="D44" s="154"/>
      <c r="E44" s="154"/>
      <c r="F44" s="462"/>
      <c r="G44" s="337">
        <v>1</v>
      </c>
      <c r="H44" s="190">
        <f t="shared" si="9"/>
        <v>0</v>
      </c>
      <c r="I44" s="155">
        <f t="shared" si="10"/>
        <v>0</v>
      </c>
      <c r="J44" s="191">
        <f t="shared" si="11"/>
        <v>0</v>
      </c>
      <c r="K44" s="60"/>
      <c r="L44" s="156"/>
      <c r="M44" s="157"/>
      <c r="N44" s="43"/>
      <c r="O44" s="189">
        <f t="shared" si="4"/>
        <v>0</v>
      </c>
      <c r="P44" s="460" t="str">
        <f t="shared" si="5"/>
        <v/>
      </c>
    </row>
    <row r="45" spans="2:16" s="59" customFormat="1" ht="23.25" customHeight="1" collapsed="1" x14ac:dyDescent="0.25">
      <c r="B45" s="177">
        <v>4</v>
      </c>
      <c r="C45" s="351" t="s">
        <v>24</v>
      </c>
      <c r="D45" s="351"/>
      <c r="E45" s="177"/>
      <c r="F45" s="461"/>
      <c r="G45" s="307"/>
      <c r="H45" s="179"/>
      <c r="I45" s="178"/>
      <c r="J45" s="180">
        <f>SUM(J46:J55)</f>
        <v>0</v>
      </c>
      <c r="K45" s="60"/>
      <c r="L45" s="181">
        <f>SUM(L46:L55)</f>
        <v>0</v>
      </c>
      <c r="M45" s="182">
        <f>SUM(M46:M55)</f>
        <v>0</v>
      </c>
      <c r="N45" s="43"/>
      <c r="O45" s="183">
        <f>J45-L45-M45</f>
        <v>0</v>
      </c>
      <c r="P45" s="460"/>
    </row>
    <row r="46" spans="2:16" s="59" customFormat="1" ht="10.5" customHeight="1" x14ac:dyDescent="0.25">
      <c r="B46" s="203">
        <v>4.0999999999999996</v>
      </c>
      <c r="C46" s="154"/>
      <c r="D46" s="154"/>
      <c r="E46" s="154"/>
      <c r="F46" s="462"/>
      <c r="G46" s="337">
        <v>1</v>
      </c>
      <c r="H46" s="184">
        <f>F46*G46</f>
        <v>0</v>
      </c>
      <c r="I46" s="153">
        <f>H46*0.21</f>
        <v>0</v>
      </c>
      <c r="J46" s="185">
        <f>H46+I46</f>
        <v>0</v>
      </c>
      <c r="K46" s="60"/>
      <c r="L46" s="156"/>
      <c r="M46" s="157"/>
      <c r="N46" s="43"/>
      <c r="O46" s="186">
        <f t="shared" si="4"/>
        <v>0</v>
      </c>
      <c r="P46" s="460" t="str">
        <f t="shared" si="5"/>
        <v/>
      </c>
    </row>
    <row r="47" spans="2:16" s="59" customFormat="1" ht="10.5" customHeight="1" collapsed="1" x14ac:dyDescent="0.25">
      <c r="B47" s="203">
        <v>4.2</v>
      </c>
      <c r="C47" s="154"/>
      <c r="D47" s="154"/>
      <c r="E47" s="154"/>
      <c r="F47" s="462"/>
      <c r="G47" s="337">
        <v>1</v>
      </c>
      <c r="H47" s="184">
        <f t="shared" ref="H47:H55" si="12">F47*G47</f>
        <v>0</v>
      </c>
      <c r="I47" s="153">
        <f t="shared" ref="I47:I55" si="13">H47*0.21</f>
        <v>0</v>
      </c>
      <c r="J47" s="185">
        <f t="shared" ref="J47:J55" si="14">H47+I47</f>
        <v>0</v>
      </c>
      <c r="K47" s="60"/>
      <c r="L47" s="156"/>
      <c r="M47" s="157"/>
      <c r="N47" s="43"/>
      <c r="O47" s="186">
        <f t="shared" si="4"/>
        <v>0</v>
      </c>
      <c r="P47" s="460" t="str">
        <f t="shared" si="5"/>
        <v/>
      </c>
    </row>
    <row r="48" spans="2:16" s="59" customFormat="1" ht="10.5" hidden="1" customHeight="1" outlineLevel="1" x14ac:dyDescent="0.25">
      <c r="B48" s="203">
        <v>4.3</v>
      </c>
      <c r="C48" s="154"/>
      <c r="D48" s="154"/>
      <c r="E48" s="154"/>
      <c r="F48" s="462"/>
      <c r="G48" s="337">
        <v>1</v>
      </c>
      <c r="H48" s="184">
        <f t="shared" si="12"/>
        <v>0</v>
      </c>
      <c r="I48" s="153">
        <f t="shared" si="13"/>
        <v>0</v>
      </c>
      <c r="J48" s="185">
        <f t="shared" si="14"/>
        <v>0</v>
      </c>
      <c r="K48" s="60"/>
      <c r="L48" s="156"/>
      <c r="M48" s="157"/>
      <c r="N48" s="43"/>
      <c r="O48" s="186">
        <f t="shared" si="4"/>
        <v>0</v>
      </c>
      <c r="P48" s="460" t="str">
        <f t="shared" si="5"/>
        <v/>
      </c>
    </row>
    <row r="49" spans="2:16" s="59" customFormat="1" ht="10.5" hidden="1" customHeight="1" outlineLevel="1" x14ac:dyDescent="0.25">
      <c r="B49" s="203">
        <v>4.4000000000000004</v>
      </c>
      <c r="C49" s="154"/>
      <c r="D49" s="154"/>
      <c r="E49" s="154"/>
      <c r="F49" s="462"/>
      <c r="G49" s="337">
        <v>1</v>
      </c>
      <c r="H49" s="184">
        <f t="shared" si="12"/>
        <v>0</v>
      </c>
      <c r="I49" s="153">
        <f t="shared" si="13"/>
        <v>0</v>
      </c>
      <c r="J49" s="185">
        <f t="shared" si="14"/>
        <v>0</v>
      </c>
      <c r="K49" s="60"/>
      <c r="L49" s="156"/>
      <c r="M49" s="157"/>
      <c r="N49" s="43"/>
      <c r="O49" s="186">
        <f t="shared" si="4"/>
        <v>0</v>
      </c>
      <c r="P49" s="460" t="str">
        <f t="shared" si="5"/>
        <v/>
      </c>
    </row>
    <row r="50" spans="2:16" s="59" customFormat="1" ht="10.5" hidden="1" customHeight="1" outlineLevel="1" x14ac:dyDescent="0.25">
      <c r="B50" s="203">
        <v>4.5</v>
      </c>
      <c r="C50" s="154"/>
      <c r="D50" s="154"/>
      <c r="E50" s="154"/>
      <c r="F50" s="462"/>
      <c r="G50" s="337">
        <v>1</v>
      </c>
      <c r="H50" s="184">
        <f t="shared" si="12"/>
        <v>0</v>
      </c>
      <c r="I50" s="153">
        <f t="shared" si="13"/>
        <v>0</v>
      </c>
      <c r="J50" s="185">
        <f t="shared" si="14"/>
        <v>0</v>
      </c>
      <c r="K50" s="60"/>
      <c r="L50" s="156"/>
      <c r="M50" s="157"/>
      <c r="N50" s="43"/>
      <c r="O50" s="186">
        <f t="shared" si="4"/>
        <v>0</v>
      </c>
      <c r="P50" s="460" t="str">
        <f t="shared" si="5"/>
        <v/>
      </c>
    </row>
    <row r="51" spans="2:16" s="59" customFormat="1" ht="10.5" hidden="1" customHeight="1" outlineLevel="1" x14ac:dyDescent="0.25">
      <c r="B51" s="203">
        <v>4.5999999999999996</v>
      </c>
      <c r="C51" s="154"/>
      <c r="D51" s="154"/>
      <c r="E51" s="154"/>
      <c r="F51" s="462"/>
      <c r="G51" s="337">
        <v>1</v>
      </c>
      <c r="H51" s="184">
        <f t="shared" si="12"/>
        <v>0</v>
      </c>
      <c r="I51" s="153">
        <f t="shared" si="13"/>
        <v>0</v>
      </c>
      <c r="J51" s="185">
        <f t="shared" si="14"/>
        <v>0</v>
      </c>
      <c r="K51" s="60"/>
      <c r="L51" s="156"/>
      <c r="M51" s="157"/>
      <c r="N51" s="43"/>
      <c r="O51" s="186">
        <f t="shared" si="4"/>
        <v>0</v>
      </c>
      <c r="P51" s="460" t="str">
        <f t="shared" si="5"/>
        <v/>
      </c>
    </row>
    <row r="52" spans="2:16" s="59" customFormat="1" ht="10.5" hidden="1" customHeight="1" outlineLevel="1" x14ac:dyDescent="0.25">
      <c r="B52" s="203">
        <v>4.7</v>
      </c>
      <c r="C52" s="154"/>
      <c r="D52" s="154"/>
      <c r="E52" s="154"/>
      <c r="F52" s="462"/>
      <c r="G52" s="337">
        <v>1</v>
      </c>
      <c r="H52" s="184">
        <f t="shared" si="12"/>
        <v>0</v>
      </c>
      <c r="I52" s="153">
        <f t="shared" si="13"/>
        <v>0</v>
      </c>
      <c r="J52" s="185">
        <f t="shared" si="14"/>
        <v>0</v>
      </c>
      <c r="K52" s="60"/>
      <c r="L52" s="156"/>
      <c r="M52" s="157"/>
      <c r="N52" s="43"/>
      <c r="O52" s="186">
        <f t="shared" si="4"/>
        <v>0</v>
      </c>
      <c r="P52" s="460" t="str">
        <f t="shared" si="5"/>
        <v/>
      </c>
    </row>
    <row r="53" spans="2:16" s="59" customFormat="1" ht="10.5" hidden="1" customHeight="1" outlineLevel="1" x14ac:dyDescent="0.25">
      <c r="B53" s="203">
        <v>4.8</v>
      </c>
      <c r="C53" s="154"/>
      <c r="D53" s="154"/>
      <c r="E53" s="154"/>
      <c r="F53" s="462"/>
      <c r="G53" s="337">
        <v>1</v>
      </c>
      <c r="H53" s="184">
        <f t="shared" si="12"/>
        <v>0</v>
      </c>
      <c r="I53" s="153">
        <f t="shared" si="13"/>
        <v>0</v>
      </c>
      <c r="J53" s="185">
        <f t="shared" si="14"/>
        <v>0</v>
      </c>
      <c r="K53" s="60"/>
      <c r="L53" s="156"/>
      <c r="M53" s="157"/>
      <c r="N53" s="43"/>
      <c r="O53" s="186">
        <f t="shared" si="4"/>
        <v>0</v>
      </c>
      <c r="P53" s="460" t="str">
        <f t="shared" si="5"/>
        <v/>
      </c>
    </row>
    <row r="54" spans="2:16" s="59" customFormat="1" ht="10.5" hidden="1" customHeight="1" outlineLevel="1" x14ac:dyDescent="0.25">
      <c r="B54" s="203">
        <v>4.9000000000000004</v>
      </c>
      <c r="C54" s="154"/>
      <c r="D54" s="154"/>
      <c r="E54" s="154"/>
      <c r="F54" s="462"/>
      <c r="G54" s="337">
        <v>1</v>
      </c>
      <c r="H54" s="184">
        <f t="shared" si="12"/>
        <v>0</v>
      </c>
      <c r="I54" s="153">
        <f t="shared" si="13"/>
        <v>0</v>
      </c>
      <c r="J54" s="185">
        <f t="shared" si="14"/>
        <v>0</v>
      </c>
      <c r="K54" s="60"/>
      <c r="L54" s="156"/>
      <c r="M54" s="157"/>
      <c r="N54" s="43"/>
      <c r="O54" s="186">
        <f t="shared" si="4"/>
        <v>0</v>
      </c>
      <c r="P54" s="460" t="str">
        <f t="shared" si="5"/>
        <v/>
      </c>
    </row>
    <row r="55" spans="2:16" s="59" customFormat="1" ht="10.5" hidden="1" customHeight="1" outlineLevel="1" x14ac:dyDescent="0.25">
      <c r="B55" s="204" t="s">
        <v>79</v>
      </c>
      <c r="C55" s="154"/>
      <c r="D55" s="154"/>
      <c r="E55" s="154"/>
      <c r="F55" s="462"/>
      <c r="G55" s="337">
        <v>1</v>
      </c>
      <c r="H55" s="190">
        <f t="shared" si="12"/>
        <v>0</v>
      </c>
      <c r="I55" s="155">
        <f t="shared" si="13"/>
        <v>0</v>
      </c>
      <c r="J55" s="191">
        <f t="shared" si="14"/>
        <v>0</v>
      </c>
      <c r="K55" s="60"/>
      <c r="L55" s="156"/>
      <c r="M55" s="157"/>
      <c r="N55" s="43"/>
      <c r="O55" s="189">
        <f t="shared" si="4"/>
        <v>0</v>
      </c>
      <c r="P55" s="460" t="str">
        <f t="shared" si="5"/>
        <v/>
      </c>
    </row>
    <row r="56" spans="2:16" s="59" customFormat="1" ht="23.25" customHeight="1" collapsed="1" x14ac:dyDescent="0.25">
      <c r="B56" s="177">
        <v>5</v>
      </c>
      <c r="C56" s="351" t="s">
        <v>22</v>
      </c>
      <c r="D56" s="351"/>
      <c r="E56" s="177"/>
      <c r="F56" s="461"/>
      <c r="G56" s="307"/>
      <c r="H56" s="179"/>
      <c r="I56" s="178"/>
      <c r="J56" s="180">
        <f>SUM(J57:J66)</f>
        <v>0</v>
      </c>
      <c r="K56" s="60"/>
      <c r="L56" s="181">
        <f>SUM(L57:L66)</f>
        <v>0</v>
      </c>
      <c r="M56" s="182">
        <f>SUM(M57:M66)</f>
        <v>0</v>
      </c>
      <c r="N56" s="43"/>
      <c r="O56" s="183">
        <f>J56-L56-M56</f>
        <v>0</v>
      </c>
      <c r="P56" s="460"/>
    </row>
    <row r="57" spans="2:16" s="59" customFormat="1" ht="10.5" customHeight="1" x14ac:dyDescent="0.25">
      <c r="B57" s="203">
        <v>5.0999999999999996</v>
      </c>
      <c r="C57" s="154"/>
      <c r="D57" s="154"/>
      <c r="E57" s="154"/>
      <c r="F57" s="462"/>
      <c r="G57" s="337">
        <v>1</v>
      </c>
      <c r="H57" s="184">
        <f>F57*G57</f>
        <v>0</v>
      </c>
      <c r="I57" s="153">
        <f>H57*0.21</f>
        <v>0</v>
      </c>
      <c r="J57" s="185">
        <f>H57+I57</f>
        <v>0</v>
      </c>
      <c r="K57" s="60"/>
      <c r="L57" s="156"/>
      <c r="M57" s="157"/>
      <c r="N57" s="43"/>
      <c r="O57" s="186">
        <f t="shared" si="4"/>
        <v>0</v>
      </c>
      <c r="P57" s="460" t="str">
        <f t="shared" si="5"/>
        <v/>
      </c>
    </row>
    <row r="58" spans="2:16" s="59" customFormat="1" ht="10.5" customHeight="1" collapsed="1" x14ac:dyDescent="0.25">
      <c r="B58" s="203">
        <v>5.2</v>
      </c>
      <c r="C58" s="154"/>
      <c r="D58" s="154"/>
      <c r="E58" s="154"/>
      <c r="F58" s="462"/>
      <c r="G58" s="337">
        <v>1</v>
      </c>
      <c r="H58" s="184">
        <f t="shared" ref="H58:H66" si="15">F58*G58</f>
        <v>0</v>
      </c>
      <c r="I58" s="153">
        <f t="shared" ref="I58:I66" si="16">H58*0.21</f>
        <v>0</v>
      </c>
      <c r="J58" s="185">
        <f t="shared" ref="J58:J66" si="17">H58+I58</f>
        <v>0</v>
      </c>
      <c r="K58" s="60"/>
      <c r="L58" s="156"/>
      <c r="M58" s="157"/>
      <c r="N58" s="43"/>
      <c r="O58" s="186">
        <f t="shared" si="4"/>
        <v>0</v>
      </c>
      <c r="P58" s="460" t="str">
        <f t="shared" si="5"/>
        <v/>
      </c>
    </row>
    <row r="59" spans="2:16" s="59" customFormat="1" ht="10.5" hidden="1" customHeight="1" outlineLevel="1" x14ac:dyDescent="0.25">
      <c r="B59" s="203">
        <v>5.3</v>
      </c>
      <c r="C59" s="154"/>
      <c r="D59" s="154"/>
      <c r="E59" s="154"/>
      <c r="F59" s="462"/>
      <c r="G59" s="337">
        <v>1</v>
      </c>
      <c r="H59" s="184">
        <f t="shared" si="15"/>
        <v>0</v>
      </c>
      <c r="I59" s="153">
        <f t="shared" si="16"/>
        <v>0</v>
      </c>
      <c r="J59" s="185">
        <f t="shared" si="17"/>
        <v>0</v>
      </c>
      <c r="K59" s="60"/>
      <c r="L59" s="156"/>
      <c r="M59" s="157"/>
      <c r="N59" s="43"/>
      <c r="O59" s="186">
        <f t="shared" si="4"/>
        <v>0</v>
      </c>
      <c r="P59" s="460" t="str">
        <f t="shared" si="5"/>
        <v/>
      </c>
    </row>
    <row r="60" spans="2:16" s="59" customFormat="1" ht="10.5" hidden="1" customHeight="1" outlineLevel="1" x14ac:dyDescent="0.25">
      <c r="B60" s="203">
        <v>5.4</v>
      </c>
      <c r="C60" s="154"/>
      <c r="D60" s="154"/>
      <c r="E60" s="154"/>
      <c r="F60" s="462"/>
      <c r="G60" s="337">
        <v>1</v>
      </c>
      <c r="H60" s="184">
        <f t="shared" si="15"/>
        <v>0</v>
      </c>
      <c r="I60" s="153">
        <f t="shared" si="16"/>
        <v>0</v>
      </c>
      <c r="J60" s="185">
        <f t="shared" si="17"/>
        <v>0</v>
      </c>
      <c r="K60" s="60"/>
      <c r="L60" s="156"/>
      <c r="M60" s="157"/>
      <c r="N60" s="43"/>
      <c r="O60" s="186">
        <f t="shared" si="4"/>
        <v>0</v>
      </c>
      <c r="P60" s="460" t="str">
        <f t="shared" si="5"/>
        <v/>
      </c>
    </row>
    <row r="61" spans="2:16" s="59" customFormat="1" ht="10.5" hidden="1" customHeight="1" outlineLevel="1" x14ac:dyDescent="0.25">
      <c r="B61" s="203">
        <v>5.5</v>
      </c>
      <c r="C61" s="154"/>
      <c r="D61" s="154"/>
      <c r="E61" s="154"/>
      <c r="F61" s="462"/>
      <c r="G61" s="337">
        <v>1</v>
      </c>
      <c r="H61" s="184">
        <f t="shared" si="15"/>
        <v>0</v>
      </c>
      <c r="I61" s="153">
        <f t="shared" si="16"/>
        <v>0</v>
      </c>
      <c r="J61" s="185">
        <f t="shared" si="17"/>
        <v>0</v>
      </c>
      <c r="K61" s="60"/>
      <c r="L61" s="156"/>
      <c r="M61" s="157"/>
      <c r="N61" s="43"/>
      <c r="O61" s="186">
        <f t="shared" si="4"/>
        <v>0</v>
      </c>
      <c r="P61" s="460" t="str">
        <f t="shared" si="5"/>
        <v/>
      </c>
    </row>
    <row r="62" spans="2:16" s="59" customFormat="1" ht="10.5" hidden="1" customHeight="1" outlineLevel="1" x14ac:dyDescent="0.25">
      <c r="B62" s="203">
        <v>5.6</v>
      </c>
      <c r="C62" s="154"/>
      <c r="D62" s="154"/>
      <c r="E62" s="154"/>
      <c r="F62" s="462"/>
      <c r="G62" s="337">
        <v>1</v>
      </c>
      <c r="H62" s="184">
        <f t="shared" si="15"/>
        <v>0</v>
      </c>
      <c r="I62" s="153">
        <f t="shared" si="16"/>
        <v>0</v>
      </c>
      <c r="J62" s="185">
        <f t="shared" si="17"/>
        <v>0</v>
      </c>
      <c r="K62" s="60"/>
      <c r="L62" s="156"/>
      <c r="M62" s="157"/>
      <c r="N62" s="43"/>
      <c r="O62" s="186">
        <f t="shared" si="4"/>
        <v>0</v>
      </c>
      <c r="P62" s="460" t="str">
        <f t="shared" si="5"/>
        <v/>
      </c>
    </row>
    <row r="63" spans="2:16" s="59" customFormat="1" ht="10.5" hidden="1" customHeight="1" outlineLevel="1" x14ac:dyDescent="0.25">
      <c r="B63" s="203">
        <v>5.7</v>
      </c>
      <c r="C63" s="154"/>
      <c r="D63" s="154"/>
      <c r="E63" s="154"/>
      <c r="F63" s="462"/>
      <c r="G63" s="337">
        <v>1</v>
      </c>
      <c r="H63" s="184">
        <f t="shared" si="15"/>
        <v>0</v>
      </c>
      <c r="I63" s="153">
        <f t="shared" si="16"/>
        <v>0</v>
      </c>
      <c r="J63" s="185">
        <f t="shared" si="17"/>
        <v>0</v>
      </c>
      <c r="K63" s="60"/>
      <c r="L63" s="156"/>
      <c r="M63" s="157"/>
      <c r="N63" s="43"/>
      <c r="O63" s="186">
        <f t="shared" si="4"/>
        <v>0</v>
      </c>
      <c r="P63" s="460" t="str">
        <f t="shared" si="5"/>
        <v/>
      </c>
    </row>
    <row r="64" spans="2:16" s="59" customFormat="1" ht="10.5" hidden="1" customHeight="1" outlineLevel="1" x14ac:dyDescent="0.25">
      <c r="B64" s="203">
        <v>5.8</v>
      </c>
      <c r="C64" s="154"/>
      <c r="D64" s="154"/>
      <c r="E64" s="154"/>
      <c r="F64" s="462"/>
      <c r="G64" s="337">
        <v>1</v>
      </c>
      <c r="H64" s="184">
        <f t="shared" si="15"/>
        <v>0</v>
      </c>
      <c r="I64" s="153">
        <f t="shared" si="16"/>
        <v>0</v>
      </c>
      <c r="J64" s="185">
        <f t="shared" si="17"/>
        <v>0</v>
      </c>
      <c r="K64" s="60"/>
      <c r="L64" s="156"/>
      <c r="M64" s="157"/>
      <c r="N64" s="43"/>
      <c r="O64" s="186">
        <f t="shared" si="4"/>
        <v>0</v>
      </c>
      <c r="P64" s="460" t="str">
        <f t="shared" si="5"/>
        <v/>
      </c>
    </row>
    <row r="65" spans="2:16" s="59" customFormat="1" ht="10.5" hidden="1" customHeight="1" outlineLevel="1" x14ac:dyDescent="0.25">
      <c r="B65" s="203">
        <v>5.9</v>
      </c>
      <c r="C65" s="154"/>
      <c r="D65" s="154"/>
      <c r="E65" s="154"/>
      <c r="F65" s="462"/>
      <c r="G65" s="337">
        <v>1</v>
      </c>
      <c r="H65" s="184">
        <f t="shared" si="15"/>
        <v>0</v>
      </c>
      <c r="I65" s="153">
        <f t="shared" si="16"/>
        <v>0</v>
      </c>
      <c r="J65" s="185">
        <f t="shared" si="17"/>
        <v>0</v>
      </c>
      <c r="K65" s="60"/>
      <c r="L65" s="156"/>
      <c r="M65" s="157"/>
      <c r="N65" s="43"/>
      <c r="O65" s="186">
        <f t="shared" si="4"/>
        <v>0</v>
      </c>
      <c r="P65" s="460" t="str">
        <f t="shared" si="5"/>
        <v/>
      </c>
    </row>
    <row r="66" spans="2:16" s="59" customFormat="1" ht="10.5" hidden="1" customHeight="1" outlineLevel="1" x14ac:dyDescent="0.25">
      <c r="B66" s="203" t="s">
        <v>80</v>
      </c>
      <c r="C66" s="154"/>
      <c r="D66" s="154"/>
      <c r="E66" s="154"/>
      <c r="F66" s="462"/>
      <c r="G66" s="337">
        <v>1</v>
      </c>
      <c r="H66" s="190">
        <f t="shared" si="15"/>
        <v>0</v>
      </c>
      <c r="I66" s="155">
        <f t="shared" si="16"/>
        <v>0</v>
      </c>
      <c r="J66" s="191">
        <f t="shared" si="17"/>
        <v>0</v>
      </c>
      <c r="K66" s="60"/>
      <c r="L66" s="156"/>
      <c r="M66" s="157"/>
      <c r="N66" s="43"/>
      <c r="O66" s="189">
        <f t="shared" si="4"/>
        <v>0</v>
      </c>
      <c r="P66" s="460" t="str">
        <f t="shared" si="5"/>
        <v/>
      </c>
    </row>
    <row r="67" spans="2:16" s="59" customFormat="1" ht="23.25" customHeight="1" collapsed="1" x14ac:dyDescent="0.25">
      <c r="B67" s="177">
        <v>6</v>
      </c>
      <c r="C67" s="351" t="s">
        <v>30</v>
      </c>
      <c r="D67" s="351"/>
      <c r="E67" s="177"/>
      <c r="F67" s="461"/>
      <c r="G67" s="307"/>
      <c r="H67" s="179"/>
      <c r="I67" s="178"/>
      <c r="J67" s="180">
        <f>SUM(J68:J77)</f>
        <v>0</v>
      </c>
      <c r="K67" s="60"/>
      <c r="L67" s="181">
        <f>SUM(L68:L77)</f>
        <v>0</v>
      </c>
      <c r="M67" s="182">
        <f>SUM(M68:M77)</f>
        <v>0</v>
      </c>
      <c r="N67" s="43"/>
      <c r="O67" s="183">
        <f t="shared" si="4"/>
        <v>0</v>
      </c>
      <c r="P67" s="460"/>
    </row>
    <row r="68" spans="2:16" s="59" customFormat="1" ht="10.5" customHeight="1" x14ac:dyDescent="0.25">
      <c r="B68" s="203">
        <v>6.1</v>
      </c>
      <c r="C68" s="154"/>
      <c r="D68" s="154"/>
      <c r="E68" s="154"/>
      <c r="F68" s="462"/>
      <c r="G68" s="337">
        <v>1</v>
      </c>
      <c r="H68" s="184">
        <f>F68*G68</f>
        <v>0</v>
      </c>
      <c r="I68" s="153">
        <f>H68*0.21</f>
        <v>0</v>
      </c>
      <c r="J68" s="185">
        <f>H68+I68</f>
        <v>0</v>
      </c>
      <c r="K68" s="60"/>
      <c r="L68" s="156"/>
      <c r="M68" s="157"/>
      <c r="N68" s="43"/>
      <c r="O68" s="186">
        <f t="shared" si="4"/>
        <v>0</v>
      </c>
      <c r="P68" s="460" t="str">
        <f t="shared" si="5"/>
        <v/>
      </c>
    </row>
    <row r="69" spans="2:16" s="59" customFormat="1" ht="10.5" customHeight="1" collapsed="1" x14ac:dyDescent="0.25">
      <c r="B69" s="203">
        <v>6.2</v>
      </c>
      <c r="C69" s="154"/>
      <c r="D69" s="154"/>
      <c r="E69" s="154"/>
      <c r="F69" s="462"/>
      <c r="G69" s="337">
        <v>1</v>
      </c>
      <c r="H69" s="184">
        <f t="shared" ref="H69:H77" si="18">F69*G69</f>
        <v>0</v>
      </c>
      <c r="I69" s="153">
        <f t="shared" ref="I69:I77" si="19">H69*0.21</f>
        <v>0</v>
      </c>
      <c r="J69" s="185">
        <f t="shared" ref="J69:J77" si="20">H69+I69</f>
        <v>0</v>
      </c>
      <c r="K69" s="60"/>
      <c r="L69" s="156"/>
      <c r="M69" s="157"/>
      <c r="N69" s="43"/>
      <c r="O69" s="186">
        <f t="shared" si="4"/>
        <v>0</v>
      </c>
      <c r="P69" s="460" t="str">
        <f t="shared" si="5"/>
        <v/>
      </c>
    </row>
    <row r="70" spans="2:16" s="59" customFormat="1" ht="10.5" hidden="1" customHeight="1" outlineLevel="1" x14ac:dyDescent="0.25">
      <c r="B70" s="203">
        <v>6.3</v>
      </c>
      <c r="C70" s="154"/>
      <c r="D70" s="154"/>
      <c r="E70" s="154"/>
      <c r="F70" s="462"/>
      <c r="G70" s="337">
        <v>1</v>
      </c>
      <c r="H70" s="184">
        <f t="shared" si="18"/>
        <v>0</v>
      </c>
      <c r="I70" s="153">
        <f t="shared" si="19"/>
        <v>0</v>
      </c>
      <c r="J70" s="185">
        <f t="shared" si="20"/>
        <v>0</v>
      </c>
      <c r="K70" s="60"/>
      <c r="L70" s="156"/>
      <c r="M70" s="157"/>
      <c r="N70" s="43"/>
      <c r="O70" s="186">
        <f t="shared" si="4"/>
        <v>0</v>
      </c>
      <c r="P70" s="460" t="str">
        <f t="shared" si="5"/>
        <v/>
      </c>
    </row>
    <row r="71" spans="2:16" s="59" customFormat="1" ht="10.5" hidden="1" customHeight="1" outlineLevel="1" x14ac:dyDescent="0.25">
      <c r="B71" s="203">
        <v>6.4</v>
      </c>
      <c r="C71" s="154"/>
      <c r="D71" s="154"/>
      <c r="E71" s="154"/>
      <c r="F71" s="462"/>
      <c r="G71" s="337">
        <v>1</v>
      </c>
      <c r="H71" s="184">
        <f t="shared" si="18"/>
        <v>0</v>
      </c>
      <c r="I71" s="153">
        <f t="shared" si="19"/>
        <v>0</v>
      </c>
      <c r="J71" s="185">
        <f t="shared" si="20"/>
        <v>0</v>
      </c>
      <c r="K71" s="60"/>
      <c r="L71" s="156"/>
      <c r="M71" s="157"/>
      <c r="N71" s="43"/>
      <c r="O71" s="186">
        <f t="shared" si="4"/>
        <v>0</v>
      </c>
      <c r="P71" s="460" t="str">
        <f t="shared" si="5"/>
        <v/>
      </c>
    </row>
    <row r="72" spans="2:16" s="59" customFormat="1" ht="10.5" hidden="1" customHeight="1" outlineLevel="1" x14ac:dyDescent="0.25">
      <c r="B72" s="203">
        <v>6.5</v>
      </c>
      <c r="C72" s="154"/>
      <c r="D72" s="154"/>
      <c r="E72" s="154"/>
      <c r="F72" s="462"/>
      <c r="G72" s="337">
        <v>1</v>
      </c>
      <c r="H72" s="184">
        <f t="shared" si="18"/>
        <v>0</v>
      </c>
      <c r="I72" s="153">
        <f t="shared" si="19"/>
        <v>0</v>
      </c>
      <c r="J72" s="185">
        <f t="shared" si="20"/>
        <v>0</v>
      </c>
      <c r="K72" s="60"/>
      <c r="L72" s="156"/>
      <c r="M72" s="157"/>
      <c r="N72" s="43"/>
      <c r="O72" s="186">
        <f t="shared" si="4"/>
        <v>0</v>
      </c>
      <c r="P72" s="460" t="str">
        <f t="shared" si="5"/>
        <v/>
      </c>
    </row>
    <row r="73" spans="2:16" s="59" customFormat="1" ht="10.5" hidden="1" customHeight="1" outlineLevel="1" x14ac:dyDescent="0.25">
      <c r="B73" s="203">
        <v>6.6</v>
      </c>
      <c r="C73" s="154"/>
      <c r="D73" s="154"/>
      <c r="E73" s="154"/>
      <c r="F73" s="462"/>
      <c r="G73" s="337">
        <v>1</v>
      </c>
      <c r="H73" s="184">
        <f t="shared" si="18"/>
        <v>0</v>
      </c>
      <c r="I73" s="153">
        <f t="shared" si="19"/>
        <v>0</v>
      </c>
      <c r="J73" s="185">
        <f t="shared" si="20"/>
        <v>0</v>
      </c>
      <c r="K73" s="60"/>
      <c r="L73" s="156"/>
      <c r="M73" s="157"/>
      <c r="N73" s="43"/>
      <c r="O73" s="186">
        <f t="shared" si="4"/>
        <v>0</v>
      </c>
      <c r="P73" s="460" t="str">
        <f t="shared" si="5"/>
        <v/>
      </c>
    </row>
    <row r="74" spans="2:16" s="59" customFormat="1" ht="10.5" hidden="1" customHeight="1" outlineLevel="1" x14ac:dyDescent="0.25">
      <c r="B74" s="203">
        <v>6.7</v>
      </c>
      <c r="C74" s="154"/>
      <c r="D74" s="154"/>
      <c r="E74" s="154"/>
      <c r="F74" s="462"/>
      <c r="G74" s="337">
        <v>1</v>
      </c>
      <c r="H74" s="184">
        <f t="shared" si="18"/>
        <v>0</v>
      </c>
      <c r="I74" s="153">
        <f t="shared" si="19"/>
        <v>0</v>
      </c>
      <c r="J74" s="185">
        <f t="shared" si="20"/>
        <v>0</v>
      </c>
      <c r="K74" s="60"/>
      <c r="L74" s="156"/>
      <c r="M74" s="157"/>
      <c r="N74" s="43"/>
      <c r="O74" s="186">
        <f t="shared" si="4"/>
        <v>0</v>
      </c>
      <c r="P74" s="460" t="str">
        <f t="shared" si="5"/>
        <v/>
      </c>
    </row>
    <row r="75" spans="2:16" s="59" customFormat="1" ht="10.5" hidden="1" customHeight="1" outlineLevel="1" x14ac:dyDescent="0.25">
      <c r="B75" s="203">
        <v>6.8</v>
      </c>
      <c r="C75" s="154"/>
      <c r="D75" s="154"/>
      <c r="E75" s="154"/>
      <c r="F75" s="462"/>
      <c r="G75" s="337">
        <v>1</v>
      </c>
      <c r="H75" s="184">
        <f t="shared" si="18"/>
        <v>0</v>
      </c>
      <c r="I75" s="153">
        <f t="shared" si="19"/>
        <v>0</v>
      </c>
      <c r="J75" s="185">
        <f t="shared" si="20"/>
        <v>0</v>
      </c>
      <c r="K75" s="60"/>
      <c r="L75" s="156"/>
      <c r="M75" s="157"/>
      <c r="N75" s="43"/>
      <c r="O75" s="186">
        <f t="shared" si="4"/>
        <v>0</v>
      </c>
      <c r="P75" s="460" t="str">
        <f t="shared" si="5"/>
        <v/>
      </c>
    </row>
    <row r="76" spans="2:16" s="59" customFormat="1" ht="10.5" hidden="1" customHeight="1" outlineLevel="1" x14ac:dyDescent="0.25">
      <c r="B76" s="203">
        <v>6.9</v>
      </c>
      <c r="C76" s="154"/>
      <c r="D76" s="154"/>
      <c r="E76" s="154"/>
      <c r="F76" s="462"/>
      <c r="G76" s="337">
        <v>1</v>
      </c>
      <c r="H76" s="184">
        <f t="shared" si="18"/>
        <v>0</v>
      </c>
      <c r="I76" s="153">
        <f t="shared" si="19"/>
        <v>0</v>
      </c>
      <c r="J76" s="185">
        <f t="shared" si="20"/>
        <v>0</v>
      </c>
      <c r="K76" s="60"/>
      <c r="L76" s="156"/>
      <c r="M76" s="157"/>
      <c r="N76" s="43"/>
      <c r="O76" s="186">
        <f t="shared" si="4"/>
        <v>0</v>
      </c>
      <c r="P76" s="460" t="str">
        <f t="shared" si="5"/>
        <v/>
      </c>
    </row>
    <row r="77" spans="2:16" s="59" customFormat="1" ht="10.5" hidden="1" customHeight="1" outlineLevel="1" x14ac:dyDescent="0.25">
      <c r="B77" s="203" t="s">
        <v>81</v>
      </c>
      <c r="C77" s="154"/>
      <c r="D77" s="154"/>
      <c r="E77" s="154"/>
      <c r="F77" s="462"/>
      <c r="G77" s="337">
        <v>1</v>
      </c>
      <c r="H77" s="190">
        <f t="shared" si="18"/>
        <v>0</v>
      </c>
      <c r="I77" s="155">
        <f t="shared" si="19"/>
        <v>0</v>
      </c>
      <c r="J77" s="191">
        <f t="shared" si="20"/>
        <v>0</v>
      </c>
      <c r="K77" s="60"/>
      <c r="L77" s="156"/>
      <c r="M77" s="157"/>
      <c r="N77" s="43"/>
      <c r="O77" s="189">
        <f t="shared" si="4"/>
        <v>0</v>
      </c>
      <c r="P77" s="460" t="str">
        <f t="shared" si="5"/>
        <v/>
      </c>
    </row>
    <row r="78" spans="2:16" s="59" customFormat="1" ht="23.25" customHeight="1" collapsed="1" x14ac:dyDescent="0.25">
      <c r="B78" s="177">
        <v>7</v>
      </c>
      <c r="C78" s="351" t="s">
        <v>29</v>
      </c>
      <c r="D78" s="351"/>
      <c r="E78" s="177"/>
      <c r="F78" s="461"/>
      <c r="G78" s="307"/>
      <c r="H78" s="179"/>
      <c r="I78" s="178"/>
      <c r="J78" s="180">
        <f>SUM(J79:J88)</f>
        <v>0</v>
      </c>
      <c r="K78" s="60"/>
      <c r="L78" s="181">
        <f>SUM(L79:L88)</f>
        <v>0</v>
      </c>
      <c r="M78" s="182">
        <f>SUM(M79:M88)</f>
        <v>0</v>
      </c>
      <c r="N78" s="43"/>
      <c r="O78" s="183">
        <f t="shared" ref="O78:O102" si="21">J78-L78-M78</f>
        <v>0</v>
      </c>
      <c r="P78" s="460"/>
    </row>
    <row r="79" spans="2:16" s="59" customFormat="1" ht="10.5" customHeight="1" x14ac:dyDescent="0.25">
      <c r="B79" s="203">
        <v>7.1</v>
      </c>
      <c r="C79" s="154"/>
      <c r="D79" s="154"/>
      <c r="E79" s="154"/>
      <c r="F79" s="462"/>
      <c r="G79" s="337">
        <v>1</v>
      </c>
      <c r="H79" s="184">
        <f>F79*G79</f>
        <v>0</v>
      </c>
      <c r="I79" s="153">
        <f>H79*0.21</f>
        <v>0</v>
      </c>
      <c r="J79" s="185">
        <f>H79+I79</f>
        <v>0</v>
      </c>
      <c r="K79" s="60"/>
      <c r="L79" s="156"/>
      <c r="M79" s="157"/>
      <c r="N79" s="43"/>
      <c r="O79" s="186">
        <f t="shared" si="21"/>
        <v>0</v>
      </c>
      <c r="P79" s="460" t="str">
        <f t="shared" ref="P78:P121" si="22">IF(L79&gt;H79," !","")</f>
        <v/>
      </c>
    </row>
    <row r="80" spans="2:16" s="59" customFormat="1" ht="10.5" customHeight="1" x14ac:dyDescent="0.25">
      <c r="B80" s="203">
        <v>7.2</v>
      </c>
      <c r="C80" s="154"/>
      <c r="D80" s="154"/>
      <c r="E80" s="154"/>
      <c r="F80" s="462"/>
      <c r="G80" s="337">
        <v>1</v>
      </c>
      <c r="H80" s="184">
        <f t="shared" ref="H80:H88" si="23">F80*G80</f>
        <v>0</v>
      </c>
      <c r="I80" s="153">
        <f t="shared" ref="I80:I88" si="24">H80*0.21</f>
        <v>0</v>
      </c>
      <c r="J80" s="185">
        <f t="shared" ref="J80:J88" si="25">H80+I80</f>
        <v>0</v>
      </c>
      <c r="K80" s="60"/>
      <c r="L80" s="156"/>
      <c r="M80" s="157"/>
      <c r="N80" s="43"/>
      <c r="O80" s="186">
        <f t="shared" si="21"/>
        <v>0</v>
      </c>
      <c r="P80" s="460" t="str">
        <f t="shared" si="22"/>
        <v/>
      </c>
    </row>
    <row r="81" spans="2:16" s="59" customFormat="1" ht="10.5" hidden="1" customHeight="1" outlineLevel="1" x14ac:dyDescent="0.25">
      <c r="B81" s="203">
        <v>7.3</v>
      </c>
      <c r="C81" s="154"/>
      <c r="D81" s="154"/>
      <c r="E81" s="154"/>
      <c r="F81" s="462"/>
      <c r="G81" s="337">
        <v>1</v>
      </c>
      <c r="H81" s="184">
        <f t="shared" si="23"/>
        <v>0</v>
      </c>
      <c r="I81" s="153">
        <f t="shared" si="24"/>
        <v>0</v>
      </c>
      <c r="J81" s="185">
        <f t="shared" si="25"/>
        <v>0</v>
      </c>
      <c r="K81" s="60"/>
      <c r="L81" s="156"/>
      <c r="M81" s="157"/>
      <c r="N81" s="43"/>
      <c r="O81" s="186">
        <f t="shared" si="21"/>
        <v>0</v>
      </c>
      <c r="P81" s="460" t="str">
        <f t="shared" si="22"/>
        <v/>
      </c>
    </row>
    <row r="82" spans="2:16" s="59" customFormat="1" ht="10.5" hidden="1" customHeight="1" outlineLevel="1" x14ac:dyDescent="0.25">
      <c r="B82" s="203">
        <v>7.4</v>
      </c>
      <c r="C82" s="154"/>
      <c r="D82" s="154"/>
      <c r="E82" s="154"/>
      <c r="F82" s="462"/>
      <c r="G82" s="337">
        <v>1</v>
      </c>
      <c r="H82" s="184">
        <f t="shared" si="23"/>
        <v>0</v>
      </c>
      <c r="I82" s="153">
        <f t="shared" si="24"/>
        <v>0</v>
      </c>
      <c r="J82" s="185">
        <f t="shared" si="25"/>
        <v>0</v>
      </c>
      <c r="K82" s="60"/>
      <c r="L82" s="156"/>
      <c r="M82" s="157"/>
      <c r="N82" s="43"/>
      <c r="O82" s="186">
        <f t="shared" si="21"/>
        <v>0</v>
      </c>
      <c r="P82" s="460" t="str">
        <f t="shared" si="22"/>
        <v/>
      </c>
    </row>
    <row r="83" spans="2:16" s="59" customFormat="1" ht="10.5" hidden="1" customHeight="1" outlineLevel="1" x14ac:dyDescent="0.25">
      <c r="B83" s="203">
        <v>7.5</v>
      </c>
      <c r="C83" s="154"/>
      <c r="D83" s="154"/>
      <c r="E83" s="154"/>
      <c r="F83" s="462"/>
      <c r="G83" s="337">
        <v>1</v>
      </c>
      <c r="H83" s="184">
        <f t="shared" si="23"/>
        <v>0</v>
      </c>
      <c r="I83" s="153">
        <f t="shared" si="24"/>
        <v>0</v>
      </c>
      <c r="J83" s="185">
        <f t="shared" si="25"/>
        <v>0</v>
      </c>
      <c r="K83" s="60"/>
      <c r="L83" s="156"/>
      <c r="M83" s="157"/>
      <c r="N83" s="43"/>
      <c r="O83" s="186">
        <f t="shared" si="21"/>
        <v>0</v>
      </c>
      <c r="P83" s="460" t="str">
        <f t="shared" si="22"/>
        <v/>
      </c>
    </row>
    <row r="84" spans="2:16" s="59" customFormat="1" ht="10.5" hidden="1" customHeight="1" outlineLevel="1" x14ac:dyDescent="0.25">
      <c r="B84" s="203">
        <v>7.6</v>
      </c>
      <c r="C84" s="154"/>
      <c r="D84" s="154"/>
      <c r="E84" s="154"/>
      <c r="F84" s="462"/>
      <c r="G84" s="337">
        <v>1</v>
      </c>
      <c r="H84" s="184">
        <f t="shared" si="23"/>
        <v>0</v>
      </c>
      <c r="I84" s="153">
        <f t="shared" si="24"/>
        <v>0</v>
      </c>
      <c r="J84" s="185">
        <f t="shared" si="25"/>
        <v>0</v>
      </c>
      <c r="K84" s="60"/>
      <c r="L84" s="156"/>
      <c r="M84" s="157"/>
      <c r="N84" s="43"/>
      <c r="O84" s="186">
        <f t="shared" si="21"/>
        <v>0</v>
      </c>
      <c r="P84" s="460" t="str">
        <f t="shared" si="22"/>
        <v/>
      </c>
    </row>
    <row r="85" spans="2:16" s="59" customFormat="1" ht="10.5" hidden="1" customHeight="1" outlineLevel="1" x14ac:dyDescent="0.25">
      <c r="B85" s="203">
        <v>7.7</v>
      </c>
      <c r="C85" s="154"/>
      <c r="D85" s="154"/>
      <c r="E85" s="154"/>
      <c r="F85" s="462"/>
      <c r="G85" s="337">
        <v>1</v>
      </c>
      <c r="H85" s="184">
        <f t="shared" si="23"/>
        <v>0</v>
      </c>
      <c r="I85" s="153">
        <f t="shared" si="24"/>
        <v>0</v>
      </c>
      <c r="J85" s="185">
        <f t="shared" si="25"/>
        <v>0</v>
      </c>
      <c r="K85" s="60"/>
      <c r="L85" s="156"/>
      <c r="M85" s="157"/>
      <c r="N85" s="43"/>
      <c r="O85" s="186">
        <f t="shared" si="21"/>
        <v>0</v>
      </c>
      <c r="P85" s="460" t="str">
        <f t="shared" si="22"/>
        <v/>
      </c>
    </row>
    <row r="86" spans="2:16" s="59" customFormat="1" ht="10.5" hidden="1" customHeight="1" outlineLevel="1" x14ac:dyDescent="0.25">
      <c r="B86" s="203">
        <v>7.8</v>
      </c>
      <c r="C86" s="154"/>
      <c r="D86" s="154"/>
      <c r="E86" s="154"/>
      <c r="F86" s="462"/>
      <c r="G86" s="337">
        <v>1</v>
      </c>
      <c r="H86" s="184">
        <f t="shared" si="23"/>
        <v>0</v>
      </c>
      <c r="I86" s="153">
        <f t="shared" si="24"/>
        <v>0</v>
      </c>
      <c r="J86" s="185">
        <f t="shared" si="25"/>
        <v>0</v>
      </c>
      <c r="K86" s="60"/>
      <c r="L86" s="156"/>
      <c r="M86" s="157"/>
      <c r="N86" s="43"/>
      <c r="O86" s="186">
        <f t="shared" si="21"/>
        <v>0</v>
      </c>
      <c r="P86" s="460" t="str">
        <f t="shared" si="22"/>
        <v/>
      </c>
    </row>
    <row r="87" spans="2:16" s="59" customFormat="1" ht="10.5" hidden="1" customHeight="1" outlineLevel="1" x14ac:dyDescent="0.25">
      <c r="B87" s="203">
        <v>7.9</v>
      </c>
      <c r="C87" s="154"/>
      <c r="D87" s="154"/>
      <c r="E87" s="154"/>
      <c r="F87" s="462"/>
      <c r="G87" s="337">
        <v>1</v>
      </c>
      <c r="H87" s="184">
        <f t="shared" si="23"/>
        <v>0</v>
      </c>
      <c r="I87" s="153">
        <f t="shared" si="24"/>
        <v>0</v>
      </c>
      <c r="J87" s="185">
        <f t="shared" si="25"/>
        <v>0</v>
      </c>
      <c r="K87" s="60"/>
      <c r="L87" s="156"/>
      <c r="M87" s="157"/>
      <c r="N87" s="43"/>
      <c r="O87" s="186">
        <f t="shared" si="21"/>
        <v>0</v>
      </c>
      <c r="P87" s="460" t="str">
        <f t="shared" si="22"/>
        <v/>
      </c>
    </row>
    <row r="88" spans="2:16" s="59" customFormat="1" ht="10.5" hidden="1" customHeight="1" outlineLevel="1" x14ac:dyDescent="0.25">
      <c r="B88" s="203" t="s">
        <v>82</v>
      </c>
      <c r="C88" s="154"/>
      <c r="D88" s="154"/>
      <c r="E88" s="154"/>
      <c r="F88" s="462"/>
      <c r="G88" s="337">
        <v>1</v>
      </c>
      <c r="H88" s="190">
        <f t="shared" si="23"/>
        <v>0</v>
      </c>
      <c r="I88" s="155">
        <f t="shared" si="24"/>
        <v>0</v>
      </c>
      <c r="J88" s="191">
        <f t="shared" si="25"/>
        <v>0</v>
      </c>
      <c r="K88" s="60"/>
      <c r="L88" s="156"/>
      <c r="M88" s="157"/>
      <c r="N88" s="43"/>
      <c r="O88" s="189">
        <f t="shared" si="21"/>
        <v>0</v>
      </c>
      <c r="P88" s="460" t="str">
        <f t="shared" si="22"/>
        <v/>
      </c>
    </row>
    <row r="89" spans="2:16" s="59" customFormat="1" ht="23.25" customHeight="1" collapsed="1" x14ac:dyDescent="0.25">
      <c r="B89" s="177">
        <v>8</v>
      </c>
      <c r="C89" s="351" t="s">
        <v>31</v>
      </c>
      <c r="D89" s="351"/>
      <c r="E89" s="177"/>
      <c r="F89" s="461"/>
      <c r="G89" s="307"/>
      <c r="H89" s="179"/>
      <c r="I89" s="178"/>
      <c r="J89" s="180">
        <f>SUM(J90:J99)</f>
        <v>0</v>
      </c>
      <c r="K89" s="60"/>
      <c r="L89" s="181">
        <f>SUM(L90:L99)</f>
        <v>0</v>
      </c>
      <c r="M89" s="182">
        <f>SUM(M90:M99)</f>
        <v>0</v>
      </c>
      <c r="N89" s="43"/>
      <c r="O89" s="183">
        <f t="shared" si="21"/>
        <v>0</v>
      </c>
      <c r="P89" s="460"/>
    </row>
    <row r="90" spans="2:16" s="59" customFormat="1" ht="10.5" customHeight="1" x14ac:dyDescent="0.25">
      <c r="B90" s="203">
        <v>8.1</v>
      </c>
      <c r="C90" s="154"/>
      <c r="D90" s="154"/>
      <c r="E90" s="154"/>
      <c r="F90" s="462"/>
      <c r="G90" s="337">
        <v>1</v>
      </c>
      <c r="H90" s="184">
        <f>F90*G90</f>
        <v>0</v>
      </c>
      <c r="I90" s="153">
        <f>H90*0.21</f>
        <v>0</v>
      </c>
      <c r="J90" s="185">
        <f>H90+I90</f>
        <v>0</v>
      </c>
      <c r="K90" s="60"/>
      <c r="L90" s="156"/>
      <c r="M90" s="157"/>
      <c r="N90" s="43"/>
      <c r="O90" s="186">
        <f t="shared" si="21"/>
        <v>0</v>
      </c>
      <c r="P90" s="460" t="str">
        <f t="shared" si="22"/>
        <v/>
      </c>
    </row>
    <row r="91" spans="2:16" s="59" customFormat="1" ht="10.5" customHeight="1" collapsed="1" x14ac:dyDescent="0.25">
      <c r="B91" s="203">
        <v>8.1999999999999993</v>
      </c>
      <c r="C91" s="154"/>
      <c r="D91" s="154"/>
      <c r="E91" s="154"/>
      <c r="F91" s="462"/>
      <c r="G91" s="337">
        <v>1</v>
      </c>
      <c r="H91" s="184">
        <f t="shared" ref="H91:H99" si="26">F91*G91</f>
        <v>0</v>
      </c>
      <c r="I91" s="153">
        <f t="shared" ref="I91:I99" si="27">H91*0.21</f>
        <v>0</v>
      </c>
      <c r="J91" s="185">
        <f t="shared" ref="J91:J99" si="28">H91+I91</f>
        <v>0</v>
      </c>
      <c r="K91" s="60"/>
      <c r="L91" s="156"/>
      <c r="M91" s="157"/>
      <c r="N91" s="43"/>
      <c r="O91" s="186">
        <f t="shared" si="21"/>
        <v>0</v>
      </c>
      <c r="P91" s="460" t="str">
        <f t="shared" si="22"/>
        <v/>
      </c>
    </row>
    <row r="92" spans="2:16" s="59" customFormat="1" ht="10.5" hidden="1" customHeight="1" outlineLevel="1" x14ac:dyDescent="0.25">
      <c r="B92" s="203">
        <v>8.3000000000000007</v>
      </c>
      <c r="C92" s="154"/>
      <c r="D92" s="154"/>
      <c r="E92" s="154"/>
      <c r="F92" s="462"/>
      <c r="G92" s="337">
        <v>1</v>
      </c>
      <c r="H92" s="184">
        <f t="shared" si="26"/>
        <v>0</v>
      </c>
      <c r="I92" s="153">
        <f t="shared" si="27"/>
        <v>0</v>
      </c>
      <c r="J92" s="185">
        <f t="shared" si="28"/>
        <v>0</v>
      </c>
      <c r="K92" s="60"/>
      <c r="L92" s="156"/>
      <c r="M92" s="157"/>
      <c r="N92" s="43"/>
      <c r="O92" s="186">
        <f t="shared" si="21"/>
        <v>0</v>
      </c>
      <c r="P92" s="460" t="str">
        <f t="shared" si="22"/>
        <v/>
      </c>
    </row>
    <row r="93" spans="2:16" s="59" customFormat="1" ht="10.5" hidden="1" customHeight="1" outlineLevel="1" x14ac:dyDescent="0.25">
      <c r="B93" s="203">
        <v>8.4</v>
      </c>
      <c r="C93" s="154"/>
      <c r="D93" s="154"/>
      <c r="E93" s="154"/>
      <c r="F93" s="462"/>
      <c r="G93" s="337">
        <v>1</v>
      </c>
      <c r="H93" s="184">
        <f t="shared" si="26"/>
        <v>0</v>
      </c>
      <c r="I93" s="153">
        <f t="shared" si="27"/>
        <v>0</v>
      </c>
      <c r="J93" s="185">
        <f t="shared" si="28"/>
        <v>0</v>
      </c>
      <c r="K93" s="60"/>
      <c r="L93" s="156"/>
      <c r="M93" s="157"/>
      <c r="N93" s="43"/>
      <c r="O93" s="186">
        <f t="shared" si="21"/>
        <v>0</v>
      </c>
      <c r="P93" s="460" t="str">
        <f t="shared" si="22"/>
        <v/>
      </c>
    </row>
    <row r="94" spans="2:16" s="59" customFormat="1" ht="10.5" hidden="1" customHeight="1" outlineLevel="1" x14ac:dyDescent="0.25">
      <c r="B94" s="203">
        <v>8.5</v>
      </c>
      <c r="C94" s="154"/>
      <c r="D94" s="154"/>
      <c r="E94" s="154"/>
      <c r="F94" s="462"/>
      <c r="G94" s="337">
        <v>1</v>
      </c>
      <c r="H94" s="184">
        <f t="shared" si="26"/>
        <v>0</v>
      </c>
      <c r="I94" s="153">
        <f t="shared" si="27"/>
        <v>0</v>
      </c>
      <c r="J94" s="185">
        <f t="shared" si="28"/>
        <v>0</v>
      </c>
      <c r="K94" s="60"/>
      <c r="L94" s="156"/>
      <c r="M94" s="157"/>
      <c r="N94" s="43"/>
      <c r="O94" s="186">
        <f t="shared" si="21"/>
        <v>0</v>
      </c>
      <c r="P94" s="460" t="str">
        <f t="shared" si="22"/>
        <v/>
      </c>
    </row>
    <row r="95" spans="2:16" s="59" customFormat="1" ht="10.5" hidden="1" customHeight="1" outlineLevel="1" x14ac:dyDescent="0.25">
      <c r="B95" s="203">
        <v>8.6</v>
      </c>
      <c r="C95" s="154"/>
      <c r="D95" s="154"/>
      <c r="E95" s="154"/>
      <c r="F95" s="462"/>
      <c r="G95" s="337">
        <v>1</v>
      </c>
      <c r="H95" s="184">
        <f t="shared" si="26"/>
        <v>0</v>
      </c>
      <c r="I95" s="153">
        <f t="shared" si="27"/>
        <v>0</v>
      </c>
      <c r="J95" s="185">
        <f t="shared" si="28"/>
        <v>0</v>
      </c>
      <c r="K95" s="60"/>
      <c r="L95" s="156"/>
      <c r="M95" s="157"/>
      <c r="N95" s="43"/>
      <c r="O95" s="186">
        <f t="shared" si="21"/>
        <v>0</v>
      </c>
      <c r="P95" s="460" t="str">
        <f t="shared" si="22"/>
        <v/>
      </c>
    </row>
    <row r="96" spans="2:16" s="59" customFormat="1" ht="10.5" hidden="1" customHeight="1" outlineLevel="1" x14ac:dyDescent="0.25">
      <c r="B96" s="203">
        <v>8.6999999999999993</v>
      </c>
      <c r="C96" s="154"/>
      <c r="D96" s="154"/>
      <c r="E96" s="154"/>
      <c r="F96" s="462"/>
      <c r="G96" s="337">
        <v>1</v>
      </c>
      <c r="H96" s="184">
        <f t="shared" si="26"/>
        <v>0</v>
      </c>
      <c r="I96" s="153">
        <f t="shared" si="27"/>
        <v>0</v>
      </c>
      <c r="J96" s="185">
        <f t="shared" si="28"/>
        <v>0</v>
      </c>
      <c r="K96" s="60"/>
      <c r="L96" s="156"/>
      <c r="M96" s="157"/>
      <c r="N96" s="43"/>
      <c r="O96" s="186">
        <f t="shared" si="21"/>
        <v>0</v>
      </c>
      <c r="P96" s="460" t="str">
        <f t="shared" si="22"/>
        <v/>
      </c>
    </row>
    <row r="97" spans="2:16" s="59" customFormat="1" ht="10.5" hidden="1" customHeight="1" outlineLevel="1" x14ac:dyDescent="0.25">
      <c r="B97" s="203">
        <v>8.8000000000000007</v>
      </c>
      <c r="C97" s="154"/>
      <c r="D97" s="154"/>
      <c r="E97" s="154"/>
      <c r="F97" s="462"/>
      <c r="G97" s="337">
        <v>1</v>
      </c>
      <c r="H97" s="184">
        <f t="shared" si="26"/>
        <v>0</v>
      </c>
      <c r="I97" s="153">
        <f t="shared" si="27"/>
        <v>0</v>
      </c>
      <c r="J97" s="185">
        <f t="shared" si="28"/>
        <v>0</v>
      </c>
      <c r="K97" s="60"/>
      <c r="L97" s="156"/>
      <c r="M97" s="157"/>
      <c r="N97" s="43"/>
      <c r="O97" s="186">
        <f t="shared" si="21"/>
        <v>0</v>
      </c>
      <c r="P97" s="460" t="str">
        <f t="shared" si="22"/>
        <v/>
      </c>
    </row>
    <row r="98" spans="2:16" s="59" customFormat="1" ht="10.5" hidden="1" customHeight="1" outlineLevel="1" x14ac:dyDescent="0.25">
      <c r="B98" s="203">
        <v>8.9</v>
      </c>
      <c r="C98" s="154"/>
      <c r="D98" s="154"/>
      <c r="E98" s="154"/>
      <c r="F98" s="462"/>
      <c r="G98" s="337">
        <v>1</v>
      </c>
      <c r="H98" s="184">
        <f t="shared" si="26"/>
        <v>0</v>
      </c>
      <c r="I98" s="153">
        <f t="shared" si="27"/>
        <v>0</v>
      </c>
      <c r="J98" s="185">
        <f t="shared" si="28"/>
        <v>0</v>
      </c>
      <c r="K98" s="60"/>
      <c r="L98" s="156"/>
      <c r="M98" s="157"/>
      <c r="N98" s="43"/>
      <c r="O98" s="186">
        <f t="shared" si="21"/>
        <v>0</v>
      </c>
      <c r="P98" s="460" t="str">
        <f t="shared" si="22"/>
        <v/>
      </c>
    </row>
    <row r="99" spans="2:16" s="59" customFormat="1" ht="10.5" hidden="1" customHeight="1" outlineLevel="1" x14ac:dyDescent="0.25">
      <c r="B99" s="203" t="s">
        <v>83</v>
      </c>
      <c r="C99" s="154"/>
      <c r="D99" s="154"/>
      <c r="E99" s="154"/>
      <c r="F99" s="462"/>
      <c r="G99" s="337">
        <v>1</v>
      </c>
      <c r="H99" s="190">
        <f t="shared" si="26"/>
        <v>0</v>
      </c>
      <c r="I99" s="155">
        <f t="shared" si="27"/>
        <v>0</v>
      </c>
      <c r="J99" s="191">
        <f t="shared" si="28"/>
        <v>0</v>
      </c>
      <c r="K99" s="60"/>
      <c r="L99" s="156"/>
      <c r="M99" s="157"/>
      <c r="N99" s="43"/>
      <c r="O99" s="189">
        <f t="shared" si="21"/>
        <v>0</v>
      </c>
      <c r="P99" s="460" t="str">
        <f t="shared" si="22"/>
        <v/>
      </c>
    </row>
    <row r="100" spans="2:16" s="59" customFormat="1" ht="23.25" customHeight="1" collapsed="1" x14ac:dyDescent="0.25">
      <c r="B100" s="177">
        <v>9</v>
      </c>
      <c r="C100" s="351" t="s">
        <v>26</v>
      </c>
      <c r="D100" s="351"/>
      <c r="E100" s="177"/>
      <c r="F100" s="461"/>
      <c r="G100" s="307"/>
      <c r="H100" s="179"/>
      <c r="I100" s="178"/>
      <c r="J100" s="180">
        <f>SUM(J101:J110)</f>
        <v>0</v>
      </c>
      <c r="K100" s="60"/>
      <c r="L100" s="181">
        <f>SUM(L101:L110)</f>
        <v>0</v>
      </c>
      <c r="M100" s="182">
        <f>SUM(M101:M110)</f>
        <v>0</v>
      </c>
      <c r="N100" s="43"/>
      <c r="O100" s="183">
        <f t="shared" si="21"/>
        <v>0</v>
      </c>
      <c r="P100" s="460"/>
    </row>
    <row r="101" spans="2:16" s="59" customFormat="1" ht="10.5" customHeight="1" x14ac:dyDescent="0.25">
      <c r="B101" s="203">
        <v>9.1</v>
      </c>
      <c r="C101" s="154"/>
      <c r="D101" s="154"/>
      <c r="E101" s="154"/>
      <c r="F101" s="462"/>
      <c r="G101" s="337">
        <v>1</v>
      </c>
      <c r="H101" s="184">
        <f>F101*G101</f>
        <v>0</v>
      </c>
      <c r="I101" s="153">
        <f>H101*0.21</f>
        <v>0</v>
      </c>
      <c r="J101" s="185">
        <f>H101+I101</f>
        <v>0</v>
      </c>
      <c r="K101" s="60"/>
      <c r="L101" s="156"/>
      <c r="M101" s="157"/>
      <c r="N101" s="43"/>
      <c r="O101" s="186">
        <f t="shared" si="21"/>
        <v>0</v>
      </c>
      <c r="P101" s="460" t="str">
        <f t="shared" si="22"/>
        <v/>
      </c>
    </row>
    <row r="102" spans="2:16" s="59" customFormat="1" ht="10.5" customHeight="1" collapsed="1" x14ac:dyDescent="0.25">
      <c r="B102" s="203">
        <v>9.1999999999999993</v>
      </c>
      <c r="C102" s="154"/>
      <c r="D102" s="154"/>
      <c r="E102" s="154"/>
      <c r="F102" s="462"/>
      <c r="G102" s="337">
        <v>1</v>
      </c>
      <c r="H102" s="184">
        <f t="shared" ref="H102:H110" si="29">F102*G102</f>
        <v>0</v>
      </c>
      <c r="I102" s="153">
        <f t="shared" ref="I102:I110" si="30">H102*0.21</f>
        <v>0</v>
      </c>
      <c r="J102" s="185">
        <f t="shared" ref="J102:J110" si="31">H102+I102</f>
        <v>0</v>
      </c>
      <c r="K102" s="60"/>
      <c r="L102" s="156"/>
      <c r="M102" s="157"/>
      <c r="N102" s="43"/>
      <c r="O102" s="186">
        <f t="shared" si="21"/>
        <v>0</v>
      </c>
      <c r="P102" s="460" t="str">
        <f t="shared" si="22"/>
        <v/>
      </c>
    </row>
    <row r="103" spans="2:16" s="59" customFormat="1" ht="10.5" hidden="1" customHeight="1" outlineLevel="1" x14ac:dyDescent="0.25">
      <c r="B103" s="203">
        <v>9.3000000000000007</v>
      </c>
      <c r="C103" s="154"/>
      <c r="D103" s="154"/>
      <c r="E103" s="154"/>
      <c r="F103" s="462"/>
      <c r="G103" s="337">
        <v>1</v>
      </c>
      <c r="H103" s="184">
        <f t="shared" si="29"/>
        <v>0</v>
      </c>
      <c r="I103" s="153">
        <f t="shared" si="30"/>
        <v>0</v>
      </c>
      <c r="J103" s="185">
        <f t="shared" si="31"/>
        <v>0</v>
      </c>
      <c r="K103" s="60"/>
      <c r="L103" s="156"/>
      <c r="M103" s="157"/>
      <c r="N103" s="43"/>
      <c r="O103" s="186">
        <f>J103-L103-M103</f>
        <v>0</v>
      </c>
      <c r="P103" s="460" t="str">
        <f t="shared" si="22"/>
        <v/>
      </c>
    </row>
    <row r="104" spans="2:16" s="59" customFormat="1" ht="10.5" hidden="1" customHeight="1" outlineLevel="1" x14ac:dyDescent="0.25">
      <c r="B104" s="203">
        <v>9.4</v>
      </c>
      <c r="C104" s="154"/>
      <c r="D104" s="154"/>
      <c r="E104" s="154"/>
      <c r="F104" s="462"/>
      <c r="G104" s="337">
        <v>1</v>
      </c>
      <c r="H104" s="184">
        <f t="shared" si="29"/>
        <v>0</v>
      </c>
      <c r="I104" s="153">
        <f t="shared" si="30"/>
        <v>0</v>
      </c>
      <c r="J104" s="185">
        <f t="shared" si="31"/>
        <v>0</v>
      </c>
      <c r="K104" s="60"/>
      <c r="L104" s="156"/>
      <c r="M104" s="157"/>
      <c r="N104" s="43"/>
      <c r="O104" s="186">
        <f t="shared" ref="O104:O121" si="32">J104-L104-M104</f>
        <v>0</v>
      </c>
      <c r="P104" s="460" t="str">
        <f t="shared" si="22"/>
        <v/>
      </c>
    </row>
    <row r="105" spans="2:16" s="59" customFormat="1" ht="10.5" hidden="1" customHeight="1" outlineLevel="1" x14ac:dyDescent="0.25">
      <c r="B105" s="203">
        <v>9.5</v>
      </c>
      <c r="C105" s="154"/>
      <c r="D105" s="154"/>
      <c r="E105" s="154"/>
      <c r="F105" s="462"/>
      <c r="G105" s="337">
        <v>1</v>
      </c>
      <c r="H105" s="184">
        <f t="shared" si="29"/>
        <v>0</v>
      </c>
      <c r="I105" s="153">
        <f t="shared" si="30"/>
        <v>0</v>
      </c>
      <c r="J105" s="185">
        <f t="shared" si="31"/>
        <v>0</v>
      </c>
      <c r="K105" s="60"/>
      <c r="L105" s="156"/>
      <c r="M105" s="157"/>
      <c r="N105" s="43"/>
      <c r="O105" s="186">
        <f t="shared" si="32"/>
        <v>0</v>
      </c>
      <c r="P105" s="460" t="str">
        <f t="shared" si="22"/>
        <v/>
      </c>
    </row>
    <row r="106" spans="2:16" s="59" customFormat="1" ht="10.5" hidden="1" customHeight="1" outlineLevel="1" x14ac:dyDescent="0.25">
      <c r="B106" s="203">
        <v>9.6</v>
      </c>
      <c r="C106" s="154"/>
      <c r="D106" s="154"/>
      <c r="E106" s="154"/>
      <c r="F106" s="462"/>
      <c r="G106" s="337">
        <v>1</v>
      </c>
      <c r="H106" s="184">
        <f t="shared" si="29"/>
        <v>0</v>
      </c>
      <c r="I106" s="153">
        <f t="shared" si="30"/>
        <v>0</v>
      </c>
      <c r="J106" s="185">
        <f t="shared" si="31"/>
        <v>0</v>
      </c>
      <c r="K106" s="60"/>
      <c r="L106" s="156"/>
      <c r="M106" s="157"/>
      <c r="N106" s="43"/>
      <c r="O106" s="186">
        <f t="shared" si="32"/>
        <v>0</v>
      </c>
      <c r="P106" s="460" t="str">
        <f t="shared" si="22"/>
        <v/>
      </c>
    </row>
    <row r="107" spans="2:16" s="59" customFormat="1" ht="10.5" hidden="1" customHeight="1" outlineLevel="1" x14ac:dyDescent="0.25">
      <c r="B107" s="203">
        <v>9.6999999999999993</v>
      </c>
      <c r="C107" s="154"/>
      <c r="D107" s="154"/>
      <c r="E107" s="154"/>
      <c r="F107" s="462"/>
      <c r="G107" s="337">
        <v>1</v>
      </c>
      <c r="H107" s="184">
        <f t="shared" si="29"/>
        <v>0</v>
      </c>
      <c r="I107" s="153">
        <f t="shared" si="30"/>
        <v>0</v>
      </c>
      <c r="J107" s="185">
        <f t="shared" si="31"/>
        <v>0</v>
      </c>
      <c r="K107" s="60"/>
      <c r="L107" s="156"/>
      <c r="M107" s="157"/>
      <c r="N107" s="43"/>
      <c r="O107" s="186">
        <f t="shared" si="32"/>
        <v>0</v>
      </c>
      <c r="P107" s="460" t="str">
        <f t="shared" si="22"/>
        <v/>
      </c>
    </row>
    <row r="108" spans="2:16" s="59" customFormat="1" ht="10.5" hidden="1" customHeight="1" outlineLevel="1" x14ac:dyDescent="0.25">
      <c r="B108" s="203">
        <v>9.8000000000000007</v>
      </c>
      <c r="C108" s="154"/>
      <c r="D108" s="154"/>
      <c r="E108" s="154"/>
      <c r="F108" s="462"/>
      <c r="G108" s="337">
        <v>1</v>
      </c>
      <c r="H108" s="184">
        <f t="shared" si="29"/>
        <v>0</v>
      </c>
      <c r="I108" s="153">
        <f t="shared" si="30"/>
        <v>0</v>
      </c>
      <c r="J108" s="185">
        <f t="shared" si="31"/>
        <v>0</v>
      </c>
      <c r="K108" s="60"/>
      <c r="L108" s="156"/>
      <c r="M108" s="157"/>
      <c r="N108" s="43"/>
      <c r="O108" s="186">
        <f t="shared" si="32"/>
        <v>0</v>
      </c>
      <c r="P108" s="460" t="str">
        <f t="shared" si="22"/>
        <v/>
      </c>
    </row>
    <row r="109" spans="2:16" s="59" customFormat="1" ht="10.5" hidden="1" customHeight="1" outlineLevel="1" x14ac:dyDescent="0.25">
      <c r="B109" s="203">
        <v>9.9</v>
      </c>
      <c r="C109" s="154"/>
      <c r="D109" s="154"/>
      <c r="E109" s="154"/>
      <c r="F109" s="462"/>
      <c r="G109" s="337">
        <v>1</v>
      </c>
      <c r="H109" s="184">
        <f t="shared" si="29"/>
        <v>0</v>
      </c>
      <c r="I109" s="153">
        <f t="shared" si="30"/>
        <v>0</v>
      </c>
      <c r="J109" s="185">
        <f t="shared" si="31"/>
        <v>0</v>
      </c>
      <c r="K109" s="60"/>
      <c r="L109" s="156"/>
      <c r="M109" s="157"/>
      <c r="N109" s="43"/>
      <c r="O109" s="186">
        <f t="shared" si="32"/>
        <v>0</v>
      </c>
      <c r="P109" s="460" t="str">
        <f t="shared" si="22"/>
        <v/>
      </c>
    </row>
    <row r="110" spans="2:16" s="59" customFormat="1" ht="10.5" hidden="1" customHeight="1" outlineLevel="1" x14ac:dyDescent="0.25">
      <c r="B110" s="203" t="s">
        <v>84</v>
      </c>
      <c r="C110" s="154"/>
      <c r="D110" s="154"/>
      <c r="E110" s="154"/>
      <c r="F110" s="462"/>
      <c r="G110" s="337">
        <v>1</v>
      </c>
      <c r="H110" s="190">
        <f t="shared" si="29"/>
        <v>0</v>
      </c>
      <c r="I110" s="155">
        <f t="shared" si="30"/>
        <v>0</v>
      </c>
      <c r="J110" s="191">
        <f t="shared" si="31"/>
        <v>0</v>
      </c>
      <c r="K110" s="60"/>
      <c r="L110" s="156"/>
      <c r="M110" s="157"/>
      <c r="N110" s="43"/>
      <c r="O110" s="189">
        <f t="shared" si="32"/>
        <v>0</v>
      </c>
      <c r="P110" s="460" t="str">
        <f t="shared" si="22"/>
        <v/>
      </c>
    </row>
    <row r="111" spans="2:16" s="59" customFormat="1" ht="23.25" customHeight="1" collapsed="1" x14ac:dyDescent="0.25">
      <c r="B111" s="177">
        <v>10</v>
      </c>
      <c r="C111" s="351" t="s">
        <v>27</v>
      </c>
      <c r="D111" s="351"/>
      <c r="E111" s="177"/>
      <c r="F111" s="461"/>
      <c r="G111" s="307"/>
      <c r="H111" s="179"/>
      <c r="I111" s="178"/>
      <c r="J111" s="180">
        <f>SUM(J112:J121)</f>
        <v>0</v>
      </c>
      <c r="K111" s="60"/>
      <c r="L111" s="181">
        <f>SUM(L112:L121)</f>
        <v>0</v>
      </c>
      <c r="M111" s="181">
        <f>SUM(M112:M121)</f>
        <v>0</v>
      </c>
      <c r="N111" s="43"/>
      <c r="O111" s="183">
        <f>J111-L111-M111</f>
        <v>0</v>
      </c>
      <c r="P111" s="460"/>
    </row>
    <row r="112" spans="2:16" s="59" customFormat="1" ht="10.5" customHeight="1" x14ac:dyDescent="0.25">
      <c r="B112" s="203">
        <v>10.1</v>
      </c>
      <c r="C112" s="154"/>
      <c r="D112" s="154"/>
      <c r="E112" s="154"/>
      <c r="F112" s="462"/>
      <c r="G112" s="337">
        <v>1</v>
      </c>
      <c r="H112" s="184">
        <f t="shared" ref="H112:H121" si="33">F112*G112</f>
        <v>0</v>
      </c>
      <c r="I112" s="153">
        <f t="shared" ref="I112:I113" si="34">H112*0.21</f>
        <v>0</v>
      </c>
      <c r="J112" s="185">
        <f>H112+I112</f>
        <v>0</v>
      </c>
      <c r="K112" s="60"/>
      <c r="L112" s="156"/>
      <c r="M112" s="157"/>
      <c r="N112" s="43"/>
      <c r="O112" s="186">
        <f t="shared" si="32"/>
        <v>0</v>
      </c>
      <c r="P112" s="460" t="str">
        <f t="shared" si="22"/>
        <v/>
      </c>
    </row>
    <row r="113" spans="2:16" s="59" customFormat="1" ht="10.5" customHeight="1" thickBot="1" x14ac:dyDescent="0.3">
      <c r="B113" s="203">
        <v>10.199999999999999</v>
      </c>
      <c r="C113" s="154"/>
      <c r="D113" s="154"/>
      <c r="E113" s="154"/>
      <c r="F113" s="462"/>
      <c r="G113" s="337">
        <v>1</v>
      </c>
      <c r="H113" s="184">
        <f t="shared" si="33"/>
        <v>0</v>
      </c>
      <c r="I113" s="153">
        <f t="shared" si="34"/>
        <v>0</v>
      </c>
      <c r="J113" s="185">
        <f t="shared" ref="J113:J121" si="35">H113+I113</f>
        <v>0</v>
      </c>
      <c r="K113" s="60"/>
      <c r="L113" s="156"/>
      <c r="M113" s="157"/>
      <c r="N113" s="43"/>
      <c r="O113" s="186">
        <f t="shared" si="32"/>
        <v>0</v>
      </c>
      <c r="P113" s="460" t="str">
        <f t="shared" si="22"/>
        <v/>
      </c>
    </row>
    <row r="114" spans="2:16" s="59" customFormat="1" ht="10.5" hidden="1" customHeight="1" outlineLevel="1" x14ac:dyDescent="0.25">
      <c r="B114" s="203">
        <v>10.3</v>
      </c>
      <c r="C114" s="154"/>
      <c r="D114" s="154"/>
      <c r="E114" s="154"/>
      <c r="F114" s="462"/>
      <c r="G114" s="337">
        <v>1</v>
      </c>
      <c r="H114" s="184">
        <f t="shared" si="33"/>
        <v>0</v>
      </c>
      <c r="I114" s="153">
        <f t="shared" ref="I114:I120" si="36">H114*0.21</f>
        <v>0</v>
      </c>
      <c r="J114" s="185">
        <f t="shared" si="35"/>
        <v>0</v>
      </c>
      <c r="K114" s="60"/>
      <c r="L114" s="156"/>
      <c r="M114" s="157"/>
      <c r="N114" s="43"/>
      <c r="O114" s="186">
        <f t="shared" si="32"/>
        <v>0</v>
      </c>
      <c r="P114" s="460" t="str">
        <f t="shared" si="22"/>
        <v/>
      </c>
    </row>
    <row r="115" spans="2:16" s="59" customFormat="1" ht="10.5" hidden="1" customHeight="1" outlineLevel="1" x14ac:dyDescent="0.25">
      <c r="B115" s="203">
        <v>10.4</v>
      </c>
      <c r="C115" s="154"/>
      <c r="D115" s="154"/>
      <c r="E115" s="154"/>
      <c r="F115" s="462"/>
      <c r="G115" s="337">
        <v>1</v>
      </c>
      <c r="H115" s="184">
        <f t="shared" si="33"/>
        <v>0</v>
      </c>
      <c r="I115" s="153">
        <f t="shared" si="36"/>
        <v>0</v>
      </c>
      <c r="J115" s="185">
        <f t="shared" si="35"/>
        <v>0</v>
      </c>
      <c r="K115" s="60"/>
      <c r="L115" s="156"/>
      <c r="M115" s="157"/>
      <c r="N115" s="43"/>
      <c r="O115" s="186">
        <f t="shared" si="32"/>
        <v>0</v>
      </c>
      <c r="P115" s="460" t="str">
        <f t="shared" si="22"/>
        <v/>
      </c>
    </row>
    <row r="116" spans="2:16" s="59" customFormat="1" ht="10.5" hidden="1" customHeight="1" outlineLevel="1" x14ac:dyDescent="0.25">
      <c r="B116" s="203">
        <v>10.5</v>
      </c>
      <c r="C116" s="154"/>
      <c r="D116" s="154"/>
      <c r="E116" s="154"/>
      <c r="F116" s="462"/>
      <c r="G116" s="337">
        <v>1</v>
      </c>
      <c r="H116" s="184">
        <f t="shared" si="33"/>
        <v>0</v>
      </c>
      <c r="I116" s="153">
        <f t="shared" si="36"/>
        <v>0</v>
      </c>
      <c r="J116" s="185">
        <f t="shared" si="35"/>
        <v>0</v>
      </c>
      <c r="K116" s="60"/>
      <c r="L116" s="156"/>
      <c r="M116" s="157"/>
      <c r="N116" s="43"/>
      <c r="O116" s="186">
        <f t="shared" si="32"/>
        <v>0</v>
      </c>
      <c r="P116" s="460" t="str">
        <f t="shared" si="22"/>
        <v/>
      </c>
    </row>
    <row r="117" spans="2:16" s="59" customFormat="1" ht="10.5" hidden="1" customHeight="1" outlineLevel="1" x14ac:dyDescent="0.25">
      <c r="B117" s="203">
        <v>10.6</v>
      </c>
      <c r="C117" s="154"/>
      <c r="D117" s="154"/>
      <c r="E117" s="154"/>
      <c r="F117" s="462"/>
      <c r="G117" s="337">
        <v>1</v>
      </c>
      <c r="H117" s="184">
        <f t="shared" si="33"/>
        <v>0</v>
      </c>
      <c r="I117" s="153">
        <f t="shared" si="36"/>
        <v>0</v>
      </c>
      <c r="J117" s="185">
        <f t="shared" si="35"/>
        <v>0</v>
      </c>
      <c r="K117" s="60"/>
      <c r="L117" s="156"/>
      <c r="M117" s="157"/>
      <c r="N117" s="43"/>
      <c r="O117" s="186">
        <f t="shared" si="32"/>
        <v>0</v>
      </c>
      <c r="P117" s="460" t="str">
        <f t="shared" si="22"/>
        <v/>
      </c>
    </row>
    <row r="118" spans="2:16" s="59" customFormat="1" ht="10.5" hidden="1" customHeight="1" outlineLevel="1" x14ac:dyDescent="0.25">
      <c r="B118" s="203">
        <v>10.7</v>
      </c>
      <c r="C118" s="154"/>
      <c r="D118" s="154"/>
      <c r="E118" s="154"/>
      <c r="F118" s="462"/>
      <c r="G118" s="337">
        <v>1</v>
      </c>
      <c r="H118" s="184">
        <f t="shared" si="33"/>
        <v>0</v>
      </c>
      <c r="I118" s="153">
        <f t="shared" si="36"/>
        <v>0</v>
      </c>
      <c r="J118" s="185">
        <f t="shared" si="35"/>
        <v>0</v>
      </c>
      <c r="K118" s="60"/>
      <c r="L118" s="156"/>
      <c r="M118" s="157"/>
      <c r="N118" s="43"/>
      <c r="O118" s="186">
        <f t="shared" si="32"/>
        <v>0</v>
      </c>
      <c r="P118" s="460" t="str">
        <f t="shared" si="22"/>
        <v/>
      </c>
    </row>
    <row r="119" spans="2:16" s="59" customFormat="1" ht="10.5" hidden="1" customHeight="1" outlineLevel="1" x14ac:dyDescent="0.25">
      <c r="B119" s="203">
        <v>10.8</v>
      </c>
      <c r="C119" s="154"/>
      <c r="D119" s="154"/>
      <c r="E119" s="154"/>
      <c r="F119" s="462"/>
      <c r="G119" s="337">
        <v>1</v>
      </c>
      <c r="H119" s="184">
        <f t="shared" si="33"/>
        <v>0</v>
      </c>
      <c r="I119" s="153">
        <f t="shared" si="36"/>
        <v>0</v>
      </c>
      <c r="J119" s="185">
        <f t="shared" si="35"/>
        <v>0</v>
      </c>
      <c r="K119" s="60"/>
      <c r="L119" s="156"/>
      <c r="M119" s="157"/>
      <c r="N119" s="43"/>
      <c r="O119" s="186">
        <f t="shared" si="32"/>
        <v>0</v>
      </c>
      <c r="P119" s="460" t="str">
        <f t="shared" si="22"/>
        <v/>
      </c>
    </row>
    <row r="120" spans="2:16" s="59" customFormat="1" ht="10.5" hidden="1" customHeight="1" outlineLevel="1" x14ac:dyDescent="0.25">
      <c r="B120" s="203">
        <v>10.9</v>
      </c>
      <c r="C120" s="154"/>
      <c r="D120" s="154"/>
      <c r="E120" s="154"/>
      <c r="F120" s="462"/>
      <c r="G120" s="337">
        <v>1</v>
      </c>
      <c r="H120" s="184">
        <f t="shared" si="33"/>
        <v>0</v>
      </c>
      <c r="I120" s="153">
        <f t="shared" si="36"/>
        <v>0</v>
      </c>
      <c r="J120" s="185">
        <f t="shared" si="35"/>
        <v>0</v>
      </c>
      <c r="K120" s="60"/>
      <c r="L120" s="156"/>
      <c r="M120" s="157"/>
      <c r="N120" s="43"/>
      <c r="O120" s="186">
        <f t="shared" si="32"/>
        <v>0</v>
      </c>
      <c r="P120" s="460" t="str">
        <f t="shared" si="22"/>
        <v/>
      </c>
    </row>
    <row r="121" spans="2:16" s="59" customFormat="1" ht="10.5" hidden="1" customHeight="1" outlineLevel="1" thickBot="1" x14ac:dyDescent="0.3">
      <c r="B121" s="203" t="s">
        <v>85</v>
      </c>
      <c r="C121" s="154"/>
      <c r="D121" s="154"/>
      <c r="E121" s="154"/>
      <c r="F121" s="462"/>
      <c r="G121" s="337">
        <v>1</v>
      </c>
      <c r="H121" s="190">
        <f t="shared" si="33"/>
        <v>0</v>
      </c>
      <c r="I121" s="155">
        <f t="shared" ref="I121" si="37">H121*0.21</f>
        <v>0</v>
      </c>
      <c r="J121" s="191">
        <f t="shared" si="35"/>
        <v>0</v>
      </c>
      <c r="K121" s="60"/>
      <c r="L121" s="156"/>
      <c r="M121" s="157"/>
      <c r="N121" s="43"/>
      <c r="O121" s="189">
        <f t="shared" si="32"/>
        <v>0</v>
      </c>
      <c r="P121" s="460" t="str">
        <f t="shared" si="22"/>
        <v/>
      </c>
    </row>
    <row r="122" spans="2:16" s="81" customFormat="1" ht="23.25" customHeight="1" collapsed="1" thickTop="1" thickBot="1" x14ac:dyDescent="0.3">
      <c r="B122" s="347" t="s">
        <v>102</v>
      </c>
      <c r="C122" s="348"/>
      <c r="D122" s="348"/>
      <c r="E122" s="348"/>
      <c r="F122" s="348"/>
      <c r="G122" s="348"/>
      <c r="H122" s="206">
        <f>SUM(H12:H121)</f>
        <v>0</v>
      </c>
      <c r="I122" s="206">
        <f>SUM(I12:I121)</f>
        <v>0</v>
      </c>
      <c r="J122" s="192">
        <f>J100+J89+J78+J67+J56+J45+J34+J23+J12+J111</f>
        <v>0</v>
      </c>
      <c r="K122" s="60"/>
      <c r="L122" s="192">
        <f>L100+L89+L78+L67+L56+L45+L34+L23+L12+L111</f>
        <v>0</v>
      </c>
      <c r="M122" s="205">
        <f>M100+M89+M78+M67+M56+M45+M34+M23+M12+M111</f>
        <v>0</v>
      </c>
      <c r="N122" s="43"/>
      <c r="O122" s="193">
        <f>J122-L122-M122</f>
        <v>0</v>
      </c>
    </row>
    <row r="123" spans="2:16" s="81" customFormat="1" ht="6" customHeight="1" thickTop="1" thickBot="1" x14ac:dyDescent="0.3"/>
    <row r="124" spans="2:16" s="196" customFormat="1" ht="23.25" customHeight="1" thickTop="1" thickBot="1" x14ac:dyDescent="0.3">
      <c r="B124" s="361" t="s">
        <v>103</v>
      </c>
      <c r="C124" s="362"/>
      <c r="D124" s="362"/>
      <c r="E124" s="362"/>
      <c r="F124" s="362"/>
      <c r="G124" s="362"/>
      <c r="H124" s="362"/>
      <c r="I124" s="362"/>
      <c r="J124" s="363"/>
      <c r="K124" s="56"/>
      <c r="L124" s="331" t="str">
        <f>IFERROR(L122/L6,"")</f>
        <v/>
      </c>
      <c r="M124" s="364" t="str">
        <f>IF(L122=0,"",IF(L124&gt;59447,"! Attiecināmās izmaksas pārsniedz 59'447 EUR/ dzīvokli, nepieciešams veikt izmaksu pārdalīšanu ",""))</f>
        <v/>
      </c>
      <c r="N124" s="365"/>
      <c r="O124" s="365"/>
      <c r="P124" s="365"/>
    </row>
    <row r="125" spans="2:16" s="196" customFormat="1" ht="6.75" customHeight="1" thickTop="1" x14ac:dyDescent="0.25">
      <c r="B125" s="326"/>
      <c r="C125" s="326"/>
      <c r="D125" s="326"/>
      <c r="E125" s="326"/>
      <c r="F125" s="326"/>
      <c r="G125" s="326"/>
      <c r="H125" s="326"/>
      <c r="I125" s="326"/>
      <c r="J125" s="326"/>
      <c r="K125" s="197"/>
      <c r="L125" s="194"/>
      <c r="O125" s="200"/>
    </row>
    <row r="126" spans="2:16" s="196" customFormat="1" ht="26.25" customHeight="1" x14ac:dyDescent="0.25">
      <c r="H126" s="197"/>
      <c r="I126" s="198"/>
      <c r="J126" s="366" t="str">
        <f>IF(OR(O122&gt;0.01,O122&lt;-0.01),"! Nav veikts korekts izmaksu sadalījums starp Attiecināmām un Neattiecināmām izmaksām (L un M kolonnas)","")</f>
        <v/>
      </c>
      <c r="K126" s="366"/>
      <c r="L126" s="366"/>
      <c r="M126" s="366"/>
      <c r="N126" s="366"/>
      <c r="O126" s="366"/>
    </row>
    <row r="127" spans="2:16" s="196" customFormat="1" x14ac:dyDescent="0.25">
      <c r="H127" s="197"/>
      <c r="I127" s="198"/>
      <c r="J127" s="366"/>
      <c r="K127" s="366"/>
      <c r="L127" s="366"/>
      <c r="M127" s="366"/>
      <c r="N127" s="366"/>
      <c r="O127" s="366"/>
    </row>
    <row r="128" spans="2:16" s="196" customFormat="1" hidden="1" x14ac:dyDescent="0.25">
      <c r="H128" s="197"/>
      <c r="I128" s="198"/>
      <c r="J128" s="197"/>
      <c r="K128" s="197"/>
      <c r="L128" s="199"/>
      <c r="O128" s="200"/>
    </row>
    <row r="129" spans="8:15" s="196" customFormat="1" hidden="1" x14ac:dyDescent="0.25">
      <c r="H129" s="197"/>
      <c r="I129" s="198"/>
      <c r="J129" s="366" t="str">
        <f>IF(OR(O126&gt;0.01,O126&lt;-0.01),"Nav veikts korekts izmaksu sadalījums starp Attiecināmām un Neattiecināmām izmaksām (L un M kolonnas)","")</f>
        <v/>
      </c>
      <c r="K129" s="366"/>
      <c r="L129" s="366"/>
      <c r="M129" s="366"/>
      <c r="N129" s="366"/>
      <c r="O129" s="366"/>
    </row>
    <row r="130" spans="8:15" s="196" customFormat="1" hidden="1" x14ac:dyDescent="0.25">
      <c r="H130" s="197"/>
      <c r="I130" s="198"/>
      <c r="J130" s="197"/>
      <c r="K130" s="197"/>
      <c r="L130" s="199"/>
      <c r="O130" s="200"/>
    </row>
    <row r="131" spans="8:15" s="196" customFormat="1" hidden="1" x14ac:dyDescent="0.25">
      <c r="H131" s="197"/>
      <c r="I131" s="198"/>
      <c r="J131" s="197"/>
      <c r="K131" s="197"/>
      <c r="L131" s="199"/>
      <c r="O131" s="200"/>
    </row>
  </sheetData>
  <sheetProtection algorithmName="SHA-512" hashValue="GaDK3H5de0wADjlemLdgarjWOu88UnLJrLmPAy4422Gw2plGt1cro2ejZO4bwlRCqugLwKCizHpEIVhOpMcoSA==" saltValue="2CNPDwaEoxYiwMrjw/rc7Q==" spinCount="100000" sheet="1" formatCells="0" formatColumns="0" formatRows="0"/>
  <mergeCells count="33">
    <mergeCell ref="J6:K6"/>
    <mergeCell ref="O10:O11"/>
    <mergeCell ref="C45:D45"/>
    <mergeCell ref="C56:D56"/>
    <mergeCell ref="C67:D67"/>
    <mergeCell ref="M6:N6"/>
    <mergeCell ref="I8:O8"/>
    <mergeCell ref="C12:D12"/>
    <mergeCell ref="C23:D23"/>
    <mergeCell ref="C34:D34"/>
    <mergeCell ref="D6:F6"/>
    <mergeCell ref="G6:H6"/>
    <mergeCell ref="B124:J124"/>
    <mergeCell ref="M124:P124"/>
    <mergeCell ref="J129:O129"/>
    <mergeCell ref="J127:O127"/>
    <mergeCell ref="J126:O126"/>
    <mergeCell ref="F1:O1"/>
    <mergeCell ref="B122:G122"/>
    <mergeCell ref="F10:F11"/>
    <mergeCell ref="G10:G11"/>
    <mergeCell ref="C78:D78"/>
    <mergeCell ref="C89:D89"/>
    <mergeCell ref="C100:D100"/>
    <mergeCell ref="H10:H11"/>
    <mergeCell ref="C111:D111"/>
    <mergeCell ref="B10:B11"/>
    <mergeCell ref="C10:C11"/>
    <mergeCell ref="D10:E10"/>
    <mergeCell ref="I10:I11"/>
    <mergeCell ref="J10:J11"/>
    <mergeCell ref="L10:M10"/>
    <mergeCell ref="D4:F4"/>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A122"/>
  <sheetViews>
    <sheetView showGridLines="0" zoomScaleNormal="100" workbookViewId="0">
      <pane ySplit="8" topLeftCell="A9" activePane="bottomLeft" state="frozen"/>
      <selection pane="bottomLeft" activeCell="A6" sqref="A6"/>
    </sheetView>
  </sheetViews>
  <sheetFormatPr defaultColWidth="4.140625" defaultRowHeight="12.75" zeroHeight="1" outlineLevelRow="1" outlineLevelCol="1" x14ac:dyDescent="0.25"/>
  <cols>
    <col min="1" max="1" width="1.5703125" style="43" customWidth="1"/>
    <col min="2" max="2" width="4.5703125" style="43" customWidth="1"/>
    <col min="3" max="3" width="53.140625" style="43" customWidth="1" collapsed="1"/>
    <col min="4" max="4" width="20.42578125" style="274" hidden="1" customWidth="1" outlineLevel="1"/>
    <col min="5" max="5" width="14" style="274" hidden="1" customWidth="1" outlineLevel="1"/>
    <col min="6" max="6" width="12.7109375" style="43" hidden="1" customWidth="1" outlineLevel="1"/>
    <col min="7" max="7" width="7" style="43" hidden="1" customWidth="1" outlineLevel="1"/>
    <col min="8" max="8" width="14.28515625" style="56" customWidth="1"/>
    <col min="9" max="9" width="14.28515625" style="82" customWidth="1"/>
    <col min="10" max="10" width="14.28515625" style="56" customWidth="1"/>
    <col min="11" max="11" width="4.5703125" style="56" customWidth="1"/>
    <col min="12" max="12" width="16.5703125" style="83" customWidth="1"/>
    <col min="13" max="14" width="14.140625" style="43" customWidth="1"/>
    <col min="15" max="15" width="14.140625" style="84" customWidth="1"/>
    <col min="16" max="16" width="14.140625" style="43" customWidth="1"/>
    <col min="17" max="17" width="8.5703125" style="43" customWidth="1"/>
    <col min="18" max="18" width="7.140625" style="43" customWidth="1"/>
    <col min="19" max="16384" width="4.140625" style="208"/>
  </cols>
  <sheetData>
    <row r="1" spans="1:27" ht="77.25" customHeight="1" x14ac:dyDescent="0.25">
      <c r="F1" s="44"/>
      <c r="G1" s="44"/>
      <c r="H1" s="382" t="s">
        <v>96</v>
      </c>
      <c r="I1" s="346"/>
      <c r="J1" s="346"/>
      <c r="K1" s="346"/>
      <c r="L1" s="346"/>
      <c r="M1" s="346"/>
      <c r="N1" s="346"/>
      <c r="O1" s="346"/>
      <c r="P1" s="346"/>
      <c r="Q1" s="45"/>
      <c r="R1" s="45"/>
      <c r="S1" s="207"/>
      <c r="T1" s="207"/>
      <c r="U1" s="207"/>
      <c r="V1" s="207"/>
      <c r="W1" s="207"/>
      <c r="X1" s="207"/>
      <c r="Y1" s="207"/>
      <c r="Z1" s="207"/>
      <c r="AA1" s="207"/>
    </row>
    <row r="2" spans="1:27" ht="15" customHeight="1" thickBot="1" x14ac:dyDescent="0.3">
      <c r="B2" s="103" t="s">
        <v>15</v>
      </c>
      <c r="C2" s="46"/>
      <c r="D2" s="275"/>
      <c r="E2" s="276"/>
      <c r="F2" s="170"/>
      <c r="G2" s="47"/>
      <c r="H2" s="48"/>
      <c r="I2" s="47"/>
      <c r="J2" s="171"/>
      <c r="K2" s="171"/>
      <c r="L2" s="47"/>
      <c r="M2" s="47"/>
      <c r="N2" s="47"/>
      <c r="O2" s="49"/>
      <c r="P2" s="47"/>
      <c r="Q2" s="45"/>
      <c r="R2" s="45"/>
      <c r="S2" s="207"/>
      <c r="T2" s="207"/>
      <c r="U2" s="207"/>
      <c r="V2" s="207"/>
      <c r="W2" s="207"/>
      <c r="X2" s="207"/>
      <c r="Y2" s="207"/>
      <c r="Z2" s="207"/>
      <c r="AA2" s="207"/>
    </row>
    <row r="3" spans="1:27" ht="6" customHeight="1" x14ac:dyDescent="0.25">
      <c r="B3" s="50"/>
      <c r="C3" s="51"/>
      <c r="D3" s="277"/>
      <c r="E3" s="278"/>
      <c r="F3" s="53"/>
      <c r="G3" s="54"/>
      <c r="H3" s="55"/>
      <c r="I3" s="54"/>
      <c r="J3" s="172"/>
      <c r="L3" s="54"/>
      <c r="M3" s="54"/>
      <c r="N3" s="54"/>
      <c r="O3" s="57"/>
    </row>
    <row r="4" spans="1:27" s="209" customFormat="1" ht="24" customHeight="1" x14ac:dyDescent="0.25">
      <c r="A4" s="58"/>
      <c r="B4" s="381" t="s">
        <v>87</v>
      </c>
      <c r="C4" s="381"/>
      <c r="D4" s="381"/>
      <c r="E4" s="381"/>
      <c r="F4" s="381"/>
      <c r="G4" s="381"/>
      <c r="H4" s="381"/>
      <c r="I4" s="381"/>
      <c r="J4" s="381"/>
      <c r="K4" s="381"/>
      <c r="L4" s="381"/>
      <c r="M4" s="381"/>
      <c r="N4" s="381"/>
      <c r="O4" s="381"/>
      <c r="P4" s="381"/>
      <c r="Q4" s="58"/>
      <c r="R4" s="58"/>
    </row>
    <row r="5" spans="1:27" s="224" customFormat="1" ht="24.75" customHeight="1" x14ac:dyDescent="0.2">
      <c r="A5" s="223"/>
      <c r="B5" s="389" t="str">
        <f>IF(OR(Tāme!O122&gt;0.01,Tāme!O122&lt;-0.01),"! Pirms aizpildiet šo darba lapu, aizpildiet darba lapu- Tāme! (nepieciešams sadalīt kopējās izmaksas starp Attiecināmām un Neattiecināmām izmaksām)","")</f>
        <v/>
      </c>
      <c r="C5" s="389"/>
      <c r="D5" s="389"/>
      <c r="E5" s="389"/>
      <c r="F5" s="389"/>
      <c r="G5" s="389"/>
      <c r="H5" s="389"/>
      <c r="I5" s="389"/>
      <c r="J5" s="389"/>
      <c r="K5" s="328"/>
      <c r="L5" s="335" t="str">
        <f>Tāme!M124</f>
        <v/>
      </c>
      <c r="M5" s="329"/>
      <c r="N5" s="329"/>
      <c r="O5" s="329"/>
      <c r="P5" s="329"/>
      <c r="Q5" s="223"/>
      <c r="R5" s="223"/>
    </row>
    <row r="6" spans="1:27" ht="6" customHeight="1" x14ac:dyDescent="0.25">
      <c r="B6" s="50"/>
      <c r="C6" s="51"/>
      <c r="D6" s="277"/>
      <c r="E6" s="278"/>
      <c r="F6" s="53"/>
      <c r="G6" s="54"/>
      <c r="H6" s="55"/>
      <c r="I6" s="54"/>
      <c r="J6" s="172"/>
      <c r="L6" s="54"/>
      <c r="M6" s="54"/>
      <c r="N6" s="54"/>
      <c r="O6" s="57"/>
    </row>
    <row r="7" spans="1:27" s="210" customFormat="1" ht="13.5" customHeight="1" x14ac:dyDescent="0.25">
      <c r="A7" s="59"/>
      <c r="B7" s="390" t="s">
        <v>0</v>
      </c>
      <c r="C7" s="387" t="s">
        <v>61</v>
      </c>
      <c r="D7" s="387" t="s">
        <v>14</v>
      </c>
      <c r="E7" s="387"/>
      <c r="F7" s="387" t="s">
        <v>2</v>
      </c>
      <c r="G7" s="387" t="s">
        <v>3</v>
      </c>
      <c r="H7" s="387" t="s">
        <v>4</v>
      </c>
      <c r="I7" s="385" t="s">
        <v>5</v>
      </c>
      <c r="J7" s="383" t="s">
        <v>63</v>
      </c>
      <c r="K7" s="102"/>
      <c r="L7" s="383" t="s">
        <v>64</v>
      </c>
      <c r="M7" s="378" t="s">
        <v>19</v>
      </c>
      <c r="N7" s="379"/>
      <c r="O7" s="379"/>
      <c r="P7" s="380"/>
      <c r="Q7" s="59"/>
      <c r="R7" s="59"/>
    </row>
    <row r="8" spans="1:27" s="210" customFormat="1" ht="51.75" customHeight="1" x14ac:dyDescent="0.2">
      <c r="A8" s="59"/>
      <c r="B8" s="391"/>
      <c r="C8" s="388"/>
      <c r="D8" s="270" t="s">
        <v>6</v>
      </c>
      <c r="E8" s="270" t="s">
        <v>7</v>
      </c>
      <c r="F8" s="388"/>
      <c r="G8" s="388"/>
      <c r="H8" s="388"/>
      <c r="I8" s="386"/>
      <c r="J8" s="384"/>
      <c r="K8" s="102"/>
      <c r="L8" s="384"/>
      <c r="M8" s="212" t="s">
        <v>65</v>
      </c>
      <c r="N8" s="211" t="s">
        <v>66</v>
      </c>
      <c r="O8" s="211" t="s">
        <v>67</v>
      </c>
      <c r="P8" s="213" t="s">
        <v>8</v>
      </c>
      <c r="Q8" s="214"/>
      <c r="R8" s="59"/>
    </row>
    <row r="9" spans="1:27" s="210" customFormat="1" ht="22.5" customHeight="1" x14ac:dyDescent="0.25">
      <c r="A9" s="59"/>
      <c r="B9" s="61">
        <v>1</v>
      </c>
      <c r="C9" s="395" t="str">
        <f>Tāme!C12</f>
        <v>Projekta vadības izmaksas</v>
      </c>
      <c r="D9" s="396"/>
      <c r="E9" s="279"/>
      <c r="F9" s="62"/>
      <c r="G9" s="308"/>
      <c r="H9" s="63"/>
      <c r="I9" s="64"/>
      <c r="J9" s="86">
        <f>SUM(J10:J19)</f>
        <v>0</v>
      </c>
      <c r="K9" s="56"/>
      <c r="L9" s="107">
        <f>SUM(L10:L19)</f>
        <v>0</v>
      </c>
      <c r="M9" s="107">
        <f>SUM(M10:M19)</f>
        <v>0</v>
      </c>
      <c r="N9" s="215">
        <f>SUM(N10:N19)</f>
        <v>0</v>
      </c>
      <c r="O9" s="108">
        <f t="shared" ref="O9" si="0">SUM(O10:O19)</f>
        <v>0</v>
      </c>
      <c r="P9" s="86">
        <f>SUM(P10:P19)</f>
        <v>0</v>
      </c>
      <c r="Q9" s="398" t="str">
        <f>IFERROR(IF(L9/L119&gt;5%,"! Projekta vadības izmaksas attiecināmajās izmaksās nedrīkst pārsniegt 5%",""),"")</f>
        <v/>
      </c>
      <c r="R9" s="399"/>
    </row>
    <row r="10" spans="1:27" s="210" customFormat="1" ht="11.25" customHeight="1" x14ac:dyDescent="0.25">
      <c r="A10" s="59"/>
      <c r="B10" s="65">
        <f>IF(Tāme!B13="","",Tāme!B13)</f>
        <v>1.1000000000000001</v>
      </c>
      <c r="C10" s="66" t="str">
        <f>IF(Tāme!C13="","",Tāme!C13)</f>
        <v/>
      </c>
      <c r="D10" s="280" t="str">
        <f>IF(Tāme!D13="","",Tāme!D13)</f>
        <v/>
      </c>
      <c r="E10" s="280" t="str">
        <f>IF(Tāme!E13="","",Tāme!E13)</f>
        <v/>
      </c>
      <c r="F10" s="67" t="str">
        <f>IF(Tāme!F13="","",Tāme!F13)</f>
        <v/>
      </c>
      <c r="G10" s="309">
        <f>IF(Tāme!G13="","",Tāme!G13)</f>
        <v>1</v>
      </c>
      <c r="H10" s="67">
        <f>IF(Tāme!H13="","",Tāme!H13)</f>
        <v>0</v>
      </c>
      <c r="I10" s="68">
        <f>IF(Tāme!I13="","",Tāme!I13)</f>
        <v>0</v>
      </c>
      <c r="J10" s="69">
        <f>IF(Tāme!J13="","",Tāme!J13)</f>
        <v>0</v>
      </c>
      <c r="K10" s="56"/>
      <c r="L10" s="91" t="str">
        <f>IF(Tāme!L13="","",Tāme!L13)</f>
        <v/>
      </c>
      <c r="M10" s="39"/>
      <c r="N10" s="37"/>
      <c r="O10" s="40"/>
      <c r="P10" s="69" t="str">
        <f t="shared" ref="P10:P19" si="1">IF(L10="","",L10-M10-N10-O10)</f>
        <v/>
      </c>
      <c r="Q10" s="398"/>
      <c r="R10" s="399"/>
    </row>
    <row r="11" spans="1:27" s="210" customFormat="1" ht="11.25" customHeight="1" collapsed="1" x14ac:dyDescent="0.25">
      <c r="A11" s="59"/>
      <c r="B11" s="65">
        <f>IF(Tāme!B14="","",Tāme!B14)</f>
        <v>1.2</v>
      </c>
      <c r="C11" s="66" t="str">
        <f>IF(Tāme!C14="","",Tāme!C14)</f>
        <v/>
      </c>
      <c r="D11" s="280" t="str">
        <f>IF(Tāme!D14="","",Tāme!D14)</f>
        <v/>
      </c>
      <c r="E11" s="280" t="str">
        <f>IF(Tāme!E14="","",Tāme!E14)</f>
        <v/>
      </c>
      <c r="F11" s="67" t="str">
        <f>IF(Tāme!F14="","",Tāme!F14)</f>
        <v/>
      </c>
      <c r="G11" s="309">
        <f>IF(Tāme!G14="","",Tāme!G14)</f>
        <v>1</v>
      </c>
      <c r="H11" s="67">
        <f>IF(Tāme!H14="","",Tāme!H14)</f>
        <v>0</v>
      </c>
      <c r="I11" s="68">
        <f>IF(Tāme!I14="","",Tāme!I14)</f>
        <v>0</v>
      </c>
      <c r="J11" s="69">
        <f>IF(Tāme!J14="","",Tāme!J14)</f>
        <v>0</v>
      </c>
      <c r="K11" s="60"/>
      <c r="L11" s="91" t="str">
        <f>IF(Tāme!L14="","",Tāme!L14)</f>
        <v/>
      </c>
      <c r="M11" s="39"/>
      <c r="N11" s="37"/>
      <c r="O11" s="40"/>
      <c r="P11" s="69" t="str">
        <f>IF(L11="","",L11-M11-N11-O11)</f>
        <v/>
      </c>
      <c r="Q11" s="398"/>
      <c r="R11" s="399"/>
    </row>
    <row r="12" spans="1:27" s="210" customFormat="1" ht="11.25" hidden="1" customHeight="1" outlineLevel="1" x14ac:dyDescent="0.25">
      <c r="A12" s="59"/>
      <c r="B12" s="65">
        <f>IF(Tāme!B15="","",Tāme!B15)</f>
        <v>1.3</v>
      </c>
      <c r="C12" s="66" t="str">
        <f>IF(Tāme!C15="","",Tāme!C15)</f>
        <v/>
      </c>
      <c r="D12" s="280" t="str">
        <f>IF(Tāme!D15="","",Tāme!D15)</f>
        <v/>
      </c>
      <c r="E12" s="280" t="str">
        <f>IF(Tāme!E15="","",Tāme!E15)</f>
        <v/>
      </c>
      <c r="F12" s="67" t="str">
        <f>IF(Tāme!F15="","",Tāme!F15)</f>
        <v/>
      </c>
      <c r="G12" s="309">
        <f>IF(Tāme!G15="","",Tāme!G15)</f>
        <v>1</v>
      </c>
      <c r="H12" s="67">
        <f>IF(Tāme!H15="","",Tāme!H15)</f>
        <v>0</v>
      </c>
      <c r="I12" s="68">
        <f>IF(Tāme!I15="","",Tāme!I15)</f>
        <v>0</v>
      </c>
      <c r="J12" s="69">
        <f>IF(Tāme!J15="","",Tāme!J15)</f>
        <v>0</v>
      </c>
      <c r="K12" s="60"/>
      <c r="L12" s="91" t="str">
        <f>IF(Tāme!L15="","",Tāme!L15)</f>
        <v/>
      </c>
      <c r="M12" s="39"/>
      <c r="N12" s="37"/>
      <c r="O12" s="40"/>
      <c r="P12" s="69" t="str">
        <f t="shared" si="1"/>
        <v/>
      </c>
      <c r="Q12" s="398"/>
      <c r="R12" s="399"/>
    </row>
    <row r="13" spans="1:27" s="210" customFormat="1" ht="11.25" hidden="1" customHeight="1" outlineLevel="1" x14ac:dyDescent="0.25">
      <c r="A13" s="59"/>
      <c r="B13" s="65">
        <f>IF(Tāme!B16="","",Tāme!B16)</f>
        <v>1.4</v>
      </c>
      <c r="C13" s="66" t="str">
        <f>IF(Tāme!C16="","",Tāme!C16)</f>
        <v/>
      </c>
      <c r="D13" s="280" t="str">
        <f>IF(Tāme!D16="","",Tāme!D16)</f>
        <v/>
      </c>
      <c r="E13" s="280" t="str">
        <f>IF(Tāme!E16="","",Tāme!E16)</f>
        <v/>
      </c>
      <c r="F13" s="67" t="str">
        <f>IF(Tāme!F16="","",Tāme!F16)</f>
        <v/>
      </c>
      <c r="G13" s="309">
        <f>IF(Tāme!G16="","",Tāme!G16)</f>
        <v>1</v>
      </c>
      <c r="H13" s="67">
        <f>IF(Tāme!H16="","",Tāme!H16)</f>
        <v>0</v>
      </c>
      <c r="I13" s="68">
        <f>IF(Tāme!I16="","",Tāme!I16)</f>
        <v>0</v>
      </c>
      <c r="J13" s="69">
        <f>IF(Tāme!J16="","",Tāme!J16)</f>
        <v>0</v>
      </c>
      <c r="K13" s="60"/>
      <c r="L13" s="91" t="str">
        <f>IF(Tāme!L16="","",Tāme!L16)</f>
        <v/>
      </c>
      <c r="M13" s="39"/>
      <c r="N13" s="37"/>
      <c r="O13" s="40"/>
      <c r="P13" s="69" t="str">
        <f t="shared" si="1"/>
        <v/>
      </c>
      <c r="Q13" s="398"/>
      <c r="R13" s="399"/>
    </row>
    <row r="14" spans="1:27" s="210" customFormat="1" ht="11.25" hidden="1" customHeight="1" outlineLevel="1" x14ac:dyDescent="0.25">
      <c r="A14" s="59"/>
      <c r="B14" s="65">
        <f>IF(Tāme!B17="","",Tāme!B17)</f>
        <v>1.5</v>
      </c>
      <c r="C14" s="66" t="str">
        <f>IF(Tāme!C17="","",Tāme!C17)</f>
        <v/>
      </c>
      <c r="D14" s="280" t="str">
        <f>IF(Tāme!D17="","",Tāme!D17)</f>
        <v/>
      </c>
      <c r="E14" s="280" t="str">
        <f>IF(Tāme!E17="","",Tāme!E17)</f>
        <v/>
      </c>
      <c r="F14" s="67" t="str">
        <f>IF(Tāme!F17="","",Tāme!F17)</f>
        <v/>
      </c>
      <c r="G14" s="309">
        <f>IF(Tāme!G17="","",Tāme!G17)</f>
        <v>1</v>
      </c>
      <c r="H14" s="67">
        <f>IF(Tāme!H17="","",Tāme!H17)</f>
        <v>0</v>
      </c>
      <c r="I14" s="68">
        <f>IF(Tāme!I17="","",Tāme!I17)</f>
        <v>0</v>
      </c>
      <c r="J14" s="69">
        <f>IF(Tāme!J17="","",Tāme!J17)</f>
        <v>0</v>
      </c>
      <c r="K14" s="60"/>
      <c r="L14" s="91" t="str">
        <f>IF(Tāme!L17="","",Tāme!L17)</f>
        <v/>
      </c>
      <c r="M14" s="39"/>
      <c r="N14" s="37"/>
      <c r="O14" s="40"/>
      <c r="P14" s="69" t="str">
        <f t="shared" si="1"/>
        <v/>
      </c>
      <c r="Q14" s="398"/>
      <c r="R14" s="399"/>
    </row>
    <row r="15" spans="1:27" s="210" customFormat="1" ht="11.25" hidden="1" customHeight="1" outlineLevel="1" x14ac:dyDescent="0.25">
      <c r="A15" s="59"/>
      <c r="B15" s="65">
        <f>IF(Tāme!B18="","",Tāme!B18)</f>
        <v>1.6</v>
      </c>
      <c r="C15" s="66" t="str">
        <f>IF(Tāme!C18="","",Tāme!C18)</f>
        <v/>
      </c>
      <c r="D15" s="280" t="str">
        <f>IF(Tāme!D18="","",Tāme!D18)</f>
        <v/>
      </c>
      <c r="E15" s="280" t="str">
        <f>IF(Tāme!E18="","",Tāme!E18)</f>
        <v/>
      </c>
      <c r="F15" s="67" t="str">
        <f>IF(Tāme!F18="","",Tāme!F18)</f>
        <v/>
      </c>
      <c r="G15" s="309">
        <f>IF(Tāme!G18="","",Tāme!G18)</f>
        <v>1</v>
      </c>
      <c r="H15" s="67">
        <f>IF(Tāme!H18="","",Tāme!H18)</f>
        <v>0</v>
      </c>
      <c r="I15" s="68">
        <f>IF(Tāme!I18="","",Tāme!I18)</f>
        <v>0</v>
      </c>
      <c r="J15" s="69">
        <f>IF(Tāme!J18="","",Tāme!J18)</f>
        <v>0</v>
      </c>
      <c r="K15" s="60"/>
      <c r="L15" s="91" t="str">
        <f>IF(Tāme!L18="","",Tāme!L18)</f>
        <v/>
      </c>
      <c r="M15" s="39"/>
      <c r="N15" s="37"/>
      <c r="O15" s="40"/>
      <c r="P15" s="69" t="str">
        <f t="shared" si="1"/>
        <v/>
      </c>
      <c r="Q15" s="398"/>
      <c r="R15" s="399"/>
    </row>
    <row r="16" spans="1:27" s="210" customFormat="1" ht="11.25" hidden="1" customHeight="1" outlineLevel="1" x14ac:dyDescent="0.25">
      <c r="A16" s="59"/>
      <c r="B16" s="65">
        <f>IF(Tāme!B19="","",Tāme!B19)</f>
        <v>1.7</v>
      </c>
      <c r="C16" s="66" t="str">
        <f>IF(Tāme!C19="","",Tāme!C19)</f>
        <v/>
      </c>
      <c r="D16" s="280" t="str">
        <f>IF(Tāme!D19="","",Tāme!D19)</f>
        <v/>
      </c>
      <c r="E16" s="280" t="str">
        <f>IF(Tāme!E19="","",Tāme!E19)</f>
        <v/>
      </c>
      <c r="F16" s="67" t="str">
        <f>IF(Tāme!F19="","",Tāme!F19)</f>
        <v/>
      </c>
      <c r="G16" s="309">
        <f>IF(Tāme!G19="","",Tāme!G19)</f>
        <v>1</v>
      </c>
      <c r="H16" s="67">
        <f>IF(Tāme!H19="","",Tāme!H19)</f>
        <v>0</v>
      </c>
      <c r="I16" s="68">
        <f>IF(Tāme!I19="","",Tāme!I19)</f>
        <v>0</v>
      </c>
      <c r="J16" s="69">
        <f>IF(Tāme!J19="","",Tāme!J19)</f>
        <v>0</v>
      </c>
      <c r="K16" s="60"/>
      <c r="L16" s="91" t="str">
        <f>IF(Tāme!L19="","",Tāme!L19)</f>
        <v/>
      </c>
      <c r="M16" s="39"/>
      <c r="N16" s="37"/>
      <c r="O16" s="40"/>
      <c r="P16" s="69" t="str">
        <f t="shared" si="1"/>
        <v/>
      </c>
      <c r="Q16" s="398"/>
      <c r="R16" s="399"/>
    </row>
    <row r="17" spans="1:18" s="210" customFormat="1" ht="11.25" hidden="1" customHeight="1" outlineLevel="1" x14ac:dyDescent="0.25">
      <c r="A17" s="59"/>
      <c r="B17" s="65">
        <f>IF(Tāme!B20="","",Tāme!B20)</f>
        <v>1.8</v>
      </c>
      <c r="C17" s="66" t="str">
        <f>IF(Tāme!C20="","",Tāme!C20)</f>
        <v/>
      </c>
      <c r="D17" s="280" t="str">
        <f>IF(Tāme!D20="","",Tāme!D20)</f>
        <v/>
      </c>
      <c r="E17" s="280" t="str">
        <f>IF(Tāme!E20="","",Tāme!E20)</f>
        <v/>
      </c>
      <c r="F17" s="67" t="str">
        <f>IF(Tāme!F20="","",Tāme!F20)</f>
        <v/>
      </c>
      <c r="G17" s="309">
        <f>IF(Tāme!G20="","",Tāme!G20)</f>
        <v>1</v>
      </c>
      <c r="H17" s="67">
        <f>IF(Tāme!H20="","",Tāme!H20)</f>
        <v>0</v>
      </c>
      <c r="I17" s="68">
        <f>IF(Tāme!I20="","",Tāme!I20)</f>
        <v>0</v>
      </c>
      <c r="J17" s="69">
        <f>IF(Tāme!J20="","",Tāme!J20)</f>
        <v>0</v>
      </c>
      <c r="K17" s="60"/>
      <c r="L17" s="91" t="str">
        <f>IF(Tāme!L20="","",Tāme!L20)</f>
        <v/>
      </c>
      <c r="M17" s="39"/>
      <c r="N17" s="37"/>
      <c r="O17" s="40"/>
      <c r="P17" s="69" t="str">
        <f t="shared" si="1"/>
        <v/>
      </c>
      <c r="Q17" s="398"/>
      <c r="R17" s="399"/>
    </row>
    <row r="18" spans="1:18" s="210" customFormat="1" ht="11.25" hidden="1" customHeight="1" outlineLevel="1" x14ac:dyDescent="0.25">
      <c r="A18" s="59"/>
      <c r="B18" s="65">
        <f>IF(Tāme!B21="","",Tāme!B21)</f>
        <v>1.9</v>
      </c>
      <c r="C18" s="66" t="str">
        <f>IF(Tāme!C21="","",Tāme!C21)</f>
        <v/>
      </c>
      <c r="D18" s="280" t="str">
        <f>IF(Tāme!D21="","",Tāme!D21)</f>
        <v/>
      </c>
      <c r="E18" s="280" t="str">
        <f>IF(Tāme!E21="","",Tāme!E21)</f>
        <v/>
      </c>
      <c r="F18" s="67" t="str">
        <f>IF(Tāme!F21="","",Tāme!F21)</f>
        <v/>
      </c>
      <c r="G18" s="309">
        <f>IF(Tāme!G21="","",Tāme!G21)</f>
        <v>1</v>
      </c>
      <c r="H18" s="67">
        <f>IF(Tāme!H21="","",Tāme!H21)</f>
        <v>0</v>
      </c>
      <c r="I18" s="68">
        <f>IF(Tāme!I21="","",Tāme!I21)</f>
        <v>0</v>
      </c>
      <c r="J18" s="69">
        <f>IF(Tāme!J21="","",Tāme!J21)</f>
        <v>0</v>
      </c>
      <c r="K18" s="60"/>
      <c r="L18" s="91" t="str">
        <f>IF(Tāme!L21="","",Tāme!L21)</f>
        <v/>
      </c>
      <c r="M18" s="39"/>
      <c r="N18" s="37"/>
      <c r="O18" s="40"/>
      <c r="P18" s="69" t="str">
        <f t="shared" si="1"/>
        <v/>
      </c>
      <c r="Q18" s="398"/>
      <c r="R18" s="399"/>
    </row>
    <row r="19" spans="1:18" s="210" customFormat="1" ht="11.25" hidden="1" customHeight="1" outlineLevel="1" x14ac:dyDescent="0.25">
      <c r="A19" s="59"/>
      <c r="B19" s="70" t="str">
        <f>IF(Tāme!B22="","",Tāme!B22)</f>
        <v>1.10.</v>
      </c>
      <c r="C19" s="71" t="str">
        <f>IF(Tāme!C22="","",Tāme!C22)</f>
        <v/>
      </c>
      <c r="D19" s="281" t="str">
        <f>IF(Tāme!D22="","",Tāme!D22)</f>
        <v/>
      </c>
      <c r="E19" s="281" t="str">
        <f>IF(Tāme!E22="","",Tāme!E22)</f>
        <v/>
      </c>
      <c r="F19" s="72" t="str">
        <f>IF(Tāme!F22="","",Tāme!F22)</f>
        <v/>
      </c>
      <c r="G19" s="310">
        <f>IF(Tāme!G22="","",Tāme!G22)</f>
        <v>1</v>
      </c>
      <c r="H19" s="72">
        <f>IF(Tāme!H22="","",Tāme!H22)</f>
        <v>0</v>
      </c>
      <c r="I19" s="73">
        <f>IF(Tāme!I22="","",Tāme!I22)</f>
        <v>0</v>
      </c>
      <c r="J19" s="74">
        <f>IF(Tāme!J22="","",Tāme!J22)</f>
        <v>0</v>
      </c>
      <c r="K19" s="60"/>
      <c r="L19" s="91" t="str">
        <f>IF(Tāme!L22="","",Tāme!L22)</f>
        <v/>
      </c>
      <c r="M19" s="41"/>
      <c r="N19" s="37"/>
      <c r="O19" s="40"/>
      <c r="P19" s="69" t="str">
        <f t="shared" si="1"/>
        <v/>
      </c>
      <c r="Q19" s="398"/>
      <c r="R19" s="399"/>
    </row>
    <row r="20" spans="1:18" s="210" customFormat="1" ht="36" customHeight="1" x14ac:dyDescent="0.25">
      <c r="A20" s="59"/>
      <c r="B20" s="61">
        <v>2</v>
      </c>
      <c r="C20" s="395" t="str">
        <f>Tāme!C23</f>
        <v>Projekta dokumentācijas sagatavošanas izmaksas
(būvniecības ieceres, darba uzdevuma projektētājam, projektēšanas izmaksas)</v>
      </c>
      <c r="D20" s="396"/>
      <c r="E20" s="279"/>
      <c r="F20" s="62"/>
      <c r="G20" s="308"/>
      <c r="H20" s="63"/>
      <c r="I20" s="216"/>
      <c r="J20" s="86">
        <f>SUM(J21:J30)</f>
        <v>0</v>
      </c>
      <c r="K20" s="60"/>
      <c r="L20" s="107">
        <f>SUM(L21:L30)</f>
        <v>0</v>
      </c>
      <c r="M20" s="107">
        <f>SUM(M21:M30)</f>
        <v>0</v>
      </c>
      <c r="N20" s="215">
        <f>SUM(N21:N30)</f>
        <v>0</v>
      </c>
      <c r="O20" s="108">
        <f t="shared" ref="O20" si="2">SUM(O21:O30)</f>
        <v>0</v>
      </c>
      <c r="P20" s="86">
        <f>SUM(P21:P30)</f>
        <v>0</v>
      </c>
      <c r="Q20" s="59"/>
      <c r="R20" s="59"/>
    </row>
    <row r="21" spans="1:18" s="210" customFormat="1" ht="11.25" customHeight="1" x14ac:dyDescent="0.25">
      <c r="A21" s="59"/>
      <c r="B21" s="65">
        <f>IF(Tāme!B24="","",Tāme!B24)</f>
        <v>2.1</v>
      </c>
      <c r="C21" s="66" t="str">
        <f>IF(Tāme!C24="","",Tāme!C24)</f>
        <v/>
      </c>
      <c r="D21" s="280" t="str">
        <f>IF(Tāme!D24="","",Tāme!D24)</f>
        <v/>
      </c>
      <c r="E21" s="280" t="str">
        <f>IF(Tāme!E24="","",Tāme!E24)</f>
        <v/>
      </c>
      <c r="F21" s="67" t="str">
        <f>IF(Tāme!F24="","",Tāme!F24)</f>
        <v/>
      </c>
      <c r="G21" s="309">
        <f>IF(Tāme!G24="","",Tāme!G24)</f>
        <v>1</v>
      </c>
      <c r="H21" s="67">
        <f>IF(Tāme!H24="","",Tāme!H24)</f>
        <v>0</v>
      </c>
      <c r="I21" s="68">
        <f>IF(Tāme!I24="","",Tāme!I24)</f>
        <v>0</v>
      </c>
      <c r="J21" s="69">
        <f>IF(Tāme!J24="","",Tāme!J24)</f>
        <v>0</v>
      </c>
      <c r="K21" s="60"/>
      <c r="L21" s="91" t="str">
        <f>IF(Tāme!L24="","",Tāme!L24)</f>
        <v/>
      </c>
      <c r="M21" s="39"/>
      <c r="N21" s="37"/>
      <c r="O21" s="40"/>
      <c r="P21" s="69" t="str">
        <f t="shared" ref="P21:P30" si="3">IF(L21="","",L21-M21-N21-O21)</f>
        <v/>
      </c>
      <c r="Q21" s="59"/>
      <c r="R21" s="59"/>
    </row>
    <row r="22" spans="1:18" s="210" customFormat="1" ht="11.25" customHeight="1" collapsed="1" x14ac:dyDescent="0.25">
      <c r="A22" s="59"/>
      <c r="B22" s="65">
        <f>IF(Tāme!B25="","",Tāme!B25)</f>
        <v>2.2000000000000002</v>
      </c>
      <c r="C22" s="66" t="str">
        <f>IF(Tāme!C25="","",Tāme!C25)</f>
        <v/>
      </c>
      <c r="D22" s="280" t="str">
        <f>IF(Tāme!D25="","",Tāme!D25)</f>
        <v/>
      </c>
      <c r="E22" s="280" t="str">
        <f>IF(Tāme!E25="","",Tāme!E25)</f>
        <v/>
      </c>
      <c r="F22" s="67" t="str">
        <f>IF(Tāme!F25="","",Tāme!F25)</f>
        <v/>
      </c>
      <c r="G22" s="309">
        <f>IF(Tāme!G25="","",Tāme!G25)</f>
        <v>1</v>
      </c>
      <c r="H22" s="67">
        <f>IF(Tāme!H25="","",Tāme!H25)</f>
        <v>0</v>
      </c>
      <c r="I22" s="68">
        <f>IF(Tāme!I25="","",Tāme!I25)</f>
        <v>0</v>
      </c>
      <c r="J22" s="69">
        <f>IF(Tāme!J25="","",Tāme!J25)</f>
        <v>0</v>
      </c>
      <c r="K22" s="60"/>
      <c r="L22" s="91" t="str">
        <f>IF(Tāme!L25="","",Tāme!L25)</f>
        <v/>
      </c>
      <c r="M22" s="39"/>
      <c r="N22" s="37"/>
      <c r="O22" s="40"/>
      <c r="P22" s="69" t="str">
        <f t="shared" si="3"/>
        <v/>
      </c>
      <c r="Q22" s="59"/>
      <c r="R22" s="59"/>
    </row>
    <row r="23" spans="1:18" s="210" customFormat="1" ht="11.25" hidden="1" customHeight="1" outlineLevel="1" x14ac:dyDescent="0.25">
      <c r="A23" s="59"/>
      <c r="B23" s="65">
        <f>IF(Tāme!B26="","",Tāme!B26)</f>
        <v>2.2999999999999998</v>
      </c>
      <c r="C23" s="66" t="str">
        <f>IF(Tāme!C26="","",Tāme!C26)</f>
        <v/>
      </c>
      <c r="D23" s="280" t="str">
        <f>IF(Tāme!D26="","",Tāme!D26)</f>
        <v/>
      </c>
      <c r="E23" s="280" t="str">
        <f>IF(Tāme!E26="","",Tāme!E26)</f>
        <v/>
      </c>
      <c r="F23" s="67" t="str">
        <f>IF(Tāme!F26="","",Tāme!F26)</f>
        <v/>
      </c>
      <c r="G23" s="309">
        <f>IF(Tāme!G26="","",Tāme!G26)</f>
        <v>1</v>
      </c>
      <c r="H23" s="67">
        <f>IF(Tāme!H26="","",Tāme!H26)</f>
        <v>0</v>
      </c>
      <c r="I23" s="68">
        <f>IF(Tāme!I26="","",Tāme!I26)</f>
        <v>0</v>
      </c>
      <c r="J23" s="69">
        <f>IF(Tāme!J26="","",Tāme!J26)</f>
        <v>0</v>
      </c>
      <c r="K23" s="60"/>
      <c r="L23" s="91" t="str">
        <f>IF(Tāme!L26="","",Tāme!L26)</f>
        <v/>
      </c>
      <c r="M23" s="39"/>
      <c r="N23" s="37"/>
      <c r="O23" s="40"/>
      <c r="P23" s="69" t="str">
        <f t="shared" si="3"/>
        <v/>
      </c>
      <c r="Q23" s="59"/>
      <c r="R23" s="59"/>
    </row>
    <row r="24" spans="1:18" s="210" customFormat="1" ht="11.25" hidden="1" customHeight="1" outlineLevel="1" x14ac:dyDescent="0.25">
      <c r="A24" s="59"/>
      <c r="B24" s="65">
        <f>IF(Tāme!B27="","",Tāme!B27)</f>
        <v>2.4</v>
      </c>
      <c r="C24" s="66" t="str">
        <f>IF(Tāme!C27="","",Tāme!C27)</f>
        <v/>
      </c>
      <c r="D24" s="280" t="str">
        <f>IF(Tāme!D27="","",Tāme!D27)</f>
        <v/>
      </c>
      <c r="E24" s="280" t="str">
        <f>IF(Tāme!E27="","",Tāme!E27)</f>
        <v/>
      </c>
      <c r="F24" s="67" t="str">
        <f>IF(Tāme!F27="","",Tāme!F27)</f>
        <v/>
      </c>
      <c r="G24" s="309">
        <f>IF(Tāme!G27="","",Tāme!G27)</f>
        <v>1</v>
      </c>
      <c r="H24" s="67">
        <f>IF(Tāme!H27="","",Tāme!H27)</f>
        <v>0</v>
      </c>
      <c r="I24" s="68">
        <f>IF(Tāme!I27="","",Tāme!I27)</f>
        <v>0</v>
      </c>
      <c r="J24" s="69">
        <f>IF(Tāme!J27="","",Tāme!J27)</f>
        <v>0</v>
      </c>
      <c r="K24" s="60"/>
      <c r="L24" s="91" t="str">
        <f>IF(Tāme!L27="","",Tāme!L27)</f>
        <v/>
      </c>
      <c r="M24" s="39"/>
      <c r="N24" s="37"/>
      <c r="O24" s="40"/>
      <c r="P24" s="69" t="str">
        <f t="shared" si="3"/>
        <v/>
      </c>
      <c r="Q24" s="59"/>
      <c r="R24" s="59"/>
    </row>
    <row r="25" spans="1:18" s="210" customFormat="1" ht="11.25" hidden="1" customHeight="1" outlineLevel="1" x14ac:dyDescent="0.25">
      <c r="A25" s="59"/>
      <c r="B25" s="65">
        <f>IF(Tāme!B28="","",Tāme!B28)</f>
        <v>2.5</v>
      </c>
      <c r="C25" s="66" t="str">
        <f>IF(Tāme!C28="","",Tāme!C28)</f>
        <v/>
      </c>
      <c r="D25" s="280" t="str">
        <f>IF(Tāme!D28="","",Tāme!D28)</f>
        <v/>
      </c>
      <c r="E25" s="280" t="str">
        <f>IF(Tāme!E28="","",Tāme!E28)</f>
        <v/>
      </c>
      <c r="F25" s="67" t="str">
        <f>IF(Tāme!F28="","",Tāme!F28)</f>
        <v/>
      </c>
      <c r="G25" s="309">
        <f>IF(Tāme!G28="","",Tāme!G28)</f>
        <v>1</v>
      </c>
      <c r="H25" s="67">
        <f>IF(Tāme!H28="","",Tāme!H28)</f>
        <v>0</v>
      </c>
      <c r="I25" s="68">
        <f>IF(Tāme!I28="","",Tāme!I28)</f>
        <v>0</v>
      </c>
      <c r="J25" s="69">
        <f>IF(Tāme!J28="","",Tāme!J28)</f>
        <v>0</v>
      </c>
      <c r="K25" s="60"/>
      <c r="L25" s="91" t="str">
        <f>IF(Tāme!L28="","",Tāme!L28)</f>
        <v/>
      </c>
      <c r="M25" s="39"/>
      <c r="N25" s="37"/>
      <c r="O25" s="40"/>
      <c r="P25" s="69" t="str">
        <f t="shared" si="3"/>
        <v/>
      </c>
      <c r="Q25" s="59"/>
      <c r="R25" s="59"/>
    </row>
    <row r="26" spans="1:18" s="210" customFormat="1" ht="11.25" hidden="1" customHeight="1" outlineLevel="1" x14ac:dyDescent="0.25">
      <c r="A26" s="59"/>
      <c r="B26" s="65">
        <f>IF(Tāme!B29="","",Tāme!B29)</f>
        <v>2.6</v>
      </c>
      <c r="C26" s="66" t="str">
        <f>IF(Tāme!C29="","",Tāme!C29)</f>
        <v/>
      </c>
      <c r="D26" s="280" t="str">
        <f>IF(Tāme!D29="","",Tāme!D29)</f>
        <v/>
      </c>
      <c r="E26" s="280" t="str">
        <f>IF(Tāme!E29="","",Tāme!E29)</f>
        <v/>
      </c>
      <c r="F26" s="67" t="str">
        <f>IF(Tāme!F29="","",Tāme!F29)</f>
        <v/>
      </c>
      <c r="G26" s="309">
        <f>IF(Tāme!G29="","",Tāme!G29)</f>
        <v>1</v>
      </c>
      <c r="H26" s="67">
        <f>IF(Tāme!H29="","",Tāme!H29)</f>
        <v>0</v>
      </c>
      <c r="I26" s="68">
        <f>IF(Tāme!I29="","",Tāme!I29)</f>
        <v>0</v>
      </c>
      <c r="J26" s="69">
        <f>IF(Tāme!J29="","",Tāme!J29)</f>
        <v>0</v>
      </c>
      <c r="K26" s="60"/>
      <c r="L26" s="91" t="str">
        <f>IF(Tāme!L29="","",Tāme!L29)</f>
        <v/>
      </c>
      <c r="M26" s="39"/>
      <c r="N26" s="37"/>
      <c r="O26" s="40"/>
      <c r="P26" s="69" t="str">
        <f t="shared" si="3"/>
        <v/>
      </c>
      <c r="Q26" s="59"/>
      <c r="R26" s="59"/>
    </row>
    <row r="27" spans="1:18" s="210" customFormat="1" ht="11.25" hidden="1" customHeight="1" outlineLevel="1" x14ac:dyDescent="0.25">
      <c r="A27" s="59"/>
      <c r="B27" s="65">
        <f>IF(Tāme!B30="","",Tāme!B30)</f>
        <v>2.7</v>
      </c>
      <c r="C27" s="66" t="str">
        <f>IF(Tāme!C30="","",Tāme!C30)</f>
        <v/>
      </c>
      <c r="D27" s="280" t="str">
        <f>IF(Tāme!D30="","",Tāme!D30)</f>
        <v/>
      </c>
      <c r="E27" s="280" t="str">
        <f>IF(Tāme!E30="","",Tāme!E30)</f>
        <v/>
      </c>
      <c r="F27" s="67" t="str">
        <f>IF(Tāme!F30="","",Tāme!F30)</f>
        <v/>
      </c>
      <c r="G27" s="309">
        <f>IF(Tāme!G30="","",Tāme!G30)</f>
        <v>1</v>
      </c>
      <c r="H27" s="67">
        <f>IF(Tāme!H30="","",Tāme!H30)</f>
        <v>0</v>
      </c>
      <c r="I27" s="68">
        <f>IF(Tāme!I30="","",Tāme!I30)</f>
        <v>0</v>
      </c>
      <c r="J27" s="69">
        <f>IF(Tāme!J30="","",Tāme!J30)</f>
        <v>0</v>
      </c>
      <c r="K27" s="60"/>
      <c r="L27" s="91" t="str">
        <f>IF(Tāme!L30="","",Tāme!L30)</f>
        <v/>
      </c>
      <c r="M27" s="39"/>
      <c r="N27" s="37"/>
      <c r="O27" s="40"/>
      <c r="P27" s="69" t="str">
        <f t="shared" si="3"/>
        <v/>
      </c>
      <c r="Q27" s="59"/>
      <c r="R27" s="59"/>
    </row>
    <row r="28" spans="1:18" s="210" customFormat="1" ht="11.25" hidden="1" customHeight="1" outlineLevel="1" x14ac:dyDescent="0.25">
      <c r="A28" s="59"/>
      <c r="B28" s="65">
        <f>IF(Tāme!B31="","",Tāme!B31)</f>
        <v>2.8</v>
      </c>
      <c r="C28" s="66" t="str">
        <f>IF(Tāme!C31="","",Tāme!C31)</f>
        <v/>
      </c>
      <c r="D28" s="280" t="str">
        <f>IF(Tāme!D31="","",Tāme!D31)</f>
        <v/>
      </c>
      <c r="E28" s="280" t="str">
        <f>IF(Tāme!E31="","",Tāme!E31)</f>
        <v/>
      </c>
      <c r="F28" s="67" t="str">
        <f>IF(Tāme!F31="","",Tāme!F31)</f>
        <v/>
      </c>
      <c r="G28" s="309">
        <f>IF(Tāme!G31="","",Tāme!G31)</f>
        <v>1</v>
      </c>
      <c r="H28" s="67">
        <f>IF(Tāme!H31="","",Tāme!H31)</f>
        <v>0</v>
      </c>
      <c r="I28" s="68">
        <f>IF(Tāme!I31="","",Tāme!I31)</f>
        <v>0</v>
      </c>
      <c r="J28" s="69">
        <f>IF(Tāme!J31="","",Tāme!J31)</f>
        <v>0</v>
      </c>
      <c r="K28" s="60"/>
      <c r="L28" s="91" t="str">
        <f>IF(Tāme!L31="","",Tāme!L31)</f>
        <v/>
      </c>
      <c r="M28" s="39"/>
      <c r="N28" s="37"/>
      <c r="O28" s="40"/>
      <c r="P28" s="69" t="str">
        <f t="shared" si="3"/>
        <v/>
      </c>
      <c r="Q28" s="59"/>
      <c r="R28" s="59"/>
    </row>
    <row r="29" spans="1:18" s="210" customFormat="1" ht="11.25" hidden="1" customHeight="1" outlineLevel="1" x14ac:dyDescent="0.25">
      <c r="A29" s="59"/>
      <c r="B29" s="65">
        <f>IF(Tāme!B32="","",Tāme!B32)</f>
        <v>2.9</v>
      </c>
      <c r="C29" s="66" t="str">
        <f>IF(Tāme!C32="","",Tāme!C32)</f>
        <v/>
      </c>
      <c r="D29" s="280" t="str">
        <f>IF(Tāme!D32="","",Tāme!D32)</f>
        <v/>
      </c>
      <c r="E29" s="280" t="str">
        <f>IF(Tāme!E32="","",Tāme!E32)</f>
        <v/>
      </c>
      <c r="F29" s="67" t="str">
        <f>IF(Tāme!F32="","",Tāme!F32)</f>
        <v/>
      </c>
      <c r="G29" s="309">
        <f>IF(Tāme!G32="","",Tāme!G32)</f>
        <v>1</v>
      </c>
      <c r="H29" s="67">
        <f>IF(Tāme!H32="","",Tāme!H32)</f>
        <v>0</v>
      </c>
      <c r="I29" s="68">
        <f>IF(Tāme!I32="","",Tāme!I32)</f>
        <v>0</v>
      </c>
      <c r="J29" s="69">
        <f>IF(Tāme!J32="","",Tāme!J32)</f>
        <v>0</v>
      </c>
      <c r="K29" s="60"/>
      <c r="L29" s="91" t="str">
        <f>IF(Tāme!L32="","",Tāme!L32)</f>
        <v/>
      </c>
      <c r="M29" s="39"/>
      <c r="N29" s="37"/>
      <c r="O29" s="40"/>
      <c r="P29" s="69" t="str">
        <f t="shared" si="3"/>
        <v/>
      </c>
      <c r="Q29" s="59"/>
      <c r="R29" s="59"/>
    </row>
    <row r="30" spans="1:18" s="210" customFormat="1" ht="11.25" hidden="1" customHeight="1" outlineLevel="1" x14ac:dyDescent="0.25">
      <c r="A30" s="59"/>
      <c r="B30" s="70" t="str">
        <f>IF(Tāme!B33="","",Tāme!B33)</f>
        <v>2.10.</v>
      </c>
      <c r="C30" s="71" t="str">
        <f>IF(Tāme!C33="","",Tāme!C33)</f>
        <v/>
      </c>
      <c r="D30" s="281" t="str">
        <f>IF(Tāme!D33="","",Tāme!D33)</f>
        <v/>
      </c>
      <c r="E30" s="281" t="str">
        <f>IF(Tāme!E33="","",Tāme!E33)</f>
        <v/>
      </c>
      <c r="F30" s="72" t="str">
        <f>IF(Tāme!F33="","",Tāme!F33)</f>
        <v/>
      </c>
      <c r="G30" s="310">
        <f>IF(Tāme!G33="","",Tāme!G33)</f>
        <v>1</v>
      </c>
      <c r="H30" s="72">
        <f>IF(Tāme!H33="","",Tāme!H33)</f>
        <v>0</v>
      </c>
      <c r="I30" s="73">
        <f>IF(Tāme!I33="","",Tāme!I33)</f>
        <v>0</v>
      </c>
      <c r="J30" s="74">
        <f>IF(Tāme!J33="","",Tāme!J33)</f>
        <v>0</v>
      </c>
      <c r="K30" s="60"/>
      <c r="L30" s="91" t="str">
        <f>IF(Tāme!L33="","",Tāme!L33)</f>
        <v/>
      </c>
      <c r="M30" s="41"/>
      <c r="N30" s="37"/>
      <c r="O30" s="40"/>
      <c r="P30" s="69" t="str">
        <f t="shared" si="3"/>
        <v/>
      </c>
      <c r="Q30" s="59"/>
      <c r="R30" s="59"/>
    </row>
    <row r="31" spans="1:18" s="210" customFormat="1" ht="34.5" customHeight="1" x14ac:dyDescent="0.25">
      <c r="A31" s="59"/>
      <c r="B31" s="61">
        <v>3</v>
      </c>
      <c r="C31" s="395" t="str">
        <f>Tāme!C34</f>
        <v>Zemes iegādes izmaksas</v>
      </c>
      <c r="D31" s="396"/>
      <c r="E31" s="279"/>
      <c r="F31" s="62"/>
      <c r="G31" s="308"/>
      <c r="H31" s="63"/>
      <c r="I31" s="216"/>
      <c r="J31" s="86">
        <f>SUM(J32:J41)</f>
        <v>0</v>
      </c>
      <c r="K31" s="60"/>
      <c r="L31" s="107">
        <f>SUM(L32:L41)</f>
        <v>0</v>
      </c>
      <c r="M31" s="107">
        <f>SUM(M32:M41)</f>
        <v>0</v>
      </c>
      <c r="N31" s="215">
        <f>SUM(N32:N41)</f>
        <v>0</v>
      </c>
      <c r="O31" s="108">
        <f t="shared" ref="O31" si="4">SUM(O32:O41)</f>
        <v>0</v>
      </c>
      <c r="P31" s="86">
        <f>SUM(P32:P41)</f>
        <v>0</v>
      </c>
      <c r="Q31" s="59"/>
      <c r="R31" s="59"/>
    </row>
    <row r="32" spans="1:18" s="210" customFormat="1" ht="11.25" customHeight="1" x14ac:dyDescent="0.25">
      <c r="A32" s="59"/>
      <c r="B32" s="65">
        <f>IF(Tāme!B35="","",Tāme!B35)</f>
        <v>3.1</v>
      </c>
      <c r="C32" s="66" t="str">
        <f>IF(Tāme!C35="","",Tāme!C35)</f>
        <v/>
      </c>
      <c r="D32" s="280" t="str">
        <f>IF(Tāme!D35="","",Tāme!D35)</f>
        <v/>
      </c>
      <c r="E32" s="280" t="str">
        <f>IF(Tāme!E35="","",Tāme!E35)</f>
        <v/>
      </c>
      <c r="F32" s="67" t="str">
        <f>IF(Tāme!F35="","",Tāme!F35)</f>
        <v/>
      </c>
      <c r="G32" s="309">
        <f>IF(Tāme!G35="","",Tāme!G35)</f>
        <v>1</v>
      </c>
      <c r="H32" s="67">
        <f>IF(Tāme!H35="","",Tāme!H35)</f>
        <v>0</v>
      </c>
      <c r="I32" s="68">
        <f>IF(Tāme!I35="","",Tāme!I35)</f>
        <v>0</v>
      </c>
      <c r="J32" s="69">
        <f>IF(Tāme!J35="","",Tāme!J35)</f>
        <v>0</v>
      </c>
      <c r="K32" s="60"/>
      <c r="L32" s="91" t="str">
        <f>IF(Tāme!L35="","",Tāme!L35)</f>
        <v/>
      </c>
      <c r="M32" s="39"/>
      <c r="N32" s="37"/>
      <c r="O32" s="40"/>
      <c r="P32" s="69" t="str">
        <f>IF(L32="","",L32-M32-N32-O32)</f>
        <v/>
      </c>
      <c r="Q32" s="59"/>
      <c r="R32" s="59"/>
    </row>
    <row r="33" spans="1:18" s="210" customFormat="1" ht="11.25" customHeight="1" collapsed="1" x14ac:dyDescent="0.25">
      <c r="A33" s="59"/>
      <c r="B33" s="65">
        <f>IF(Tāme!B36="","",Tāme!B36)</f>
        <v>3.2</v>
      </c>
      <c r="C33" s="66" t="str">
        <f>IF(Tāme!C36="","",Tāme!C36)</f>
        <v/>
      </c>
      <c r="D33" s="280" t="str">
        <f>IF(Tāme!D36="","",Tāme!D36)</f>
        <v/>
      </c>
      <c r="E33" s="280" t="str">
        <f>IF(Tāme!E36="","",Tāme!E36)</f>
        <v/>
      </c>
      <c r="F33" s="67" t="str">
        <f>IF(Tāme!F36="","",Tāme!F36)</f>
        <v/>
      </c>
      <c r="G33" s="309">
        <f>IF(Tāme!G36="","",Tāme!G36)</f>
        <v>1</v>
      </c>
      <c r="H33" s="67">
        <f>IF(Tāme!H36="","",Tāme!H36)</f>
        <v>0</v>
      </c>
      <c r="I33" s="68">
        <f>IF(Tāme!I36="","",Tāme!I36)</f>
        <v>0</v>
      </c>
      <c r="J33" s="69">
        <f>IF(Tāme!J36="","",Tāme!J36)</f>
        <v>0</v>
      </c>
      <c r="K33" s="60"/>
      <c r="L33" s="91" t="str">
        <f>IF(Tāme!L36="","",Tāme!L36)</f>
        <v/>
      </c>
      <c r="M33" s="39"/>
      <c r="N33" s="37"/>
      <c r="O33" s="40"/>
      <c r="P33" s="69" t="str">
        <f>IF(L33="","",L33-M33-N33-O33)</f>
        <v/>
      </c>
      <c r="Q33" s="59"/>
      <c r="R33" s="59"/>
    </row>
    <row r="34" spans="1:18" s="210" customFormat="1" ht="11.25" hidden="1" customHeight="1" outlineLevel="1" x14ac:dyDescent="0.25">
      <c r="A34" s="59"/>
      <c r="B34" s="65">
        <f>IF(Tāme!B37="","",Tāme!B37)</f>
        <v>3.3</v>
      </c>
      <c r="C34" s="66" t="str">
        <f>IF(Tāme!C37="","",Tāme!C37)</f>
        <v/>
      </c>
      <c r="D34" s="280" t="str">
        <f>IF(Tāme!D37="","",Tāme!D37)</f>
        <v/>
      </c>
      <c r="E34" s="280" t="str">
        <f>IF(Tāme!E37="","",Tāme!E37)</f>
        <v/>
      </c>
      <c r="F34" s="67" t="str">
        <f>IF(Tāme!F37="","",Tāme!F37)</f>
        <v/>
      </c>
      <c r="G34" s="309">
        <f>IF(Tāme!G37="","",Tāme!G37)</f>
        <v>1</v>
      </c>
      <c r="H34" s="67">
        <f>IF(Tāme!H37="","",Tāme!H37)</f>
        <v>0</v>
      </c>
      <c r="I34" s="68">
        <f>IF(Tāme!I37="","",Tāme!I37)</f>
        <v>0</v>
      </c>
      <c r="J34" s="69">
        <f>IF(Tāme!J37="","",Tāme!J37)</f>
        <v>0</v>
      </c>
      <c r="K34" s="60"/>
      <c r="L34" s="91" t="str">
        <f>IF(Tāme!L37="","",Tāme!L37)</f>
        <v/>
      </c>
      <c r="M34" s="39"/>
      <c r="N34" s="37"/>
      <c r="O34" s="40"/>
      <c r="P34" s="69" t="str">
        <f t="shared" ref="P34:P41" si="5">IF(L34="","",L34-M34-N34-O34)</f>
        <v/>
      </c>
      <c r="Q34" s="59"/>
      <c r="R34" s="59"/>
    </row>
    <row r="35" spans="1:18" s="210" customFormat="1" ht="11.25" hidden="1" customHeight="1" outlineLevel="1" x14ac:dyDescent="0.25">
      <c r="A35" s="59"/>
      <c r="B35" s="65">
        <f>IF(Tāme!B38="","",Tāme!B38)</f>
        <v>3.4</v>
      </c>
      <c r="C35" s="66" t="str">
        <f>IF(Tāme!C38="","",Tāme!C38)</f>
        <v/>
      </c>
      <c r="D35" s="280" t="str">
        <f>IF(Tāme!D38="","",Tāme!D38)</f>
        <v/>
      </c>
      <c r="E35" s="280" t="str">
        <f>IF(Tāme!E38="","",Tāme!E38)</f>
        <v/>
      </c>
      <c r="F35" s="67" t="str">
        <f>IF(Tāme!F38="","",Tāme!F38)</f>
        <v/>
      </c>
      <c r="G35" s="309">
        <f>IF(Tāme!G38="","",Tāme!G38)</f>
        <v>1</v>
      </c>
      <c r="H35" s="67">
        <f>IF(Tāme!H38="","",Tāme!H38)</f>
        <v>0</v>
      </c>
      <c r="I35" s="68">
        <f>IF(Tāme!I38="","",Tāme!I38)</f>
        <v>0</v>
      </c>
      <c r="J35" s="69">
        <f>IF(Tāme!J38="","",Tāme!J38)</f>
        <v>0</v>
      </c>
      <c r="K35" s="60"/>
      <c r="L35" s="91" t="str">
        <f>IF(Tāme!L38="","",Tāme!L38)</f>
        <v/>
      </c>
      <c r="M35" s="39"/>
      <c r="N35" s="37"/>
      <c r="O35" s="40"/>
      <c r="P35" s="69" t="str">
        <f t="shared" si="5"/>
        <v/>
      </c>
      <c r="Q35" s="59"/>
      <c r="R35" s="59"/>
    </row>
    <row r="36" spans="1:18" s="210" customFormat="1" ht="11.25" hidden="1" customHeight="1" outlineLevel="1" x14ac:dyDescent="0.25">
      <c r="A36" s="59"/>
      <c r="B36" s="65">
        <f>IF(Tāme!B39="","",Tāme!B39)</f>
        <v>3.5</v>
      </c>
      <c r="C36" s="66" t="str">
        <f>IF(Tāme!C39="","",Tāme!C39)</f>
        <v/>
      </c>
      <c r="D36" s="280" t="str">
        <f>IF(Tāme!D39="","",Tāme!D39)</f>
        <v/>
      </c>
      <c r="E36" s="280" t="str">
        <f>IF(Tāme!E39="","",Tāme!E39)</f>
        <v/>
      </c>
      <c r="F36" s="67" t="str">
        <f>IF(Tāme!F39="","",Tāme!F39)</f>
        <v/>
      </c>
      <c r="G36" s="309">
        <f>IF(Tāme!G39="","",Tāme!G39)</f>
        <v>1</v>
      </c>
      <c r="H36" s="67">
        <f>IF(Tāme!H39="","",Tāme!H39)</f>
        <v>0</v>
      </c>
      <c r="I36" s="68">
        <f>IF(Tāme!I39="","",Tāme!I39)</f>
        <v>0</v>
      </c>
      <c r="J36" s="69">
        <f>IF(Tāme!J39="","",Tāme!J39)</f>
        <v>0</v>
      </c>
      <c r="K36" s="60"/>
      <c r="L36" s="91" t="str">
        <f>IF(Tāme!L39="","",Tāme!L39)</f>
        <v/>
      </c>
      <c r="M36" s="39"/>
      <c r="N36" s="37"/>
      <c r="O36" s="40"/>
      <c r="P36" s="69" t="str">
        <f t="shared" si="5"/>
        <v/>
      </c>
      <c r="Q36" s="59"/>
      <c r="R36" s="59"/>
    </row>
    <row r="37" spans="1:18" s="210" customFormat="1" ht="11.25" hidden="1" customHeight="1" outlineLevel="1" x14ac:dyDescent="0.25">
      <c r="A37" s="59"/>
      <c r="B37" s="65">
        <f>IF(Tāme!B40="","",Tāme!B40)</f>
        <v>3.6</v>
      </c>
      <c r="C37" s="66" t="str">
        <f>IF(Tāme!C40="","",Tāme!C40)</f>
        <v/>
      </c>
      <c r="D37" s="280" t="str">
        <f>IF(Tāme!D40="","",Tāme!D40)</f>
        <v/>
      </c>
      <c r="E37" s="280" t="str">
        <f>IF(Tāme!E40="","",Tāme!E40)</f>
        <v/>
      </c>
      <c r="F37" s="67" t="str">
        <f>IF(Tāme!F40="","",Tāme!F40)</f>
        <v/>
      </c>
      <c r="G37" s="309">
        <f>IF(Tāme!G40="","",Tāme!G40)</f>
        <v>1</v>
      </c>
      <c r="H37" s="67">
        <f>IF(Tāme!H40="","",Tāme!H40)</f>
        <v>0</v>
      </c>
      <c r="I37" s="68">
        <f>IF(Tāme!I40="","",Tāme!I40)</f>
        <v>0</v>
      </c>
      <c r="J37" s="69">
        <f>IF(Tāme!J40="","",Tāme!J40)</f>
        <v>0</v>
      </c>
      <c r="K37" s="60"/>
      <c r="L37" s="91" t="str">
        <f>IF(Tāme!L40="","",Tāme!L40)</f>
        <v/>
      </c>
      <c r="M37" s="39"/>
      <c r="N37" s="37"/>
      <c r="O37" s="40"/>
      <c r="P37" s="69" t="str">
        <f t="shared" si="5"/>
        <v/>
      </c>
      <c r="Q37" s="59"/>
      <c r="R37" s="59"/>
    </row>
    <row r="38" spans="1:18" s="210" customFormat="1" ht="11.25" hidden="1" customHeight="1" outlineLevel="1" x14ac:dyDescent="0.25">
      <c r="A38" s="59"/>
      <c r="B38" s="65">
        <f>IF(Tāme!B41="","",Tāme!B41)</f>
        <v>3.7</v>
      </c>
      <c r="C38" s="66" t="str">
        <f>IF(Tāme!C41="","",Tāme!C41)</f>
        <v/>
      </c>
      <c r="D38" s="280" t="str">
        <f>IF(Tāme!D41="","",Tāme!D41)</f>
        <v/>
      </c>
      <c r="E38" s="280" t="str">
        <f>IF(Tāme!E41="","",Tāme!E41)</f>
        <v/>
      </c>
      <c r="F38" s="67" t="str">
        <f>IF(Tāme!F41="","",Tāme!F41)</f>
        <v/>
      </c>
      <c r="G38" s="309">
        <f>IF(Tāme!G41="","",Tāme!G41)</f>
        <v>1</v>
      </c>
      <c r="H38" s="67">
        <f>IF(Tāme!H41="","",Tāme!H41)</f>
        <v>0</v>
      </c>
      <c r="I38" s="68">
        <f>IF(Tāme!I41="","",Tāme!I41)</f>
        <v>0</v>
      </c>
      <c r="J38" s="69">
        <f>IF(Tāme!J41="","",Tāme!J41)</f>
        <v>0</v>
      </c>
      <c r="K38" s="60"/>
      <c r="L38" s="91" t="str">
        <f>IF(Tāme!L41="","",Tāme!L41)</f>
        <v/>
      </c>
      <c r="M38" s="39"/>
      <c r="N38" s="37"/>
      <c r="O38" s="40"/>
      <c r="P38" s="69" t="str">
        <f t="shared" si="5"/>
        <v/>
      </c>
      <c r="Q38" s="59"/>
      <c r="R38" s="59"/>
    </row>
    <row r="39" spans="1:18" s="210" customFormat="1" ht="11.25" hidden="1" customHeight="1" outlineLevel="1" x14ac:dyDescent="0.25">
      <c r="A39" s="59"/>
      <c r="B39" s="65">
        <f>IF(Tāme!B42="","",Tāme!B42)</f>
        <v>3.8</v>
      </c>
      <c r="C39" s="66" t="str">
        <f>IF(Tāme!C42="","",Tāme!C42)</f>
        <v/>
      </c>
      <c r="D39" s="280" t="str">
        <f>IF(Tāme!D42="","",Tāme!D42)</f>
        <v/>
      </c>
      <c r="E39" s="280" t="str">
        <f>IF(Tāme!E42="","",Tāme!E42)</f>
        <v/>
      </c>
      <c r="F39" s="67" t="str">
        <f>IF(Tāme!F42="","",Tāme!F42)</f>
        <v/>
      </c>
      <c r="G39" s="309">
        <f>IF(Tāme!G42="","",Tāme!G42)</f>
        <v>1</v>
      </c>
      <c r="H39" s="67">
        <f>IF(Tāme!H42="","",Tāme!H42)</f>
        <v>0</v>
      </c>
      <c r="I39" s="68">
        <f>IF(Tāme!I42="","",Tāme!I42)</f>
        <v>0</v>
      </c>
      <c r="J39" s="69">
        <f>IF(Tāme!J42="","",Tāme!J42)</f>
        <v>0</v>
      </c>
      <c r="K39" s="60"/>
      <c r="L39" s="91" t="str">
        <f>IF(Tāme!L42="","",Tāme!L42)</f>
        <v/>
      </c>
      <c r="M39" s="39"/>
      <c r="N39" s="37"/>
      <c r="O39" s="40"/>
      <c r="P39" s="69" t="str">
        <f t="shared" si="5"/>
        <v/>
      </c>
      <c r="Q39" s="59"/>
      <c r="R39" s="59"/>
    </row>
    <row r="40" spans="1:18" s="210" customFormat="1" ht="11.25" hidden="1" customHeight="1" outlineLevel="1" x14ac:dyDescent="0.25">
      <c r="A40" s="59"/>
      <c r="B40" s="65">
        <f>IF(Tāme!B43="","",Tāme!B43)</f>
        <v>3.9</v>
      </c>
      <c r="C40" s="66" t="str">
        <f>IF(Tāme!C43="","",Tāme!C43)</f>
        <v/>
      </c>
      <c r="D40" s="280" t="str">
        <f>IF(Tāme!D43="","",Tāme!D43)</f>
        <v/>
      </c>
      <c r="E40" s="280" t="str">
        <f>IF(Tāme!E43="","",Tāme!E43)</f>
        <v/>
      </c>
      <c r="F40" s="67" t="str">
        <f>IF(Tāme!F43="","",Tāme!F43)</f>
        <v/>
      </c>
      <c r="G40" s="309">
        <f>IF(Tāme!G43="","",Tāme!G43)</f>
        <v>1</v>
      </c>
      <c r="H40" s="67">
        <f>IF(Tāme!H43="","",Tāme!H43)</f>
        <v>0</v>
      </c>
      <c r="I40" s="68">
        <f>IF(Tāme!I43="","",Tāme!I43)</f>
        <v>0</v>
      </c>
      <c r="J40" s="69">
        <f>IF(Tāme!J43="","",Tāme!J43)</f>
        <v>0</v>
      </c>
      <c r="K40" s="60"/>
      <c r="L40" s="91" t="str">
        <f>IF(Tāme!L43="","",Tāme!L43)</f>
        <v/>
      </c>
      <c r="M40" s="39"/>
      <c r="N40" s="37"/>
      <c r="O40" s="40"/>
      <c r="P40" s="69" t="str">
        <f t="shared" si="5"/>
        <v/>
      </c>
      <c r="Q40" s="59"/>
      <c r="R40" s="59"/>
    </row>
    <row r="41" spans="1:18" s="210" customFormat="1" ht="11.25" hidden="1" customHeight="1" outlineLevel="1" x14ac:dyDescent="0.25">
      <c r="A41" s="59"/>
      <c r="B41" s="70" t="str">
        <f>IF(Tāme!B44="","",Tāme!B44)</f>
        <v>3.10.</v>
      </c>
      <c r="C41" s="71" t="str">
        <f>IF(Tāme!C44="","",Tāme!C44)</f>
        <v/>
      </c>
      <c r="D41" s="281" t="str">
        <f>IF(Tāme!D44="","",Tāme!D44)</f>
        <v/>
      </c>
      <c r="E41" s="281" t="str">
        <f>IF(Tāme!E44="","",Tāme!E44)</f>
        <v/>
      </c>
      <c r="F41" s="72" t="str">
        <f>IF(Tāme!F44="","",Tāme!F44)</f>
        <v/>
      </c>
      <c r="G41" s="310">
        <f>IF(Tāme!G44="","",Tāme!G44)</f>
        <v>1</v>
      </c>
      <c r="H41" s="72">
        <f>IF(Tāme!H44="","",Tāme!H44)</f>
        <v>0</v>
      </c>
      <c r="I41" s="73">
        <f>IF(Tāme!I44="","",Tāme!I44)</f>
        <v>0</v>
      </c>
      <c r="J41" s="74">
        <f>IF(Tāme!J44="","",Tāme!J44)</f>
        <v>0</v>
      </c>
      <c r="K41" s="60"/>
      <c r="L41" s="93" t="str">
        <f>IF(Tāme!L44="","",Tāme!L44)</f>
        <v/>
      </c>
      <c r="M41" s="41"/>
      <c r="N41" s="37"/>
      <c r="O41" s="40"/>
      <c r="P41" s="69" t="str">
        <f t="shared" si="5"/>
        <v/>
      </c>
      <c r="Q41" s="59"/>
      <c r="R41" s="59"/>
    </row>
    <row r="42" spans="1:18" s="210" customFormat="1" ht="22.5" customHeight="1" x14ac:dyDescent="0.25">
      <c r="A42" s="59"/>
      <c r="B42" s="61">
        <v>4</v>
      </c>
      <c r="C42" s="395" t="str">
        <f>Tāme!C45</f>
        <v>Būvekspertīzes, autoruzraudzības un būvuzraudzības izmaksas</v>
      </c>
      <c r="D42" s="396"/>
      <c r="E42" s="279"/>
      <c r="F42" s="62"/>
      <c r="G42" s="308"/>
      <c r="H42" s="63"/>
      <c r="I42" s="216"/>
      <c r="J42" s="86">
        <f>SUM(J43:J52)</f>
        <v>0</v>
      </c>
      <c r="K42" s="60"/>
      <c r="L42" s="107">
        <f>SUM(L43:L52)</f>
        <v>0</v>
      </c>
      <c r="M42" s="107">
        <f>SUM(M43:M52)</f>
        <v>0</v>
      </c>
      <c r="N42" s="215">
        <f>SUM(N43:N52)</f>
        <v>0</v>
      </c>
      <c r="O42" s="108">
        <f t="shared" ref="O42" si="6">SUM(O43:O52)</f>
        <v>0</v>
      </c>
      <c r="P42" s="86">
        <f>SUM(P43:P52)</f>
        <v>0</v>
      </c>
      <c r="Q42" s="59"/>
      <c r="R42" s="59"/>
    </row>
    <row r="43" spans="1:18" s="210" customFormat="1" ht="11.25" customHeight="1" x14ac:dyDescent="0.25">
      <c r="A43" s="59"/>
      <c r="B43" s="65">
        <f>IF(Tāme!B46="","",Tāme!B46)</f>
        <v>4.0999999999999996</v>
      </c>
      <c r="C43" s="66" t="str">
        <f>IF(Tāme!C46="","",Tāme!C46)</f>
        <v/>
      </c>
      <c r="D43" s="280" t="str">
        <f>IF(Tāme!D46="","",Tāme!D46)</f>
        <v/>
      </c>
      <c r="E43" s="280" t="str">
        <f>IF(Tāme!E46="","",Tāme!E46)</f>
        <v/>
      </c>
      <c r="F43" s="67" t="str">
        <f>IF(Tāme!F46="","",Tāme!F46)</f>
        <v/>
      </c>
      <c r="G43" s="309">
        <f>IF(Tāme!G46="","",Tāme!G46)</f>
        <v>1</v>
      </c>
      <c r="H43" s="67">
        <f>IF(Tāme!H46="","",Tāme!H46)</f>
        <v>0</v>
      </c>
      <c r="I43" s="68">
        <f>IF(Tāme!I46="","",Tāme!I46)</f>
        <v>0</v>
      </c>
      <c r="J43" s="69">
        <f>IF(Tāme!J46="","",Tāme!J46)</f>
        <v>0</v>
      </c>
      <c r="K43" s="60"/>
      <c r="L43" s="91" t="str">
        <f>IF(Tāme!L46="","",Tāme!L46)</f>
        <v/>
      </c>
      <c r="M43" s="39"/>
      <c r="N43" s="37"/>
      <c r="O43" s="40"/>
      <c r="P43" s="69" t="str">
        <f t="shared" ref="P43:P52" si="7">IF(L43="","",L43-M43-N43-O43)</f>
        <v/>
      </c>
      <c r="Q43" s="59"/>
      <c r="R43" s="59"/>
    </row>
    <row r="44" spans="1:18" s="210" customFormat="1" ht="11.25" customHeight="1" collapsed="1" x14ac:dyDescent="0.25">
      <c r="A44" s="59"/>
      <c r="B44" s="65">
        <f>IF(Tāme!B47="","",Tāme!B47)</f>
        <v>4.2</v>
      </c>
      <c r="C44" s="66" t="str">
        <f>IF(Tāme!C47="","",Tāme!C47)</f>
        <v/>
      </c>
      <c r="D44" s="280" t="str">
        <f>IF(Tāme!D47="","",Tāme!D47)</f>
        <v/>
      </c>
      <c r="E44" s="280" t="str">
        <f>IF(Tāme!E47="","",Tāme!E47)</f>
        <v/>
      </c>
      <c r="F44" s="67" t="str">
        <f>IF(Tāme!F47="","",Tāme!F47)</f>
        <v/>
      </c>
      <c r="G44" s="309">
        <f>IF(Tāme!G47="","",Tāme!G47)</f>
        <v>1</v>
      </c>
      <c r="H44" s="67">
        <f>IF(Tāme!H47="","",Tāme!H47)</f>
        <v>0</v>
      </c>
      <c r="I44" s="68">
        <f>IF(Tāme!I47="","",Tāme!I47)</f>
        <v>0</v>
      </c>
      <c r="J44" s="69">
        <f>IF(Tāme!J47="","",Tāme!J47)</f>
        <v>0</v>
      </c>
      <c r="K44" s="60"/>
      <c r="L44" s="91" t="str">
        <f>IF(Tāme!L47="","",Tāme!L47)</f>
        <v/>
      </c>
      <c r="M44" s="39"/>
      <c r="N44" s="37"/>
      <c r="O44" s="40"/>
      <c r="P44" s="69" t="str">
        <f t="shared" si="7"/>
        <v/>
      </c>
      <c r="Q44" s="59"/>
      <c r="R44" s="59"/>
    </row>
    <row r="45" spans="1:18" s="210" customFormat="1" ht="11.25" hidden="1" customHeight="1" outlineLevel="1" x14ac:dyDescent="0.25">
      <c r="A45" s="59"/>
      <c r="B45" s="65">
        <f>IF(Tāme!B48="","",Tāme!B48)</f>
        <v>4.3</v>
      </c>
      <c r="C45" s="66" t="str">
        <f>IF(Tāme!C48="","",Tāme!C48)</f>
        <v/>
      </c>
      <c r="D45" s="280" t="str">
        <f>IF(Tāme!D48="","",Tāme!D48)</f>
        <v/>
      </c>
      <c r="E45" s="280" t="str">
        <f>IF(Tāme!E48="","",Tāme!E48)</f>
        <v/>
      </c>
      <c r="F45" s="67" t="str">
        <f>IF(Tāme!F48="","",Tāme!F48)</f>
        <v/>
      </c>
      <c r="G45" s="309">
        <f>IF(Tāme!G48="","",Tāme!G48)</f>
        <v>1</v>
      </c>
      <c r="H45" s="67">
        <f>IF(Tāme!H48="","",Tāme!H48)</f>
        <v>0</v>
      </c>
      <c r="I45" s="68">
        <f>IF(Tāme!I48="","",Tāme!I48)</f>
        <v>0</v>
      </c>
      <c r="J45" s="69">
        <f>IF(Tāme!J48="","",Tāme!J48)</f>
        <v>0</v>
      </c>
      <c r="K45" s="60"/>
      <c r="L45" s="91" t="str">
        <f>IF(Tāme!L48="","",Tāme!L48)</f>
        <v/>
      </c>
      <c r="M45" s="39"/>
      <c r="N45" s="37"/>
      <c r="O45" s="40"/>
      <c r="P45" s="69" t="str">
        <f t="shared" si="7"/>
        <v/>
      </c>
      <c r="Q45" s="59"/>
      <c r="R45" s="59"/>
    </row>
    <row r="46" spans="1:18" s="210" customFormat="1" ht="11.25" hidden="1" customHeight="1" outlineLevel="1" x14ac:dyDescent="0.25">
      <c r="A46" s="59"/>
      <c r="B46" s="65">
        <f>IF(Tāme!B49="","",Tāme!B49)</f>
        <v>4.4000000000000004</v>
      </c>
      <c r="C46" s="66" t="str">
        <f>IF(Tāme!C49="","",Tāme!C49)</f>
        <v/>
      </c>
      <c r="D46" s="280" t="str">
        <f>IF(Tāme!D49="","",Tāme!D49)</f>
        <v/>
      </c>
      <c r="E46" s="280" t="str">
        <f>IF(Tāme!E49="","",Tāme!E49)</f>
        <v/>
      </c>
      <c r="F46" s="67" t="str">
        <f>IF(Tāme!F49="","",Tāme!F49)</f>
        <v/>
      </c>
      <c r="G46" s="309">
        <f>IF(Tāme!G49="","",Tāme!G49)</f>
        <v>1</v>
      </c>
      <c r="H46" s="67">
        <f>IF(Tāme!H49="","",Tāme!H49)</f>
        <v>0</v>
      </c>
      <c r="I46" s="68">
        <f>IF(Tāme!I49="","",Tāme!I49)</f>
        <v>0</v>
      </c>
      <c r="J46" s="69">
        <f>IF(Tāme!J49="","",Tāme!J49)</f>
        <v>0</v>
      </c>
      <c r="K46" s="60"/>
      <c r="L46" s="91" t="str">
        <f>IF(Tāme!L49="","",Tāme!L49)</f>
        <v/>
      </c>
      <c r="M46" s="39"/>
      <c r="N46" s="37"/>
      <c r="O46" s="40"/>
      <c r="P46" s="69" t="str">
        <f t="shared" si="7"/>
        <v/>
      </c>
      <c r="Q46" s="59"/>
      <c r="R46" s="59"/>
    </row>
    <row r="47" spans="1:18" s="210" customFormat="1" ht="11.25" hidden="1" customHeight="1" outlineLevel="1" x14ac:dyDescent="0.25">
      <c r="A47" s="59"/>
      <c r="B47" s="65">
        <f>IF(Tāme!B50="","",Tāme!B50)</f>
        <v>4.5</v>
      </c>
      <c r="C47" s="66" t="str">
        <f>IF(Tāme!C50="","",Tāme!C50)</f>
        <v/>
      </c>
      <c r="D47" s="280" t="str">
        <f>IF(Tāme!D50="","",Tāme!D50)</f>
        <v/>
      </c>
      <c r="E47" s="280" t="str">
        <f>IF(Tāme!E50="","",Tāme!E50)</f>
        <v/>
      </c>
      <c r="F47" s="67" t="str">
        <f>IF(Tāme!F50="","",Tāme!F50)</f>
        <v/>
      </c>
      <c r="G47" s="309">
        <f>IF(Tāme!G50="","",Tāme!G50)</f>
        <v>1</v>
      </c>
      <c r="H47" s="67">
        <f>IF(Tāme!H50="","",Tāme!H50)</f>
        <v>0</v>
      </c>
      <c r="I47" s="68">
        <f>IF(Tāme!I50="","",Tāme!I50)</f>
        <v>0</v>
      </c>
      <c r="J47" s="69">
        <f>IF(Tāme!J50="","",Tāme!J50)</f>
        <v>0</v>
      </c>
      <c r="K47" s="60"/>
      <c r="L47" s="91" t="str">
        <f>IF(Tāme!L50="","",Tāme!L50)</f>
        <v/>
      </c>
      <c r="M47" s="39"/>
      <c r="N47" s="37"/>
      <c r="O47" s="40"/>
      <c r="P47" s="69" t="str">
        <f t="shared" si="7"/>
        <v/>
      </c>
      <c r="Q47" s="59"/>
      <c r="R47" s="59"/>
    </row>
    <row r="48" spans="1:18" s="210" customFormat="1" ht="11.25" hidden="1" customHeight="1" outlineLevel="1" x14ac:dyDescent="0.25">
      <c r="A48" s="59"/>
      <c r="B48" s="65">
        <f>IF(Tāme!B51="","",Tāme!B51)</f>
        <v>4.5999999999999996</v>
      </c>
      <c r="C48" s="66" t="str">
        <f>IF(Tāme!C51="","",Tāme!C51)</f>
        <v/>
      </c>
      <c r="D48" s="280" t="str">
        <f>IF(Tāme!D51="","",Tāme!D51)</f>
        <v/>
      </c>
      <c r="E48" s="280" t="str">
        <f>IF(Tāme!E51="","",Tāme!E51)</f>
        <v/>
      </c>
      <c r="F48" s="67" t="str">
        <f>IF(Tāme!F51="","",Tāme!F51)</f>
        <v/>
      </c>
      <c r="G48" s="309">
        <f>IF(Tāme!G51="","",Tāme!G51)</f>
        <v>1</v>
      </c>
      <c r="H48" s="67">
        <f>IF(Tāme!H51="","",Tāme!H51)</f>
        <v>0</v>
      </c>
      <c r="I48" s="68">
        <f>IF(Tāme!I51="","",Tāme!I51)</f>
        <v>0</v>
      </c>
      <c r="J48" s="69">
        <f>IF(Tāme!J51="","",Tāme!J51)</f>
        <v>0</v>
      </c>
      <c r="K48" s="60"/>
      <c r="L48" s="91" t="str">
        <f>IF(Tāme!L51="","",Tāme!L51)</f>
        <v/>
      </c>
      <c r="M48" s="39"/>
      <c r="N48" s="37"/>
      <c r="O48" s="40"/>
      <c r="P48" s="69" t="str">
        <f t="shared" si="7"/>
        <v/>
      </c>
      <c r="Q48" s="59"/>
      <c r="R48" s="59"/>
    </row>
    <row r="49" spans="1:18" s="210" customFormat="1" ht="11.25" hidden="1" customHeight="1" outlineLevel="1" x14ac:dyDescent="0.25">
      <c r="A49" s="59"/>
      <c r="B49" s="65">
        <f>IF(Tāme!B52="","",Tāme!B52)</f>
        <v>4.7</v>
      </c>
      <c r="C49" s="66" t="str">
        <f>IF(Tāme!C52="","",Tāme!C52)</f>
        <v/>
      </c>
      <c r="D49" s="280" t="str">
        <f>IF(Tāme!D52="","",Tāme!D52)</f>
        <v/>
      </c>
      <c r="E49" s="280" t="str">
        <f>IF(Tāme!E52="","",Tāme!E52)</f>
        <v/>
      </c>
      <c r="F49" s="67" t="str">
        <f>IF(Tāme!F52="","",Tāme!F52)</f>
        <v/>
      </c>
      <c r="G49" s="309">
        <f>IF(Tāme!G52="","",Tāme!G52)</f>
        <v>1</v>
      </c>
      <c r="H49" s="67">
        <f>IF(Tāme!H52="","",Tāme!H52)</f>
        <v>0</v>
      </c>
      <c r="I49" s="68">
        <f>IF(Tāme!I52="","",Tāme!I52)</f>
        <v>0</v>
      </c>
      <c r="J49" s="69">
        <f>IF(Tāme!J52="","",Tāme!J52)</f>
        <v>0</v>
      </c>
      <c r="K49" s="60"/>
      <c r="L49" s="91" t="str">
        <f>IF(Tāme!L52="","",Tāme!L52)</f>
        <v/>
      </c>
      <c r="M49" s="39"/>
      <c r="N49" s="37"/>
      <c r="O49" s="40"/>
      <c r="P49" s="69" t="str">
        <f t="shared" si="7"/>
        <v/>
      </c>
      <c r="Q49" s="59"/>
      <c r="R49" s="59"/>
    </row>
    <row r="50" spans="1:18" s="210" customFormat="1" ht="11.25" hidden="1" customHeight="1" outlineLevel="1" x14ac:dyDescent="0.25">
      <c r="A50" s="59"/>
      <c r="B50" s="65">
        <f>IF(Tāme!B53="","",Tāme!B53)</f>
        <v>4.8</v>
      </c>
      <c r="C50" s="66" t="str">
        <f>IF(Tāme!C53="","",Tāme!C53)</f>
        <v/>
      </c>
      <c r="D50" s="280" t="str">
        <f>IF(Tāme!D53="","",Tāme!D53)</f>
        <v/>
      </c>
      <c r="E50" s="280" t="str">
        <f>IF(Tāme!E53="","",Tāme!E53)</f>
        <v/>
      </c>
      <c r="F50" s="67" t="str">
        <f>IF(Tāme!F53="","",Tāme!F53)</f>
        <v/>
      </c>
      <c r="G50" s="309">
        <f>IF(Tāme!G53="","",Tāme!G53)</f>
        <v>1</v>
      </c>
      <c r="H50" s="67">
        <f>IF(Tāme!H53="","",Tāme!H53)</f>
        <v>0</v>
      </c>
      <c r="I50" s="68">
        <f>IF(Tāme!I53="","",Tāme!I53)</f>
        <v>0</v>
      </c>
      <c r="J50" s="69">
        <f>IF(Tāme!J53="","",Tāme!J53)</f>
        <v>0</v>
      </c>
      <c r="K50" s="60"/>
      <c r="L50" s="91" t="str">
        <f>IF(Tāme!L53="","",Tāme!L53)</f>
        <v/>
      </c>
      <c r="M50" s="39"/>
      <c r="N50" s="37"/>
      <c r="O50" s="40"/>
      <c r="P50" s="69" t="str">
        <f t="shared" si="7"/>
        <v/>
      </c>
      <c r="Q50" s="59"/>
      <c r="R50" s="59"/>
    </row>
    <row r="51" spans="1:18" s="210" customFormat="1" ht="11.25" hidden="1" customHeight="1" outlineLevel="1" x14ac:dyDescent="0.25">
      <c r="A51" s="59"/>
      <c r="B51" s="65">
        <f>IF(Tāme!B54="","",Tāme!B54)</f>
        <v>4.9000000000000004</v>
      </c>
      <c r="C51" s="66" t="str">
        <f>IF(Tāme!C54="","",Tāme!C54)</f>
        <v/>
      </c>
      <c r="D51" s="280" t="str">
        <f>IF(Tāme!D54="","",Tāme!D54)</f>
        <v/>
      </c>
      <c r="E51" s="280" t="str">
        <f>IF(Tāme!E54="","",Tāme!E54)</f>
        <v/>
      </c>
      <c r="F51" s="67" t="str">
        <f>IF(Tāme!F54="","",Tāme!F54)</f>
        <v/>
      </c>
      <c r="G51" s="309">
        <f>IF(Tāme!G54="","",Tāme!G54)</f>
        <v>1</v>
      </c>
      <c r="H51" s="67">
        <f>IF(Tāme!H54="","",Tāme!H54)</f>
        <v>0</v>
      </c>
      <c r="I51" s="68">
        <f>IF(Tāme!I54="","",Tāme!I54)</f>
        <v>0</v>
      </c>
      <c r="J51" s="69">
        <f>IF(Tāme!J54="","",Tāme!J54)</f>
        <v>0</v>
      </c>
      <c r="K51" s="60"/>
      <c r="L51" s="91" t="str">
        <f>IF(Tāme!L54="","",Tāme!L54)</f>
        <v/>
      </c>
      <c r="M51" s="39"/>
      <c r="N51" s="37"/>
      <c r="O51" s="40"/>
      <c r="P51" s="69" t="str">
        <f t="shared" si="7"/>
        <v/>
      </c>
      <c r="Q51" s="59"/>
      <c r="R51" s="59"/>
    </row>
    <row r="52" spans="1:18" s="210" customFormat="1" ht="11.25" hidden="1" customHeight="1" outlineLevel="1" x14ac:dyDescent="0.25">
      <c r="A52" s="59"/>
      <c r="B52" s="70" t="str">
        <f>IF(Tāme!B55="","",Tāme!B55)</f>
        <v>4.10.</v>
      </c>
      <c r="C52" s="71" t="str">
        <f>IF(Tāme!C55="","",Tāme!C55)</f>
        <v/>
      </c>
      <c r="D52" s="281" t="str">
        <f>IF(Tāme!D55="","",Tāme!D55)</f>
        <v/>
      </c>
      <c r="E52" s="281" t="str">
        <f>IF(Tāme!E55="","",Tāme!E55)</f>
        <v/>
      </c>
      <c r="F52" s="72" t="str">
        <f>IF(Tāme!F55="","",Tāme!F55)</f>
        <v/>
      </c>
      <c r="G52" s="310">
        <f>IF(Tāme!G55="","",Tāme!G55)</f>
        <v>1</v>
      </c>
      <c r="H52" s="72">
        <f>IF(Tāme!H55="","",Tāme!H55)</f>
        <v>0</v>
      </c>
      <c r="I52" s="73">
        <f>IF(Tāme!I55="","",Tāme!I55)</f>
        <v>0</v>
      </c>
      <c r="J52" s="74">
        <f>IF(Tāme!J55="","",Tāme!J55)</f>
        <v>0</v>
      </c>
      <c r="K52" s="60"/>
      <c r="L52" s="93" t="str">
        <f>IF(Tāme!L55="","",Tāme!L55)</f>
        <v/>
      </c>
      <c r="M52" s="41"/>
      <c r="N52" s="37"/>
      <c r="O52" s="40"/>
      <c r="P52" s="69" t="str">
        <f t="shared" si="7"/>
        <v/>
      </c>
      <c r="Q52" s="59"/>
      <c r="R52" s="59"/>
    </row>
    <row r="53" spans="1:18" s="210" customFormat="1" ht="22.5" customHeight="1" x14ac:dyDescent="0.25">
      <c r="A53" s="59"/>
      <c r="B53" s="76">
        <v>5</v>
      </c>
      <c r="C53" s="395" t="str">
        <f>Tāme!C56</f>
        <v>Būvniecības izmaksas</v>
      </c>
      <c r="D53" s="396"/>
      <c r="E53" s="282"/>
      <c r="F53" s="77"/>
      <c r="G53" s="311"/>
      <c r="H53" s="126"/>
      <c r="I53" s="217"/>
      <c r="J53" s="86">
        <f>SUM(J54:J63)</f>
        <v>0</v>
      </c>
      <c r="K53" s="60"/>
      <c r="L53" s="107">
        <f>SUM(L54:L63)</f>
        <v>0</v>
      </c>
      <c r="M53" s="107">
        <f>SUM(M54:M63)</f>
        <v>0</v>
      </c>
      <c r="N53" s="215">
        <f>SUM(N54:N63)</f>
        <v>0</v>
      </c>
      <c r="O53" s="108">
        <f>SUM(O54:O63)</f>
        <v>0</v>
      </c>
      <c r="P53" s="86">
        <f>SUM(P54:P63)</f>
        <v>0</v>
      </c>
      <c r="Q53" s="59"/>
      <c r="R53" s="59"/>
    </row>
    <row r="54" spans="1:18" s="210" customFormat="1" ht="11.25" customHeight="1" x14ac:dyDescent="0.25">
      <c r="A54" s="59"/>
      <c r="B54" s="65">
        <f>IF(Tāme!B57="","",Tāme!B57)</f>
        <v>5.0999999999999996</v>
      </c>
      <c r="C54" s="66" t="str">
        <f>IF(Tāme!C57="","",Tāme!C57)</f>
        <v/>
      </c>
      <c r="D54" s="280" t="str">
        <f>IF(Tāme!D57="","",Tāme!D57)</f>
        <v/>
      </c>
      <c r="E54" s="280" t="str">
        <f>IF(Tāme!E57="","",Tāme!E57)</f>
        <v/>
      </c>
      <c r="F54" s="67" t="str">
        <f>IF(Tāme!F57="","",Tāme!F57)</f>
        <v/>
      </c>
      <c r="G54" s="309">
        <f>IF(Tāme!G57="","",Tāme!G57)</f>
        <v>1</v>
      </c>
      <c r="H54" s="67">
        <f>IF(Tāme!H57="","",Tāme!H57)</f>
        <v>0</v>
      </c>
      <c r="I54" s="68">
        <f>IF(Tāme!I57="","",Tāme!I57)</f>
        <v>0</v>
      </c>
      <c r="J54" s="69">
        <f>IF(Tāme!J57="","",Tāme!J57)</f>
        <v>0</v>
      </c>
      <c r="K54" s="60"/>
      <c r="L54" s="91" t="str">
        <f>IF(Tāme!L57="","",Tāme!L57)</f>
        <v/>
      </c>
      <c r="M54" s="39"/>
      <c r="N54" s="37"/>
      <c r="O54" s="40"/>
      <c r="P54" s="69" t="str">
        <f t="shared" ref="P54:P63" si="8">IF(L54="","",L54-M54-N54-O54)</f>
        <v/>
      </c>
      <c r="Q54" s="59"/>
      <c r="R54" s="59"/>
    </row>
    <row r="55" spans="1:18" s="210" customFormat="1" ht="11.25" customHeight="1" collapsed="1" x14ac:dyDescent="0.25">
      <c r="A55" s="59"/>
      <c r="B55" s="65">
        <f>IF(Tāme!B58="","",Tāme!B58)</f>
        <v>5.2</v>
      </c>
      <c r="C55" s="66" t="str">
        <f>IF(Tāme!C58="","",Tāme!C58)</f>
        <v/>
      </c>
      <c r="D55" s="280" t="str">
        <f>IF(Tāme!D58="","",Tāme!D58)</f>
        <v/>
      </c>
      <c r="E55" s="280" t="str">
        <f>IF(Tāme!E58="","",Tāme!E58)</f>
        <v/>
      </c>
      <c r="F55" s="67" t="str">
        <f>IF(Tāme!F58="","",Tāme!F58)</f>
        <v/>
      </c>
      <c r="G55" s="309">
        <f>IF(Tāme!G58="","",Tāme!G58)</f>
        <v>1</v>
      </c>
      <c r="H55" s="67">
        <f>IF(Tāme!H58="","",Tāme!H58)</f>
        <v>0</v>
      </c>
      <c r="I55" s="68">
        <f>IF(Tāme!I58="","",Tāme!I58)</f>
        <v>0</v>
      </c>
      <c r="J55" s="69">
        <f>IF(Tāme!J58="","",Tāme!J58)</f>
        <v>0</v>
      </c>
      <c r="K55" s="60"/>
      <c r="L55" s="91" t="str">
        <f>IF(Tāme!L58="","",Tāme!L58)</f>
        <v/>
      </c>
      <c r="M55" s="39"/>
      <c r="N55" s="37"/>
      <c r="O55" s="40"/>
      <c r="P55" s="69" t="str">
        <f t="shared" si="8"/>
        <v/>
      </c>
      <c r="Q55" s="59"/>
      <c r="R55" s="59"/>
    </row>
    <row r="56" spans="1:18" s="210" customFormat="1" ht="11.25" hidden="1" customHeight="1" outlineLevel="1" x14ac:dyDescent="0.25">
      <c r="A56" s="59"/>
      <c r="B56" s="65">
        <f>IF(Tāme!B59="","",Tāme!B59)</f>
        <v>5.3</v>
      </c>
      <c r="C56" s="66" t="str">
        <f>IF(Tāme!C59="","",Tāme!C59)</f>
        <v/>
      </c>
      <c r="D56" s="280" t="str">
        <f>IF(Tāme!D59="","",Tāme!D59)</f>
        <v/>
      </c>
      <c r="E56" s="280" t="str">
        <f>IF(Tāme!E59="","",Tāme!E59)</f>
        <v/>
      </c>
      <c r="F56" s="67" t="str">
        <f>IF(Tāme!F59="","",Tāme!F59)</f>
        <v/>
      </c>
      <c r="G56" s="309">
        <f>IF(Tāme!G59="","",Tāme!G59)</f>
        <v>1</v>
      </c>
      <c r="H56" s="67">
        <f>IF(Tāme!H59="","",Tāme!H59)</f>
        <v>0</v>
      </c>
      <c r="I56" s="68">
        <f>IF(Tāme!I59="","",Tāme!I59)</f>
        <v>0</v>
      </c>
      <c r="J56" s="69">
        <f>IF(Tāme!J59="","",Tāme!J59)</f>
        <v>0</v>
      </c>
      <c r="K56" s="60"/>
      <c r="L56" s="91" t="str">
        <f>IF(Tāme!L59="","",Tāme!L59)</f>
        <v/>
      </c>
      <c r="M56" s="39"/>
      <c r="N56" s="37"/>
      <c r="O56" s="40"/>
      <c r="P56" s="69" t="str">
        <f t="shared" si="8"/>
        <v/>
      </c>
      <c r="Q56" s="59"/>
      <c r="R56" s="59"/>
    </row>
    <row r="57" spans="1:18" s="210" customFormat="1" ht="11.25" hidden="1" customHeight="1" outlineLevel="1" x14ac:dyDescent="0.25">
      <c r="A57" s="59"/>
      <c r="B57" s="65">
        <f>IF(Tāme!B60="","",Tāme!B60)</f>
        <v>5.4</v>
      </c>
      <c r="C57" s="66" t="str">
        <f>IF(Tāme!C60="","",Tāme!C60)</f>
        <v/>
      </c>
      <c r="D57" s="280" t="str">
        <f>IF(Tāme!D60="","",Tāme!D60)</f>
        <v/>
      </c>
      <c r="E57" s="280" t="str">
        <f>IF(Tāme!E60="","",Tāme!E60)</f>
        <v/>
      </c>
      <c r="F57" s="67" t="str">
        <f>IF(Tāme!F60="","",Tāme!F60)</f>
        <v/>
      </c>
      <c r="G57" s="309">
        <f>IF(Tāme!G60="","",Tāme!G60)</f>
        <v>1</v>
      </c>
      <c r="H57" s="67">
        <f>IF(Tāme!H60="","",Tāme!H60)</f>
        <v>0</v>
      </c>
      <c r="I57" s="68">
        <f>IF(Tāme!I60="","",Tāme!I60)</f>
        <v>0</v>
      </c>
      <c r="J57" s="69">
        <f>IF(Tāme!J60="","",Tāme!J60)</f>
        <v>0</v>
      </c>
      <c r="K57" s="60"/>
      <c r="L57" s="91" t="str">
        <f>IF(Tāme!L60="","",Tāme!L60)</f>
        <v/>
      </c>
      <c r="M57" s="39"/>
      <c r="N57" s="37"/>
      <c r="O57" s="40"/>
      <c r="P57" s="69" t="str">
        <f t="shared" si="8"/>
        <v/>
      </c>
      <c r="Q57" s="59"/>
      <c r="R57" s="59"/>
    </row>
    <row r="58" spans="1:18" s="210" customFormat="1" ht="11.25" hidden="1" customHeight="1" outlineLevel="1" x14ac:dyDescent="0.25">
      <c r="A58" s="59"/>
      <c r="B58" s="65">
        <f>IF(Tāme!B61="","",Tāme!B61)</f>
        <v>5.5</v>
      </c>
      <c r="C58" s="66" t="str">
        <f>IF(Tāme!C61="","",Tāme!C61)</f>
        <v/>
      </c>
      <c r="D58" s="280" t="str">
        <f>IF(Tāme!D61="","",Tāme!D61)</f>
        <v/>
      </c>
      <c r="E58" s="280" t="str">
        <f>IF(Tāme!E61="","",Tāme!E61)</f>
        <v/>
      </c>
      <c r="F58" s="67" t="str">
        <f>IF(Tāme!F61="","",Tāme!F61)</f>
        <v/>
      </c>
      <c r="G58" s="309">
        <f>IF(Tāme!G61="","",Tāme!G61)</f>
        <v>1</v>
      </c>
      <c r="H58" s="67">
        <f>IF(Tāme!H61="","",Tāme!H61)</f>
        <v>0</v>
      </c>
      <c r="I58" s="68">
        <f>IF(Tāme!I61="","",Tāme!I61)</f>
        <v>0</v>
      </c>
      <c r="J58" s="69">
        <f>IF(Tāme!J61="","",Tāme!J61)</f>
        <v>0</v>
      </c>
      <c r="K58" s="60"/>
      <c r="L58" s="91" t="str">
        <f>IF(Tāme!L61="","",Tāme!L61)</f>
        <v/>
      </c>
      <c r="M58" s="39"/>
      <c r="N58" s="37"/>
      <c r="O58" s="40"/>
      <c r="P58" s="69" t="str">
        <f t="shared" si="8"/>
        <v/>
      </c>
      <c r="Q58" s="59"/>
      <c r="R58" s="59"/>
    </row>
    <row r="59" spans="1:18" s="210" customFormat="1" ht="11.25" hidden="1" customHeight="1" outlineLevel="1" x14ac:dyDescent="0.25">
      <c r="A59" s="59"/>
      <c r="B59" s="65">
        <f>IF(Tāme!B62="","",Tāme!B62)</f>
        <v>5.6</v>
      </c>
      <c r="C59" s="66" t="str">
        <f>IF(Tāme!C62="","",Tāme!C62)</f>
        <v/>
      </c>
      <c r="D59" s="280" t="str">
        <f>IF(Tāme!D62="","",Tāme!D62)</f>
        <v/>
      </c>
      <c r="E59" s="280" t="str">
        <f>IF(Tāme!E62="","",Tāme!E62)</f>
        <v/>
      </c>
      <c r="F59" s="67" t="str">
        <f>IF(Tāme!F62="","",Tāme!F62)</f>
        <v/>
      </c>
      <c r="G59" s="309">
        <f>IF(Tāme!G62="","",Tāme!G62)</f>
        <v>1</v>
      </c>
      <c r="H59" s="67">
        <f>IF(Tāme!H62="","",Tāme!H62)</f>
        <v>0</v>
      </c>
      <c r="I59" s="68">
        <f>IF(Tāme!I62="","",Tāme!I62)</f>
        <v>0</v>
      </c>
      <c r="J59" s="69">
        <f>IF(Tāme!J62="","",Tāme!J62)</f>
        <v>0</v>
      </c>
      <c r="K59" s="60"/>
      <c r="L59" s="91" t="str">
        <f>IF(Tāme!L62="","",Tāme!L62)</f>
        <v/>
      </c>
      <c r="M59" s="39"/>
      <c r="N59" s="37"/>
      <c r="O59" s="40"/>
      <c r="P59" s="69" t="str">
        <f t="shared" si="8"/>
        <v/>
      </c>
      <c r="Q59" s="59"/>
      <c r="R59" s="59"/>
    </row>
    <row r="60" spans="1:18" s="210" customFormat="1" ht="11.25" hidden="1" customHeight="1" outlineLevel="1" x14ac:dyDescent="0.25">
      <c r="A60" s="59"/>
      <c r="B60" s="65">
        <f>IF(Tāme!B63="","",Tāme!B63)</f>
        <v>5.7</v>
      </c>
      <c r="C60" s="66" t="str">
        <f>IF(Tāme!C63="","",Tāme!C63)</f>
        <v/>
      </c>
      <c r="D60" s="280" t="str">
        <f>IF(Tāme!D63="","",Tāme!D63)</f>
        <v/>
      </c>
      <c r="E60" s="280" t="str">
        <f>IF(Tāme!E63="","",Tāme!E63)</f>
        <v/>
      </c>
      <c r="F60" s="67" t="str">
        <f>IF(Tāme!F63="","",Tāme!F63)</f>
        <v/>
      </c>
      <c r="G60" s="309">
        <f>IF(Tāme!G63="","",Tāme!G63)</f>
        <v>1</v>
      </c>
      <c r="H60" s="67">
        <f>IF(Tāme!H63="","",Tāme!H63)</f>
        <v>0</v>
      </c>
      <c r="I60" s="68">
        <f>IF(Tāme!I63="","",Tāme!I63)</f>
        <v>0</v>
      </c>
      <c r="J60" s="69">
        <f>IF(Tāme!J63="","",Tāme!J63)</f>
        <v>0</v>
      </c>
      <c r="K60" s="60"/>
      <c r="L60" s="91" t="str">
        <f>IF(Tāme!L63="","",Tāme!L63)</f>
        <v/>
      </c>
      <c r="M60" s="39"/>
      <c r="N60" s="37"/>
      <c r="O60" s="40"/>
      <c r="P60" s="69" t="str">
        <f t="shared" si="8"/>
        <v/>
      </c>
      <c r="Q60" s="59"/>
      <c r="R60" s="59"/>
    </row>
    <row r="61" spans="1:18" s="210" customFormat="1" ht="11.25" hidden="1" customHeight="1" outlineLevel="1" x14ac:dyDescent="0.25">
      <c r="A61" s="59"/>
      <c r="B61" s="65">
        <f>IF(Tāme!B64="","",Tāme!B64)</f>
        <v>5.8</v>
      </c>
      <c r="C61" s="66" t="str">
        <f>IF(Tāme!C64="","",Tāme!C64)</f>
        <v/>
      </c>
      <c r="D61" s="280" t="str">
        <f>IF(Tāme!D64="","",Tāme!D64)</f>
        <v/>
      </c>
      <c r="E61" s="280" t="str">
        <f>IF(Tāme!E64="","",Tāme!E64)</f>
        <v/>
      </c>
      <c r="F61" s="67" t="str">
        <f>IF(Tāme!F64="","",Tāme!F64)</f>
        <v/>
      </c>
      <c r="G61" s="309">
        <f>IF(Tāme!G64="","",Tāme!G64)</f>
        <v>1</v>
      </c>
      <c r="H61" s="67">
        <f>IF(Tāme!H64="","",Tāme!H64)</f>
        <v>0</v>
      </c>
      <c r="I61" s="68">
        <f>IF(Tāme!I64="","",Tāme!I64)</f>
        <v>0</v>
      </c>
      <c r="J61" s="69">
        <f>IF(Tāme!J64="","",Tāme!J64)</f>
        <v>0</v>
      </c>
      <c r="K61" s="60"/>
      <c r="L61" s="91" t="str">
        <f>IF(Tāme!L64="","",Tāme!L64)</f>
        <v/>
      </c>
      <c r="M61" s="39"/>
      <c r="N61" s="37"/>
      <c r="O61" s="40"/>
      <c r="P61" s="69" t="str">
        <f t="shared" si="8"/>
        <v/>
      </c>
      <c r="Q61" s="59"/>
      <c r="R61" s="59"/>
    </row>
    <row r="62" spans="1:18" s="210" customFormat="1" ht="11.25" hidden="1" customHeight="1" outlineLevel="1" x14ac:dyDescent="0.25">
      <c r="A62" s="59"/>
      <c r="B62" s="65">
        <f>IF(Tāme!B65="","",Tāme!B65)</f>
        <v>5.9</v>
      </c>
      <c r="C62" s="66" t="str">
        <f>IF(Tāme!C65="","",Tāme!C65)</f>
        <v/>
      </c>
      <c r="D62" s="280" t="str">
        <f>IF(Tāme!D65="","",Tāme!D65)</f>
        <v/>
      </c>
      <c r="E62" s="280" t="str">
        <f>IF(Tāme!E65="","",Tāme!E65)</f>
        <v/>
      </c>
      <c r="F62" s="67" t="str">
        <f>IF(Tāme!F65="","",Tāme!F65)</f>
        <v/>
      </c>
      <c r="G62" s="309">
        <f>IF(Tāme!G65="","",Tāme!G65)</f>
        <v>1</v>
      </c>
      <c r="H62" s="67">
        <f>IF(Tāme!H65="","",Tāme!H65)</f>
        <v>0</v>
      </c>
      <c r="I62" s="68">
        <f>IF(Tāme!I65="","",Tāme!I65)</f>
        <v>0</v>
      </c>
      <c r="J62" s="69">
        <f>IF(Tāme!J65="","",Tāme!J65)</f>
        <v>0</v>
      </c>
      <c r="K62" s="60"/>
      <c r="L62" s="91" t="str">
        <f>IF(Tāme!L65="","",Tāme!L65)</f>
        <v/>
      </c>
      <c r="M62" s="39"/>
      <c r="N62" s="37"/>
      <c r="O62" s="40"/>
      <c r="P62" s="69" t="str">
        <f t="shared" si="8"/>
        <v/>
      </c>
      <c r="Q62" s="59"/>
      <c r="R62" s="59"/>
    </row>
    <row r="63" spans="1:18" s="210" customFormat="1" ht="11.25" hidden="1" customHeight="1" outlineLevel="1" x14ac:dyDescent="0.25">
      <c r="A63" s="59"/>
      <c r="B63" s="70" t="str">
        <f>IF(Tāme!B66="","",Tāme!B66)</f>
        <v>5.10.</v>
      </c>
      <c r="C63" s="71" t="str">
        <f>IF(Tāme!C66="","",Tāme!C66)</f>
        <v/>
      </c>
      <c r="D63" s="281" t="str">
        <f>IF(Tāme!D66="","",Tāme!D66)</f>
        <v/>
      </c>
      <c r="E63" s="281" t="str">
        <f>IF(Tāme!E66="","",Tāme!E66)</f>
        <v/>
      </c>
      <c r="F63" s="72" t="str">
        <f>IF(Tāme!F66="","",Tāme!F66)</f>
        <v/>
      </c>
      <c r="G63" s="310">
        <f>IF(Tāme!G66="","",Tāme!G66)</f>
        <v>1</v>
      </c>
      <c r="H63" s="72">
        <f>IF(Tāme!H66="","",Tāme!H66)</f>
        <v>0</v>
      </c>
      <c r="I63" s="73">
        <f>IF(Tāme!I66="","",Tāme!I66)</f>
        <v>0</v>
      </c>
      <c r="J63" s="74">
        <f>IF(Tāme!J66="","",Tāme!J66)</f>
        <v>0</v>
      </c>
      <c r="K63" s="60"/>
      <c r="L63" s="93" t="str">
        <f>IF(Tāme!L66="","",Tāme!L66)</f>
        <v/>
      </c>
      <c r="M63" s="41"/>
      <c r="N63" s="37"/>
      <c r="O63" s="40"/>
      <c r="P63" s="69" t="str">
        <f t="shared" si="8"/>
        <v/>
      </c>
      <c r="Q63" s="59"/>
      <c r="R63" s="59"/>
    </row>
    <row r="64" spans="1:18" s="210" customFormat="1" ht="22.5" customHeight="1" x14ac:dyDescent="0.25">
      <c r="A64" s="59"/>
      <c r="B64" s="61">
        <v>6</v>
      </c>
      <c r="C64" s="395" t="str">
        <f>Tāme!C67</f>
        <v>Infrastruktūras būvniecības un nepieciešamo inženiertehnisko tīklu pieslēgumu izbūves izmaksas
(</v>
      </c>
      <c r="D64" s="396"/>
      <c r="E64" s="279"/>
      <c r="F64" s="62"/>
      <c r="G64" s="308"/>
      <c r="H64" s="63"/>
      <c r="I64" s="216"/>
      <c r="J64" s="86">
        <f>SUM(J65:J74)</f>
        <v>0</v>
      </c>
      <c r="K64" s="60"/>
      <c r="L64" s="107">
        <f>SUM(L65:L74)</f>
        <v>0</v>
      </c>
      <c r="M64" s="107">
        <f>SUM(M65:M74)</f>
        <v>0</v>
      </c>
      <c r="N64" s="215">
        <f>SUM(N65:N74)</f>
        <v>0</v>
      </c>
      <c r="O64" s="108">
        <f t="shared" ref="O64" si="9">SUM(O65:O74)</f>
        <v>0</v>
      </c>
      <c r="P64" s="86">
        <f>SUM(P65:P74)</f>
        <v>0</v>
      </c>
      <c r="Q64" s="59"/>
      <c r="R64" s="59"/>
    </row>
    <row r="65" spans="1:18" s="210" customFormat="1" ht="11.25" customHeight="1" x14ac:dyDescent="0.25">
      <c r="A65" s="78" t="str">
        <f>IF(Tāme!A68="","",Tāme!A68)</f>
        <v/>
      </c>
      <c r="B65" s="65">
        <f>IF(Tāme!B68="","",Tāme!B68)</f>
        <v>6.1</v>
      </c>
      <c r="C65" s="66" t="str">
        <f>IF(Tāme!C68="","",Tāme!C68)</f>
        <v/>
      </c>
      <c r="D65" s="280" t="str">
        <f>IF(Tāme!D68="","",Tāme!D68)</f>
        <v/>
      </c>
      <c r="E65" s="280" t="str">
        <f>IF(Tāme!E68="","",Tāme!E68)</f>
        <v/>
      </c>
      <c r="F65" s="67" t="str">
        <f>IF(Tāme!F68="","",Tāme!F68)</f>
        <v/>
      </c>
      <c r="G65" s="309">
        <f>IF(Tāme!G68="","",Tāme!G68)</f>
        <v>1</v>
      </c>
      <c r="H65" s="67">
        <f>IF(Tāme!H68="","",Tāme!H68)</f>
        <v>0</v>
      </c>
      <c r="I65" s="68">
        <f>IF(Tāme!I68="","",Tāme!I68)</f>
        <v>0</v>
      </c>
      <c r="J65" s="69">
        <f>IF(Tāme!J68="","",Tāme!J68)</f>
        <v>0</v>
      </c>
      <c r="K65" s="60"/>
      <c r="L65" s="91" t="str">
        <f>IF(Tāme!L68="","",Tāme!L68)</f>
        <v/>
      </c>
      <c r="M65" s="39"/>
      <c r="N65" s="37"/>
      <c r="O65" s="40"/>
      <c r="P65" s="69" t="str">
        <f t="shared" ref="P65:P74" si="10">IF(L65="","",L65-M65-N65-O65)</f>
        <v/>
      </c>
      <c r="Q65" s="59"/>
      <c r="R65" s="59"/>
    </row>
    <row r="66" spans="1:18" s="210" customFormat="1" ht="11.25" customHeight="1" collapsed="1" x14ac:dyDescent="0.25">
      <c r="A66" s="78" t="str">
        <f>IF(Tāme!A69="","",Tāme!A69)</f>
        <v/>
      </c>
      <c r="B66" s="65">
        <f>IF(Tāme!B69="","",Tāme!B69)</f>
        <v>6.2</v>
      </c>
      <c r="C66" s="66" t="str">
        <f>IF(Tāme!C69="","",Tāme!C69)</f>
        <v/>
      </c>
      <c r="D66" s="280" t="str">
        <f>IF(Tāme!D69="","",Tāme!D69)</f>
        <v/>
      </c>
      <c r="E66" s="280" t="str">
        <f>IF(Tāme!E69="","",Tāme!E69)</f>
        <v/>
      </c>
      <c r="F66" s="67" t="str">
        <f>IF(Tāme!F69="","",Tāme!F69)</f>
        <v/>
      </c>
      <c r="G66" s="309">
        <f>IF(Tāme!G69="","",Tāme!G69)</f>
        <v>1</v>
      </c>
      <c r="H66" s="67">
        <f>IF(Tāme!H69="","",Tāme!H69)</f>
        <v>0</v>
      </c>
      <c r="I66" s="68">
        <f>IF(Tāme!I69="","",Tāme!I69)</f>
        <v>0</v>
      </c>
      <c r="J66" s="69">
        <f>IF(Tāme!J69="","",Tāme!J69)</f>
        <v>0</v>
      </c>
      <c r="K66" s="60"/>
      <c r="L66" s="91" t="str">
        <f>IF(Tāme!L69="","",Tāme!L69)</f>
        <v/>
      </c>
      <c r="M66" s="39"/>
      <c r="N66" s="37"/>
      <c r="O66" s="40"/>
      <c r="P66" s="69" t="str">
        <f t="shared" si="10"/>
        <v/>
      </c>
      <c r="Q66" s="59"/>
      <c r="R66" s="59"/>
    </row>
    <row r="67" spans="1:18" s="210" customFormat="1" ht="11.25" hidden="1" customHeight="1" outlineLevel="1" x14ac:dyDescent="0.25">
      <c r="A67" s="78" t="str">
        <f>IF(Tāme!A70="","",Tāme!A70)</f>
        <v/>
      </c>
      <c r="B67" s="65">
        <f>IF(Tāme!B70="","",Tāme!B70)</f>
        <v>6.3</v>
      </c>
      <c r="C67" s="66" t="str">
        <f>IF(Tāme!C70="","",Tāme!C70)</f>
        <v/>
      </c>
      <c r="D67" s="280" t="str">
        <f>IF(Tāme!D70="","",Tāme!D70)</f>
        <v/>
      </c>
      <c r="E67" s="280" t="str">
        <f>IF(Tāme!E70="","",Tāme!E70)</f>
        <v/>
      </c>
      <c r="F67" s="67" t="str">
        <f>IF(Tāme!F70="","",Tāme!F70)</f>
        <v/>
      </c>
      <c r="G67" s="309">
        <f>IF(Tāme!G70="","",Tāme!G70)</f>
        <v>1</v>
      </c>
      <c r="H67" s="67">
        <f>IF(Tāme!H70="","",Tāme!H70)</f>
        <v>0</v>
      </c>
      <c r="I67" s="68">
        <f>IF(Tāme!I70="","",Tāme!I70)</f>
        <v>0</v>
      </c>
      <c r="J67" s="69">
        <f>IF(Tāme!J70="","",Tāme!J70)</f>
        <v>0</v>
      </c>
      <c r="K67" s="60"/>
      <c r="L67" s="91" t="str">
        <f>IF(Tāme!L70="","",Tāme!L70)</f>
        <v/>
      </c>
      <c r="M67" s="39"/>
      <c r="N67" s="37"/>
      <c r="O67" s="40"/>
      <c r="P67" s="69" t="str">
        <f t="shared" si="10"/>
        <v/>
      </c>
      <c r="Q67" s="59"/>
      <c r="R67" s="59"/>
    </row>
    <row r="68" spans="1:18" s="210" customFormat="1" ht="11.25" hidden="1" customHeight="1" outlineLevel="1" x14ac:dyDescent="0.25">
      <c r="A68" s="78" t="str">
        <f>IF(Tāme!A71="","",Tāme!A71)</f>
        <v/>
      </c>
      <c r="B68" s="65">
        <f>IF(Tāme!B71="","",Tāme!B71)</f>
        <v>6.4</v>
      </c>
      <c r="C68" s="66" t="str">
        <f>IF(Tāme!C71="","",Tāme!C71)</f>
        <v/>
      </c>
      <c r="D68" s="280" t="str">
        <f>IF(Tāme!D71="","",Tāme!D71)</f>
        <v/>
      </c>
      <c r="E68" s="280" t="str">
        <f>IF(Tāme!E71="","",Tāme!E71)</f>
        <v/>
      </c>
      <c r="F68" s="67" t="str">
        <f>IF(Tāme!F71="","",Tāme!F71)</f>
        <v/>
      </c>
      <c r="G68" s="309">
        <f>IF(Tāme!G71="","",Tāme!G71)</f>
        <v>1</v>
      </c>
      <c r="H68" s="67">
        <f>IF(Tāme!H71="","",Tāme!H71)</f>
        <v>0</v>
      </c>
      <c r="I68" s="68">
        <f>IF(Tāme!I71="","",Tāme!I71)</f>
        <v>0</v>
      </c>
      <c r="J68" s="69">
        <f>IF(Tāme!J71="","",Tāme!J71)</f>
        <v>0</v>
      </c>
      <c r="K68" s="60"/>
      <c r="L68" s="91" t="str">
        <f>IF(Tāme!L71="","",Tāme!L71)</f>
        <v/>
      </c>
      <c r="M68" s="39"/>
      <c r="N68" s="37"/>
      <c r="O68" s="40"/>
      <c r="P68" s="69" t="str">
        <f t="shared" si="10"/>
        <v/>
      </c>
      <c r="Q68" s="59"/>
      <c r="R68" s="59"/>
    </row>
    <row r="69" spans="1:18" s="210" customFormat="1" ht="11.25" hidden="1" customHeight="1" outlineLevel="1" x14ac:dyDescent="0.25">
      <c r="A69" s="78" t="str">
        <f>IF(Tāme!A72="","",Tāme!A72)</f>
        <v/>
      </c>
      <c r="B69" s="65">
        <f>IF(Tāme!B72="","",Tāme!B72)</f>
        <v>6.5</v>
      </c>
      <c r="C69" s="66" t="str">
        <f>IF(Tāme!C72="","",Tāme!C72)</f>
        <v/>
      </c>
      <c r="D69" s="280" t="str">
        <f>IF(Tāme!D72="","",Tāme!D72)</f>
        <v/>
      </c>
      <c r="E69" s="280" t="str">
        <f>IF(Tāme!E72="","",Tāme!E72)</f>
        <v/>
      </c>
      <c r="F69" s="67" t="str">
        <f>IF(Tāme!F72="","",Tāme!F72)</f>
        <v/>
      </c>
      <c r="G69" s="309">
        <f>IF(Tāme!G72="","",Tāme!G72)</f>
        <v>1</v>
      </c>
      <c r="H69" s="67">
        <f>IF(Tāme!H72="","",Tāme!H72)</f>
        <v>0</v>
      </c>
      <c r="I69" s="68">
        <f>IF(Tāme!I72="","",Tāme!I72)</f>
        <v>0</v>
      </c>
      <c r="J69" s="69">
        <f>IF(Tāme!J72="","",Tāme!J72)</f>
        <v>0</v>
      </c>
      <c r="K69" s="60"/>
      <c r="L69" s="91" t="str">
        <f>IF(Tāme!L72="","",Tāme!L72)</f>
        <v/>
      </c>
      <c r="M69" s="39"/>
      <c r="N69" s="37"/>
      <c r="O69" s="40"/>
      <c r="P69" s="69" t="str">
        <f t="shared" si="10"/>
        <v/>
      </c>
      <c r="Q69" s="59"/>
      <c r="R69" s="59"/>
    </row>
    <row r="70" spans="1:18" s="210" customFormat="1" ht="11.25" hidden="1" customHeight="1" outlineLevel="1" x14ac:dyDescent="0.25">
      <c r="A70" s="78" t="str">
        <f>IF(Tāme!A73="","",Tāme!A73)</f>
        <v/>
      </c>
      <c r="B70" s="65">
        <f>IF(Tāme!B73="","",Tāme!B73)</f>
        <v>6.6</v>
      </c>
      <c r="C70" s="66" t="str">
        <f>IF(Tāme!C73="","",Tāme!C73)</f>
        <v/>
      </c>
      <c r="D70" s="280" t="str">
        <f>IF(Tāme!D73="","",Tāme!D73)</f>
        <v/>
      </c>
      <c r="E70" s="280" t="str">
        <f>IF(Tāme!E73="","",Tāme!E73)</f>
        <v/>
      </c>
      <c r="F70" s="67" t="str">
        <f>IF(Tāme!F73="","",Tāme!F73)</f>
        <v/>
      </c>
      <c r="G70" s="309">
        <f>IF(Tāme!G73="","",Tāme!G73)</f>
        <v>1</v>
      </c>
      <c r="H70" s="67">
        <f>IF(Tāme!H73="","",Tāme!H73)</f>
        <v>0</v>
      </c>
      <c r="I70" s="68">
        <f>IF(Tāme!I73="","",Tāme!I73)</f>
        <v>0</v>
      </c>
      <c r="J70" s="69">
        <f>IF(Tāme!J73="","",Tāme!J73)</f>
        <v>0</v>
      </c>
      <c r="K70" s="60"/>
      <c r="L70" s="91" t="str">
        <f>IF(Tāme!L73="","",Tāme!L73)</f>
        <v/>
      </c>
      <c r="M70" s="39"/>
      <c r="N70" s="37"/>
      <c r="O70" s="40"/>
      <c r="P70" s="69" t="str">
        <f t="shared" si="10"/>
        <v/>
      </c>
      <c r="Q70" s="59"/>
      <c r="R70" s="59"/>
    </row>
    <row r="71" spans="1:18" s="210" customFormat="1" ht="11.25" hidden="1" customHeight="1" outlineLevel="1" x14ac:dyDescent="0.25">
      <c r="A71" s="78" t="str">
        <f>IF(Tāme!A74="","",Tāme!A74)</f>
        <v/>
      </c>
      <c r="B71" s="65">
        <f>IF(Tāme!B74="","",Tāme!B74)</f>
        <v>6.7</v>
      </c>
      <c r="C71" s="66" t="str">
        <f>IF(Tāme!C74="","",Tāme!C74)</f>
        <v/>
      </c>
      <c r="D71" s="280" t="str">
        <f>IF(Tāme!D74="","",Tāme!D74)</f>
        <v/>
      </c>
      <c r="E71" s="280" t="str">
        <f>IF(Tāme!E74="","",Tāme!E74)</f>
        <v/>
      </c>
      <c r="F71" s="67" t="str">
        <f>IF(Tāme!F74="","",Tāme!F74)</f>
        <v/>
      </c>
      <c r="G71" s="309">
        <f>IF(Tāme!G74="","",Tāme!G74)</f>
        <v>1</v>
      </c>
      <c r="H71" s="67">
        <f>IF(Tāme!H74="","",Tāme!H74)</f>
        <v>0</v>
      </c>
      <c r="I71" s="68">
        <f>IF(Tāme!I74="","",Tāme!I74)</f>
        <v>0</v>
      </c>
      <c r="J71" s="69">
        <f>IF(Tāme!J74="","",Tāme!J74)</f>
        <v>0</v>
      </c>
      <c r="K71" s="60"/>
      <c r="L71" s="91" t="str">
        <f>IF(Tāme!L74="","",Tāme!L74)</f>
        <v/>
      </c>
      <c r="M71" s="39"/>
      <c r="N71" s="37"/>
      <c r="O71" s="40"/>
      <c r="P71" s="69" t="str">
        <f t="shared" si="10"/>
        <v/>
      </c>
      <c r="Q71" s="59"/>
      <c r="R71" s="59"/>
    </row>
    <row r="72" spans="1:18" s="210" customFormat="1" ht="11.25" hidden="1" customHeight="1" outlineLevel="1" x14ac:dyDescent="0.25">
      <c r="A72" s="78" t="str">
        <f>IF(Tāme!A75="","",Tāme!A75)</f>
        <v/>
      </c>
      <c r="B72" s="65">
        <f>IF(Tāme!B75="","",Tāme!B75)</f>
        <v>6.8</v>
      </c>
      <c r="C72" s="66" t="str">
        <f>IF(Tāme!C75="","",Tāme!C75)</f>
        <v/>
      </c>
      <c r="D72" s="280" t="str">
        <f>IF(Tāme!D75="","",Tāme!D75)</f>
        <v/>
      </c>
      <c r="E72" s="280" t="str">
        <f>IF(Tāme!E75="","",Tāme!E75)</f>
        <v/>
      </c>
      <c r="F72" s="67" t="str">
        <f>IF(Tāme!F75="","",Tāme!F75)</f>
        <v/>
      </c>
      <c r="G72" s="309">
        <f>IF(Tāme!G75="","",Tāme!G75)</f>
        <v>1</v>
      </c>
      <c r="H72" s="67">
        <f>IF(Tāme!H75="","",Tāme!H75)</f>
        <v>0</v>
      </c>
      <c r="I72" s="68">
        <f>IF(Tāme!I75="","",Tāme!I75)</f>
        <v>0</v>
      </c>
      <c r="J72" s="69">
        <f>IF(Tāme!J75="","",Tāme!J75)</f>
        <v>0</v>
      </c>
      <c r="K72" s="60"/>
      <c r="L72" s="91" t="str">
        <f>IF(Tāme!L75="","",Tāme!L75)</f>
        <v/>
      </c>
      <c r="M72" s="39"/>
      <c r="N72" s="37"/>
      <c r="O72" s="40"/>
      <c r="P72" s="69" t="str">
        <f t="shared" si="10"/>
        <v/>
      </c>
      <c r="Q72" s="59"/>
      <c r="R72" s="59"/>
    </row>
    <row r="73" spans="1:18" s="210" customFormat="1" ht="11.25" hidden="1" customHeight="1" outlineLevel="1" x14ac:dyDescent="0.25">
      <c r="A73" s="78" t="str">
        <f>IF(Tāme!A76="","",Tāme!A76)</f>
        <v/>
      </c>
      <c r="B73" s="65">
        <f>IF(Tāme!B76="","",Tāme!B76)</f>
        <v>6.9</v>
      </c>
      <c r="C73" s="66" t="str">
        <f>IF(Tāme!C76="","",Tāme!C76)</f>
        <v/>
      </c>
      <c r="D73" s="280" t="str">
        <f>IF(Tāme!D76="","",Tāme!D76)</f>
        <v/>
      </c>
      <c r="E73" s="280" t="str">
        <f>IF(Tāme!E76="","",Tāme!E76)</f>
        <v/>
      </c>
      <c r="F73" s="67" t="str">
        <f>IF(Tāme!F76="","",Tāme!F76)</f>
        <v/>
      </c>
      <c r="G73" s="309">
        <f>IF(Tāme!G76="","",Tāme!G76)</f>
        <v>1</v>
      </c>
      <c r="H73" s="67">
        <f>IF(Tāme!H76="","",Tāme!H76)</f>
        <v>0</v>
      </c>
      <c r="I73" s="68">
        <f>IF(Tāme!I76="","",Tāme!I76)</f>
        <v>0</v>
      </c>
      <c r="J73" s="69">
        <f>IF(Tāme!J76="","",Tāme!J76)</f>
        <v>0</v>
      </c>
      <c r="K73" s="60"/>
      <c r="L73" s="91" t="str">
        <f>IF(Tāme!L76="","",Tāme!L76)</f>
        <v/>
      </c>
      <c r="M73" s="39"/>
      <c r="N73" s="37"/>
      <c r="O73" s="40"/>
      <c r="P73" s="69" t="str">
        <f t="shared" si="10"/>
        <v/>
      </c>
      <c r="Q73" s="59"/>
      <c r="R73" s="59"/>
    </row>
    <row r="74" spans="1:18" s="210" customFormat="1" ht="11.25" hidden="1" customHeight="1" outlineLevel="1" x14ac:dyDescent="0.25">
      <c r="A74" s="79" t="str">
        <f>IF(Tāme!A77="","",Tāme!A77)</f>
        <v/>
      </c>
      <c r="B74" s="70" t="str">
        <f>IF(Tāme!B77="","",Tāme!B77)</f>
        <v>6.10.</v>
      </c>
      <c r="C74" s="71" t="str">
        <f>IF(Tāme!C77="","",Tāme!C77)</f>
        <v/>
      </c>
      <c r="D74" s="281" t="str">
        <f>IF(Tāme!D77="","",Tāme!D77)</f>
        <v/>
      </c>
      <c r="E74" s="281" t="str">
        <f>IF(Tāme!E77="","",Tāme!E77)</f>
        <v/>
      </c>
      <c r="F74" s="72" t="str">
        <f>IF(Tāme!F77="","",Tāme!F77)</f>
        <v/>
      </c>
      <c r="G74" s="310">
        <f>IF(Tāme!G77="","",Tāme!G77)</f>
        <v>1</v>
      </c>
      <c r="H74" s="72">
        <f>IF(Tāme!H77="","",Tāme!H77)</f>
        <v>0</v>
      </c>
      <c r="I74" s="73">
        <f>IF(Tāme!I77="","",Tāme!I77)</f>
        <v>0</v>
      </c>
      <c r="J74" s="74">
        <f>IF(Tāme!J77="","",Tāme!J77)</f>
        <v>0</v>
      </c>
      <c r="K74" s="60"/>
      <c r="L74" s="93" t="str">
        <f>IF(Tāme!L77="","",Tāme!L77)</f>
        <v/>
      </c>
      <c r="M74" s="41"/>
      <c r="N74" s="37"/>
      <c r="O74" s="40"/>
      <c r="P74" s="69" t="str">
        <f t="shared" si="10"/>
        <v/>
      </c>
      <c r="Q74" s="59"/>
      <c r="R74" s="59"/>
    </row>
    <row r="75" spans="1:18" s="210" customFormat="1" ht="22.5" customHeight="1" x14ac:dyDescent="0.25">
      <c r="A75" s="59"/>
      <c r="B75" s="61">
        <v>7</v>
      </c>
      <c r="C75" s="395" t="str">
        <f>Tāme!C78</f>
        <v>Virszemes un pazemes komunikāciju infrastruktūras izbūves un/vai pārbūves izmaksas</v>
      </c>
      <c r="D75" s="396"/>
      <c r="E75" s="279"/>
      <c r="F75" s="62"/>
      <c r="G75" s="308"/>
      <c r="H75" s="63"/>
      <c r="I75" s="216"/>
      <c r="J75" s="86">
        <f>SUM(J76:J85)</f>
        <v>0</v>
      </c>
      <c r="K75" s="60"/>
      <c r="L75" s="107">
        <f>SUM(L76:L85)</f>
        <v>0</v>
      </c>
      <c r="M75" s="107">
        <f>SUM(M76:M85)</f>
        <v>0</v>
      </c>
      <c r="N75" s="215">
        <f>SUM(N76:N85)</f>
        <v>0</v>
      </c>
      <c r="O75" s="108">
        <f>SUM(O76:O85)</f>
        <v>0</v>
      </c>
      <c r="P75" s="86">
        <f>SUM(P76:P85)</f>
        <v>0</v>
      </c>
      <c r="Q75" s="59"/>
      <c r="R75" s="59"/>
    </row>
    <row r="76" spans="1:18" s="210" customFormat="1" ht="11.25" customHeight="1" x14ac:dyDescent="0.25">
      <c r="A76" s="59"/>
      <c r="B76" s="65">
        <f>IF(Tāme!B79="","",Tāme!B79)</f>
        <v>7.1</v>
      </c>
      <c r="C76" s="66" t="str">
        <f>IF(Tāme!C79="","",Tāme!C79)</f>
        <v/>
      </c>
      <c r="D76" s="280" t="str">
        <f>IF(Tāme!D79="","",Tāme!D79)</f>
        <v/>
      </c>
      <c r="E76" s="280" t="str">
        <f>IF(Tāme!E79="","",Tāme!E79)</f>
        <v/>
      </c>
      <c r="F76" s="67" t="str">
        <f>IF(Tāme!F79="","",Tāme!F79)</f>
        <v/>
      </c>
      <c r="G76" s="309">
        <f>IF(Tāme!G79="","",Tāme!G79)</f>
        <v>1</v>
      </c>
      <c r="H76" s="67">
        <f>IF(Tāme!H79="","",Tāme!H79)</f>
        <v>0</v>
      </c>
      <c r="I76" s="68">
        <f>IF(Tāme!I79="","",Tāme!I79)</f>
        <v>0</v>
      </c>
      <c r="J76" s="69">
        <f>IF(Tāme!J79="","",Tāme!J79)</f>
        <v>0</v>
      </c>
      <c r="K76" s="60"/>
      <c r="L76" s="91" t="str">
        <f>IF(Tāme!L79="","",Tāme!L79)</f>
        <v/>
      </c>
      <c r="M76" s="39"/>
      <c r="N76" s="37"/>
      <c r="O76" s="40"/>
      <c r="P76" s="69" t="str">
        <f>IF(L76="","",L76-M76-N76-O76)</f>
        <v/>
      </c>
      <c r="Q76" s="59"/>
      <c r="R76" s="59"/>
    </row>
    <row r="77" spans="1:18" s="210" customFormat="1" ht="11.25" customHeight="1" collapsed="1" x14ac:dyDescent="0.25">
      <c r="A77" s="59"/>
      <c r="B77" s="65">
        <f>IF(Tāme!B80="","",Tāme!B80)</f>
        <v>7.2</v>
      </c>
      <c r="C77" s="66" t="str">
        <f>IF(Tāme!C80="","",Tāme!C80)</f>
        <v/>
      </c>
      <c r="D77" s="280" t="str">
        <f>IF(Tāme!D80="","",Tāme!D80)</f>
        <v/>
      </c>
      <c r="E77" s="280" t="str">
        <f>IF(Tāme!E80="","",Tāme!E80)</f>
        <v/>
      </c>
      <c r="F77" s="67" t="str">
        <f>IF(Tāme!F80="","",Tāme!F80)</f>
        <v/>
      </c>
      <c r="G77" s="309">
        <f>IF(Tāme!G80="","",Tāme!G80)</f>
        <v>1</v>
      </c>
      <c r="H77" s="67">
        <f>IF(Tāme!H80="","",Tāme!H80)</f>
        <v>0</v>
      </c>
      <c r="I77" s="68">
        <f>IF(Tāme!I80="","",Tāme!I80)</f>
        <v>0</v>
      </c>
      <c r="J77" s="69">
        <f>IF(Tāme!J80="","",Tāme!J80)</f>
        <v>0</v>
      </c>
      <c r="K77" s="60"/>
      <c r="L77" s="91" t="str">
        <f>IF(Tāme!L80="","",Tāme!L80)</f>
        <v/>
      </c>
      <c r="M77" s="39"/>
      <c r="N77" s="37"/>
      <c r="O77" s="40"/>
      <c r="P77" s="69" t="str">
        <f t="shared" ref="P77:P85" si="11">IF(L77="","",L77-M77-N77-O77)</f>
        <v/>
      </c>
      <c r="Q77" s="59"/>
      <c r="R77" s="59"/>
    </row>
    <row r="78" spans="1:18" s="210" customFormat="1" ht="11.25" hidden="1" customHeight="1" outlineLevel="1" x14ac:dyDescent="0.25">
      <c r="A78" s="59"/>
      <c r="B78" s="65">
        <f>IF(Tāme!B81="","",Tāme!B81)</f>
        <v>7.3</v>
      </c>
      <c r="C78" s="66" t="str">
        <f>IF(Tāme!C81="","",Tāme!C81)</f>
        <v/>
      </c>
      <c r="D78" s="280" t="str">
        <f>IF(Tāme!D81="","",Tāme!D81)</f>
        <v/>
      </c>
      <c r="E78" s="280" t="str">
        <f>IF(Tāme!E81="","",Tāme!E81)</f>
        <v/>
      </c>
      <c r="F78" s="67" t="str">
        <f>IF(Tāme!F81="","",Tāme!F81)</f>
        <v/>
      </c>
      <c r="G78" s="309">
        <f>IF(Tāme!G81="","",Tāme!G81)</f>
        <v>1</v>
      </c>
      <c r="H78" s="67">
        <f>IF(Tāme!H81="","",Tāme!H81)</f>
        <v>0</v>
      </c>
      <c r="I78" s="68">
        <f>IF(Tāme!I81="","",Tāme!I81)</f>
        <v>0</v>
      </c>
      <c r="J78" s="69">
        <f>IF(Tāme!J81="","",Tāme!J81)</f>
        <v>0</v>
      </c>
      <c r="K78" s="60"/>
      <c r="L78" s="91" t="str">
        <f>IF(Tāme!L81="","",Tāme!L81)</f>
        <v/>
      </c>
      <c r="M78" s="39"/>
      <c r="N78" s="37"/>
      <c r="O78" s="40"/>
      <c r="P78" s="69" t="str">
        <f t="shared" si="11"/>
        <v/>
      </c>
      <c r="Q78" s="59"/>
      <c r="R78" s="59"/>
    </row>
    <row r="79" spans="1:18" s="210" customFormat="1" ht="11.25" hidden="1" customHeight="1" outlineLevel="1" x14ac:dyDescent="0.25">
      <c r="A79" s="59"/>
      <c r="B79" s="65">
        <f>IF(Tāme!B82="","",Tāme!B82)</f>
        <v>7.4</v>
      </c>
      <c r="C79" s="66" t="str">
        <f>IF(Tāme!C82="","",Tāme!C82)</f>
        <v/>
      </c>
      <c r="D79" s="280" t="str">
        <f>IF(Tāme!D82="","",Tāme!D82)</f>
        <v/>
      </c>
      <c r="E79" s="280" t="str">
        <f>IF(Tāme!E82="","",Tāme!E82)</f>
        <v/>
      </c>
      <c r="F79" s="67" t="str">
        <f>IF(Tāme!F82="","",Tāme!F82)</f>
        <v/>
      </c>
      <c r="G79" s="309">
        <f>IF(Tāme!G82="","",Tāme!G82)</f>
        <v>1</v>
      </c>
      <c r="H79" s="67">
        <f>IF(Tāme!H82="","",Tāme!H82)</f>
        <v>0</v>
      </c>
      <c r="I79" s="68">
        <f>IF(Tāme!I82="","",Tāme!I82)</f>
        <v>0</v>
      </c>
      <c r="J79" s="69">
        <f>IF(Tāme!J82="","",Tāme!J82)</f>
        <v>0</v>
      </c>
      <c r="K79" s="60"/>
      <c r="L79" s="91" t="str">
        <f>IF(Tāme!L82="","",Tāme!L82)</f>
        <v/>
      </c>
      <c r="M79" s="39"/>
      <c r="N79" s="37"/>
      <c r="O79" s="40"/>
      <c r="P79" s="69" t="str">
        <f t="shared" si="11"/>
        <v/>
      </c>
      <c r="Q79" s="59"/>
      <c r="R79" s="59"/>
    </row>
    <row r="80" spans="1:18" s="210" customFormat="1" ht="11.25" hidden="1" customHeight="1" outlineLevel="1" x14ac:dyDescent="0.25">
      <c r="A80" s="59"/>
      <c r="B80" s="65">
        <f>IF(Tāme!B83="","",Tāme!B83)</f>
        <v>7.5</v>
      </c>
      <c r="C80" s="66" t="str">
        <f>IF(Tāme!C83="","",Tāme!C83)</f>
        <v/>
      </c>
      <c r="D80" s="280" t="str">
        <f>IF(Tāme!D83="","",Tāme!D83)</f>
        <v/>
      </c>
      <c r="E80" s="280" t="str">
        <f>IF(Tāme!E83="","",Tāme!E83)</f>
        <v/>
      </c>
      <c r="F80" s="67" t="str">
        <f>IF(Tāme!F83="","",Tāme!F83)</f>
        <v/>
      </c>
      <c r="G80" s="309">
        <f>IF(Tāme!G83="","",Tāme!G83)</f>
        <v>1</v>
      </c>
      <c r="H80" s="67">
        <f>IF(Tāme!H83="","",Tāme!H83)</f>
        <v>0</v>
      </c>
      <c r="I80" s="68">
        <f>IF(Tāme!I83="","",Tāme!I83)</f>
        <v>0</v>
      </c>
      <c r="J80" s="69">
        <f>IF(Tāme!J83="","",Tāme!J83)</f>
        <v>0</v>
      </c>
      <c r="K80" s="60"/>
      <c r="L80" s="91" t="str">
        <f>IF(Tāme!L83="","",Tāme!L83)</f>
        <v/>
      </c>
      <c r="M80" s="39"/>
      <c r="N80" s="37"/>
      <c r="O80" s="40"/>
      <c r="P80" s="69" t="str">
        <f t="shared" si="11"/>
        <v/>
      </c>
      <c r="Q80" s="59"/>
      <c r="R80" s="59"/>
    </row>
    <row r="81" spans="1:18" s="210" customFormat="1" ht="11.25" hidden="1" customHeight="1" outlineLevel="1" x14ac:dyDescent="0.25">
      <c r="A81" s="59"/>
      <c r="B81" s="65">
        <f>IF(Tāme!B84="","",Tāme!B84)</f>
        <v>7.6</v>
      </c>
      <c r="C81" s="66" t="str">
        <f>IF(Tāme!C84="","",Tāme!C84)</f>
        <v/>
      </c>
      <c r="D81" s="280" t="str">
        <f>IF(Tāme!D84="","",Tāme!D84)</f>
        <v/>
      </c>
      <c r="E81" s="280" t="str">
        <f>IF(Tāme!E84="","",Tāme!E84)</f>
        <v/>
      </c>
      <c r="F81" s="67" t="str">
        <f>IF(Tāme!F84="","",Tāme!F84)</f>
        <v/>
      </c>
      <c r="G81" s="309">
        <f>IF(Tāme!G84="","",Tāme!G84)</f>
        <v>1</v>
      </c>
      <c r="H81" s="67">
        <f>IF(Tāme!H84="","",Tāme!H84)</f>
        <v>0</v>
      </c>
      <c r="I81" s="68">
        <f>IF(Tāme!I84="","",Tāme!I84)</f>
        <v>0</v>
      </c>
      <c r="J81" s="69">
        <f>IF(Tāme!J84="","",Tāme!J84)</f>
        <v>0</v>
      </c>
      <c r="K81" s="60"/>
      <c r="L81" s="91" t="str">
        <f>IF(Tāme!L84="","",Tāme!L84)</f>
        <v/>
      </c>
      <c r="M81" s="39"/>
      <c r="N81" s="37"/>
      <c r="O81" s="40"/>
      <c r="P81" s="69" t="str">
        <f t="shared" si="11"/>
        <v/>
      </c>
      <c r="Q81" s="59"/>
      <c r="R81" s="59"/>
    </row>
    <row r="82" spans="1:18" s="210" customFormat="1" ht="11.25" hidden="1" customHeight="1" outlineLevel="1" x14ac:dyDescent="0.25">
      <c r="A82" s="59"/>
      <c r="B82" s="65">
        <f>IF(Tāme!B85="","",Tāme!B85)</f>
        <v>7.7</v>
      </c>
      <c r="C82" s="66" t="str">
        <f>IF(Tāme!C85="","",Tāme!C85)</f>
        <v/>
      </c>
      <c r="D82" s="280" t="str">
        <f>IF(Tāme!D85="","",Tāme!D85)</f>
        <v/>
      </c>
      <c r="E82" s="280" t="str">
        <f>IF(Tāme!E85="","",Tāme!E85)</f>
        <v/>
      </c>
      <c r="F82" s="67" t="str">
        <f>IF(Tāme!F85="","",Tāme!F85)</f>
        <v/>
      </c>
      <c r="G82" s="309">
        <f>IF(Tāme!G85="","",Tāme!G85)</f>
        <v>1</v>
      </c>
      <c r="H82" s="67">
        <f>IF(Tāme!H85="","",Tāme!H85)</f>
        <v>0</v>
      </c>
      <c r="I82" s="68">
        <f>IF(Tāme!I85="","",Tāme!I85)</f>
        <v>0</v>
      </c>
      <c r="J82" s="69">
        <f>IF(Tāme!J85="","",Tāme!J85)</f>
        <v>0</v>
      </c>
      <c r="K82" s="60"/>
      <c r="L82" s="91" t="str">
        <f>IF(Tāme!L85="","",Tāme!L85)</f>
        <v/>
      </c>
      <c r="M82" s="39"/>
      <c r="N82" s="37"/>
      <c r="O82" s="40"/>
      <c r="P82" s="69" t="str">
        <f t="shared" si="11"/>
        <v/>
      </c>
      <c r="Q82" s="59"/>
      <c r="R82" s="59"/>
    </row>
    <row r="83" spans="1:18" s="210" customFormat="1" ht="11.25" hidden="1" customHeight="1" outlineLevel="1" x14ac:dyDescent="0.25">
      <c r="A83" s="59"/>
      <c r="B83" s="65">
        <f>IF(Tāme!B86="","",Tāme!B86)</f>
        <v>7.8</v>
      </c>
      <c r="C83" s="66" t="str">
        <f>IF(Tāme!C86="","",Tāme!C86)</f>
        <v/>
      </c>
      <c r="D83" s="280" t="str">
        <f>IF(Tāme!D86="","",Tāme!D86)</f>
        <v/>
      </c>
      <c r="E83" s="280" t="str">
        <f>IF(Tāme!E86="","",Tāme!E86)</f>
        <v/>
      </c>
      <c r="F83" s="67" t="str">
        <f>IF(Tāme!F86="","",Tāme!F86)</f>
        <v/>
      </c>
      <c r="G83" s="309">
        <f>IF(Tāme!G86="","",Tāme!G86)</f>
        <v>1</v>
      </c>
      <c r="H83" s="67">
        <f>IF(Tāme!H86="","",Tāme!H86)</f>
        <v>0</v>
      </c>
      <c r="I83" s="68">
        <f>IF(Tāme!I86="","",Tāme!I86)</f>
        <v>0</v>
      </c>
      <c r="J83" s="69">
        <f>IF(Tāme!J86="","",Tāme!J86)</f>
        <v>0</v>
      </c>
      <c r="K83" s="60"/>
      <c r="L83" s="91" t="str">
        <f>IF(Tāme!L86="","",Tāme!L86)</f>
        <v/>
      </c>
      <c r="M83" s="39"/>
      <c r="N83" s="37"/>
      <c r="O83" s="40"/>
      <c r="P83" s="69" t="str">
        <f t="shared" si="11"/>
        <v/>
      </c>
      <c r="Q83" s="59"/>
      <c r="R83" s="59"/>
    </row>
    <row r="84" spans="1:18" s="210" customFormat="1" ht="11.25" hidden="1" customHeight="1" outlineLevel="1" x14ac:dyDescent="0.25">
      <c r="A84" s="59"/>
      <c r="B84" s="65">
        <f>IF(Tāme!B87="","",Tāme!B87)</f>
        <v>7.9</v>
      </c>
      <c r="C84" s="66" t="str">
        <f>IF(Tāme!C87="","",Tāme!C87)</f>
        <v/>
      </c>
      <c r="D84" s="280" t="str">
        <f>IF(Tāme!D87="","",Tāme!D87)</f>
        <v/>
      </c>
      <c r="E84" s="280" t="str">
        <f>IF(Tāme!E87="","",Tāme!E87)</f>
        <v/>
      </c>
      <c r="F84" s="67" t="str">
        <f>IF(Tāme!F87="","",Tāme!F87)</f>
        <v/>
      </c>
      <c r="G84" s="309">
        <f>IF(Tāme!G87="","",Tāme!G87)</f>
        <v>1</v>
      </c>
      <c r="H84" s="67">
        <f>IF(Tāme!H87="","",Tāme!H87)</f>
        <v>0</v>
      </c>
      <c r="I84" s="68">
        <f>IF(Tāme!I87="","",Tāme!I87)</f>
        <v>0</v>
      </c>
      <c r="J84" s="69">
        <f>IF(Tāme!J87="","",Tāme!J87)</f>
        <v>0</v>
      </c>
      <c r="K84" s="60"/>
      <c r="L84" s="91" t="str">
        <f>IF(Tāme!L87="","",Tāme!L87)</f>
        <v/>
      </c>
      <c r="M84" s="39"/>
      <c r="N84" s="37"/>
      <c r="O84" s="40"/>
      <c r="P84" s="69" t="str">
        <f t="shared" si="11"/>
        <v/>
      </c>
      <c r="Q84" s="59"/>
      <c r="R84" s="59"/>
    </row>
    <row r="85" spans="1:18" s="210" customFormat="1" ht="11.25" hidden="1" customHeight="1" outlineLevel="1" x14ac:dyDescent="0.25">
      <c r="A85" s="59"/>
      <c r="B85" s="65" t="str">
        <f>IF(Tāme!B88="","",Tāme!B88)</f>
        <v>7.10.</v>
      </c>
      <c r="C85" s="66" t="str">
        <f>IF(Tāme!C88="","",Tāme!C88)</f>
        <v/>
      </c>
      <c r="D85" s="280" t="str">
        <f>IF(Tāme!D88="","",Tāme!D88)</f>
        <v/>
      </c>
      <c r="E85" s="280" t="str">
        <f>IF(Tāme!E88="","",Tāme!E88)</f>
        <v/>
      </c>
      <c r="F85" s="67" t="str">
        <f>IF(Tāme!F88="","",Tāme!F88)</f>
        <v/>
      </c>
      <c r="G85" s="309">
        <f>IF(Tāme!G88="","",Tāme!G88)</f>
        <v>1</v>
      </c>
      <c r="H85" s="67">
        <f>IF(Tāme!H88="","",Tāme!H88)</f>
        <v>0</v>
      </c>
      <c r="I85" s="68">
        <f>IF(Tāme!I88="","",Tāme!I88)</f>
        <v>0</v>
      </c>
      <c r="J85" s="69">
        <f>IF(Tāme!J88="","",Tāme!J88)</f>
        <v>0</v>
      </c>
      <c r="K85" s="60"/>
      <c r="L85" s="91" t="str">
        <f>IF(Tāme!L88="","",Tāme!L88)</f>
        <v/>
      </c>
      <c r="M85" s="114"/>
      <c r="N85" s="115"/>
      <c r="O85" s="116"/>
      <c r="P85" s="69" t="str">
        <f t="shared" si="11"/>
        <v/>
      </c>
      <c r="Q85" s="59"/>
      <c r="R85" s="59"/>
    </row>
    <row r="86" spans="1:18" s="210" customFormat="1" ht="22.5" customHeight="1" x14ac:dyDescent="0.25">
      <c r="A86" s="59"/>
      <c r="B86" s="61">
        <v>8</v>
      </c>
      <c r="C86" s="395" t="str">
        <f>Tāme!C89</f>
        <v>Iekārtu un ierīču izmaksas
(virtuves un sanitāro telpu funkcionalitātei un iebūvējamo mēbeļu nodrošināšanai)</v>
      </c>
      <c r="D86" s="396"/>
      <c r="E86" s="279"/>
      <c r="F86" s="62"/>
      <c r="G86" s="308"/>
      <c r="H86" s="63"/>
      <c r="I86" s="216"/>
      <c r="J86" s="86">
        <f>SUM(J87:J96)</f>
        <v>0</v>
      </c>
      <c r="K86" s="60"/>
      <c r="L86" s="107">
        <f>SUM(L87:L96)</f>
        <v>0</v>
      </c>
      <c r="M86" s="107">
        <f>SUM(M87:M96)</f>
        <v>0</v>
      </c>
      <c r="N86" s="215">
        <f>SUM(N87:N96)</f>
        <v>0</v>
      </c>
      <c r="O86" s="108">
        <f>SUM(O87:O96)</f>
        <v>0</v>
      </c>
      <c r="P86" s="86">
        <f>SUM(P87:P96)</f>
        <v>0</v>
      </c>
      <c r="Q86" s="59"/>
      <c r="R86" s="59"/>
    </row>
    <row r="87" spans="1:18" s="210" customFormat="1" ht="11.25" customHeight="1" x14ac:dyDescent="0.25">
      <c r="A87" s="59"/>
      <c r="B87" s="65">
        <f>IF(Tāme!B90="","",Tāme!B90)</f>
        <v>8.1</v>
      </c>
      <c r="C87" s="66" t="str">
        <f>IF(Tāme!C90="","",Tāme!C90)</f>
        <v/>
      </c>
      <c r="D87" s="280" t="str">
        <f>IF(Tāme!D90="","",Tāme!D90)</f>
        <v/>
      </c>
      <c r="E87" s="280" t="str">
        <f>IF(Tāme!E90="","",Tāme!E90)</f>
        <v/>
      </c>
      <c r="F87" s="67" t="str">
        <f>IF(Tāme!F90="","",Tāme!F90)</f>
        <v/>
      </c>
      <c r="G87" s="309">
        <f>IF(Tāme!G90="","",Tāme!G90)</f>
        <v>1</v>
      </c>
      <c r="H87" s="67">
        <f>IF(Tāme!H90="","",Tāme!H90)</f>
        <v>0</v>
      </c>
      <c r="I87" s="68">
        <f>IF(Tāme!I90="","",Tāme!I90)</f>
        <v>0</v>
      </c>
      <c r="J87" s="69">
        <f>IF(Tāme!J90="","",Tāme!J90)</f>
        <v>0</v>
      </c>
      <c r="K87" s="60"/>
      <c r="L87" s="91" t="str">
        <f>IF(Tāme!L90="","",Tāme!L90)</f>
        <v/>
      </c>
      <c r="M87" s="39"/>
      <c r="N87" s="37"/>
      <c r="O87" s="40"/>
      <c r="P87" s="69" t="str">
        <f t="shared" ref="P87:P96" si="12">IF(L87="","",L87-M87-N87-O87)</f>
        <v/>
      </c>
      <c r="Q87" s="59"/>
      <c r="R87" s="59"/>
    </row>
    <row r="88" spans="1:18" s="210" customFormat="1" ht="11.25" customHeight="1" collapsed="1" x14ac:dyDescent="0.25">
      <c r="A88" s="59"/>
      <c r="B88" s="65">
        <f>IF(Tāme!B91="","",Tāme!B91)</f>
        <v>8.1999999999999993</v>
      </c>
      <c r="C88" s="66" t="str">
        <f>IF(Tāme!C91="","",Tāme!C91)</f>
        <v/>
      </c>
      <c r="D88" s="280" t="str">
        <f>IF(Tāme!D91="","",Tāme!D91)</f>
        <v/>
      </c>
      <c r="E88" s="280" t="str">
        <f>IF(Tāme!E91="","",Tāme!E91)</f>
        <v/>
      </c>
      <c r="F88" s="67" t="str">
        <f>IF(Tāme!F91="","",Tāme!F91)</f>
        <v/>
      </c>
      <c r="G88" s="309">
        <f>IF(Tāme!G91="","",Tāme!G91)</f>
        <v>1</v>
      </c>
      <c r="H88" s="67">
        <f>IF(Tāme!H91="","",Tāme!H91)</f>
        <v>0</v>
      </c>
      <c r="I88" s="68">
        <f>IF(Tāme!I91="","",Tāme!I91)</f>
        <v>0</v>
      </c>
      <c r="J88" s="69">
        <f>IF(Tāme!J91="","",Tāme!J91)</f>
        <v>0</v>
      </c>
      <c r="K88" s="60"/>
      <c r="L88" s="91" t="str">
        <f>IF(Tāme!L91="","",Tāme!L91)</f>
        <v/>
      </c>
      <c r="M88" s="39"/>
      <c r="N88" s="37"/>
      <c r="O88" s="40"/>
      <c r="P88" s="69" t="str">
        <f t="shared" si="12"/>
        <v/>
      </c>
      <c r="Q88" s="59"/>
      <c r="R88" s="59"/>
    </row>
    <row r="89" spans="1:18" s="210" customFormat="1" ht="11.25" hidden="1" customHeight="1" outlineLevel="1" x14ac:dyDescent="0.25">
      <c r="A89" s="59"/>
      <c r="B89" s="65">
        <f>IF(Tāme!B92="","",Tāme!B92)</f>
        <v>8.3000000000000007</v>
      </c>
      <c r="C89" s="66" t="str">
        <f>IF(Tāme!C92="","",Tāme!C92)</f>
        <v/>
      </c>
      <c r="D89" s="280" t="str">
        <f>IF(Tāme!D92="","",Tāme!D92)</f>
        <v/>
      </c>
      <c r="E89" s="280" t="str">
        <f>IF(Tāme!E92="","",Tāme!E92)</f>
        <v/>
      </c>
      <c r="F89" s="67" t="str">
        <f>IF(Tāme!F92="","",Tāme!F92)</f>
        <v/>
      </c>
      <c r="G89" s="309">
        <f>IF(Tāme!G92="","",Tāme!G92)</f>
        <v>1</v>
      </c>
      <c r="H89" s="67">
        <f>IF(Tāme!H92="","",Tāme!H92)</f>
        <v>0</v>
      </c>
      <c r="I89" s="68">
        <f>IF(Tāme!I92="","",Tāme!I92)</f>
        <v>0</v>
      </c>
      <c r="J89" s="69">
        <f>IF(Tāme!J92="","",Tāme!J92)</f>
        <v>0</v>
      </c>
      <c r="K89" s="60"/>
      <c r="L89" s="91" t="str">
        <f>IF(Tāme!L92="","",Tāme!L92)</f>
        <v/>
      </c>
      <c r="M89" s="39"/>
      <c r="N89" s="37"/>
      <c r="O89" s="40"/>
      <c r="P89" s="69" t="str">
        <f t="shared" si="12"/>
        <v/>
      </c>
      <c r="Q89" s="59"/>
      <c r="R89" s="59"/>
    </row>
    <row r="90" spans="1:18" s="210" customFormat="1" ht="11.25" hidden="1" customHeight="1" outlineLevel="1" x14ac:dyDescent="0.25">
      <c r="A90" s="59"/>
      <c r="B90" s="65">
        <f>IF(Tāme!B93="","",Tāme!B93)</f>
        <v>8.4</v>
      </c>
      <c r="C90" s="66" t="str">
        <f>IF(Tāme!C93="","",Tāme!C93)</f>
        <v/>
      </c>
      <c r="D90" s="280" t="str">
        <f>IF(Tāme!D93="","",Tāme!D93)</f>
        <v/>
      </c>
      <c r="E90" s="280" t="str">
        <f>IF(Tāme!E93="","",Tāme!E93)</f>
        <v/>
      </c>
      <c r="F90" s="67" t="str">
        <f>IF(Tāme!F93="","",Tāme!F93)</f>
        <v/>
      </c>
      <c r="G90" s="309">
        <f>IF(Tāme!G93="","",Tāme!G93)</f>
        <v>1</v>
      </c>
      <c r="H90" s="67">
        <f>IF(Tāme!H93="","",Tāme!H93)</f>
        <v>0</v>
      </c>
      <c r="I90" s="68">
        <f>IF(Tāme!I93="","",Tāme!I93)</f>
        <v>0</v>
      </c>
      <c r="J90" s="69">
        <f>IF(Tāme!J93="","",Tāme!J93)</f>
        <v>0</v>
      </c>
      <c r="K90" s="60"/>
      <c r="L90" s="91" t="str">
        <f>IF(Tāme!L93="","",Tāme!L93)</f>
        <v/>
      </c>
      <c r="M90" s="39"/>
      <c r="N90" s="37"/>
      <c r="O90" s="40"/>
      <c r="P90" s="69" t="str">
        <f t="shared" si="12"/>
        <v/>
      </c>
      <c r="Q90" s="59"/>
      <c r="R90" s="59"/>
    </row>
    <row r="91" spans="1:18" s="210" customFormat="1" ht="11.25" hidden="1" customHeight="1" outlineLevel="1" x14ac:dyDescent="0.25">
      <c r="A91" s="59"/>
      <c r="B91" s="65">
        <f>IF(Tāme!B94="","",Tāme!B94)</f>
        <v>8.5</v>
      </c>
      <c r="C91" s="66" t="str">
        <f>IF(Tāme!C94="","",Tāme!C94)</f>
        <v/>
      </c>
      <c r="D91" s="280" t="str">
        <f>IF(Tāme!D94="","",Tāme!D94)</f>
        <v/>
      </c>
      <c r="E91" s="280" t="str">
        <f>IF(Tāme!E94="","",Tāme!E94)</f>
        <v/>
      </c>
      <c r="F91" s="67" t="str">
        <f>IF(Tāme!F94="","",Tāme!F94)</f>
        <v/>
      </c>
      <c r="G91" s="309">
        <f>IF(Tāme!G94="","",Tāme!G94)</f>
        <v>1</v>
      </c>
      <c r="H91" s="67">
        <f>IF(Tāme!H94="","",Tāme!H94)</f>
        <v>0</v>
      </c>
      <c r="I91" s="68">
        <f>IF(Tāme!I94="","",Tāme!I94)</f>
        <v>0</v>
      </c>
      <c r="J91" s="69">
        <f>IF(Tāme!J94="","",Tāme!J94)</f>
        <v>0</v>
      </c>
      <c r="K91" s="60"/>
      <c r="L91" s="91" t="str">
        <f>IF(Tāme!L94="","",Tāme!L94)</f>
        <v/>
      </c>
      <c r="M91" s="39"/>
      <c r="N91" s="37"/>
      <c r="O91" s="40"/>
      <c r="P91" s="69" t="str">
        <f t="shared" si="12"/>
        <v/>
      </c>
      <c r="Q91" s="59"/>
      <c r="R91" s="59"/>
    </row>
    <row r="92" spans="1:18" s="210" customFormat="1" ht="11.25" hidden="1" customHeight="1" outlineLevel="1" x14ac:dyDescent="0.25">
      <c r="A92" s="59"/>
      <c r="B92" s="65">
        <f>IF(Tāme!B95="","",Tāme!B95)</f>
        <v>8.6</v>
      </c>
      <c r="C92" s="66" t="str">
        <f>IF(Tāme!C95="","",Tāme!C95)</f>
        <v/>
      </c>
      <c r="D92" s="280" t="str">
        <f>IF(Tāme!D95="","",Tāme!D95)</f>
        <v/>
      </c>
      <c r="E92" s="280" t="str">
        <f>IF(Tāme!E95="","",Tāme!E95)</f>
        <v/>
      </c>
      <c r="F92" s="67" t="str">
        <f>IF(Tāme!F95="","",Tāme!F95)</f>
        <v/>
      </c>
      <c r="G92" s="309">
        <f>IF(Tāme!G95="","",Tāme!G95)</f>
        <v>1</v>
      </c>
      <c r="H92" s="67">
        <f>IF(Tāme!H95="","",Tāme!H95)</f>
        <v>0</v>
      </c>
      <c r="I92" s="68">
        <f>IF(Tāme!I95="","",Tāme!I95)</f>
        <v>0</v>
      </c>
      <c r="J92" s="69">
        <f>IF(Tāme!J95="","",Tāme!J95)</f>
        <v>0</v>
      </c>
      <c r="K92" s="60"/>
      <c r="L92" s="91" t="str">
        <f>IF(Tāme!L95="","",Tāme!L95)</f>
        <v/>
      </c>
      <c r="M92" s="39"/>
      <c r="N92" s="37"/>
      <c r="O92" s="40"/>
      <c r="P92" s="69" t="str">
        <f t="shared" si="12"/>
        <v/>
      </c>
      <c r="Q92" s="59"/>
      <c r="R92" s="59"/>
    </row>
    <row r="93" spans="1:18" s="210" customFormat="1" ht="11.25" hidden="1" customHeight="1" outlineLevel="1" x14ac:dyDescent="0.25">
      <c r="A93" s="59"/>
      <c r="B93" s="65">
        <f>IF(Tāme!B96="","",Tāme!B96)</f>
        <v>8.6999999999999993</v>
      </c>
      <c r="C93" s="66" t="str">
        <f>IF(Tāme!C96="","",Tāme!C96)</f>
        <v/>
      </c>
      <c r="D93" s="280" t="str">
        <f>IF(Tāme!D96="","",Tāme!D96)</f>
        <v/>
      </c>
      <c r="E93" s="280" t="str">
        <f>IF(Tāme!E96="","",Tāme!E96)</f>
        <v/>
      </c>
      <c r="F93" s="67" t="str">
        <f>IF(Tāme!F96="","",Tāme!F96)</f>
        <v/>
      </c>
      <c r="G93" s="309">
        <f>IF(Tāme!G96="","",Tāme!G96)</f>
        <v>1</v>
      </c>
      <c r="H93" s="67">
        <f>IF(Tāme!H96="","",Tāme!H96)</f>
        <v>0</v>
      </c>
      <c r="I93" s="68">
        <f>IF(Tāme!I96="","",Tāme!I96)</f>
        <v>0</v>
      </c>
      <c r="J93" s="69">
        <f>IF(Tāme!J96="","",Tāme!J96)</f>
        <v>0</v>
      </c>
      <c r="K93" s="60"/>
      <c r="L93" s="91" t="str">
        <f>IF(Tāme!L96="","",Tāme!L96)</f>
        <v/>
      </c>
      <c r="M93" s="39"/>
      <c r="N93" s="37"/>
      <c r="O93" s="40"/>
      <c r="P93" s="69" t="str">
        <f t="shared" si="12"/>
        <v/>
      </c>
      <c r="Q93" s="59"/>
      <c r="R93" s="59"/>
    </row>
    <row r="94" spans="1:18" s="210" customFormat="1" ht="11.25" hidden="1" customHeight="1" outlineLevel="1" x14ac:dyDescent="0.25">
      <c r="A94" s="59"/>
      <c r="B94" s="65">
        <f>IF(Tāme!B97="","",Tāme!B97)</f>
        <v>8.8000000000000007</v>
      </c>
      <c r="C94" s="66" t="str">
        <f>IF(Tāme!C97="","",Tāme!C97)</f>
        <v/>
      </c>
      <c r="D94" s="280" t="str">
        <f>IF(Tāme!D97="","",Tāme!D97)</f>
        <v/>
      </c>
      <c r="E94" s="280" t="str">
        <f>IF(Tāme!E97="","",Tāme!E97)</f>
        <v/>
      </c>
      <c r="F94" s="67" t="str">
        <f>IF(Tāme!F97="","",Tāme!F97)</f>
        <v/>
      </c>
      <c r="G94" s="309">
        <f>IF(Tāme!G97="","",Tāme!G97)</f>
        <v>1</v>
      </c>
      <c r="H94" s="67">
        <f>IF(Tāme!H97="","",Tāme!H97)</f>
        <v>0</v>
      </c>
      <c r="I94" s="68">
        <f>IF(Tāme!I97="","",Tāme!I97)</f>
        <v>0</v>
      </c>
      <c r="J94" s="69">
        <f>IF(Tāme!J97="","",Tāme!J97)</f>
        <v>0</v>
      </c>
      <c r="K94" s="60"/>
      <c r="L94" s="91" t="str">
        <f>IF(Tāme!L97="","",Tāme!L97)</f>
        <v/>
      </c>
      <c r="M94" s="39"/>
      <c r="N94" s="37"/>
      <c r="O94" s="40"/>
      <c r="P94" s="69" t="str">
        <f t="shared" si="12"/>
        <v/>
      </c>
      <c r="Q94" s="59"/>
      <c r="R94" s="59"/>
    </row>
    <row r="95" spans="1:18" s="210" customFormat="1" ht="11.25" hidden="1" customHeight="1" outlineLevel="1" x14ac:dyDescent="0.25">
      <c r="A95" s="59"/>
      <c r="B95" s="65">
        <f>IF(Tāme!B98="","",Tāme!B98)</f>
        <v>8.9</v>
      </c>
      <c r="C95" s="66" t="str">
        <f>IF(Tāme!C98="","",Tāme!C98)</f>
        <v/>
      </c>
      <c r="D95" s="280" t="str">
        <f>IF(Tāme!D98="","",Tāme!D98)</f>
        <v/>
      </c>
      <c r="E95" s="280" t="str">
        <f>IF(Tāme!E98="","",Tāme!E98)</f>
        <v/>
      </c>
      <c r="F95" s="67" t="str">
        <f>IF(Tāme!F98="","",Tāme!F98)</f>
        <v/>
      </c>
      <c r="G95" s="309">
        <f>IF(Tāme!G98="","",Tāme!G98)</f>
        <v>1</v>
      </c>
      <c r="H95" s="67">
        <f>IF(Tāme!H98="","",Tāme!H98)</f>
        <v>0</v>
      </c>
      <c r="I95" s="68">
        <f>IF(Tāme!I98="","",Tāme!I98)</f>
        <v>0</v>
      </c>
      <c r="J95" s="69">
        <f>IF(Tāme!J98="","",Tāme!J98)</f>
        <v>0</v>
      </c>
      <c r="K95" s="60"/>
      <c r="L95" s="91" t="str">
        <f>IF(Tāme!L98="","",Tāme!L98)</f>
        <v/>
      </c>
      <c r="M95" s="39"/>
      <c r="N95" s="37"/>
      <c r="O95" s="40"/>
      <c r="P95" s="69" t="str">
        <f t="shared" si="12"/>
        <v/>
      </c>
      <c r="Q95" s="59"/>
      <c r="R95" s="59"/>
    </row>
    <row r="96" spans="1:18" s="210" customFormat="1" ht="11.25" hidden="1" customHeight="1" outlineLevel="1" x14ac:dyDescent="0.25">
      <c r="A96" s="59"/>
      <c r="B96" s="70" t="str">
        <f>IF(Tāme!B99="","",Tāme!B99)</f>
        <v>8.10.</v>
      </c>
      <c r="C96" s="71" t="str">
        <f>IF(Tāme!C99="","",Tāme!C99)</f>
        <v/>
      </c>
      <c r="D96" s="281" t="str">
        <f>IF(Tāme!D99="","",Tāme!D99)</f>
        <v/>
      </c>
      <c r="E96" s="281" t="str">
        <f>IF(Tāme!E99="","",Tāme!E99)</f>
        <v/>
      </c>
      <c r="F96" s="72" t="str">
        <f>IF(Tāme!F99="","",Tāme!F99)</f>
        <v/>
      </c>
      <c r="G96" s="310">
        <f>IF(Tāme!G99="","",Tāme!G99)</f>
        <v>1</v>
      </c>
      <c r="H96" s="72">
        <f>IF(Tāme!H99="","",Tāme!H99)</f>
        <v>0</v>
      </c>
      <c r="I96" s="73">
        <f>IF(Tāme!I99="","",Tāme!I99)</f>
        <v>0</v>
      </c>
      <c r="J96" s="74">
        <f>IF(Tāme!J99="","",Tāme!J99)</f>
        <v>0</v>
      </c>
      <c r="K96" s="60"/>
      <c r="L96" s="93" t="str">
        <f>IF(Tāme!L99="","",Tāme!L99)</f>
        <v/>
      </c>
      <c r="M96" s="41"/>
      <c r="N96" s="37"/>
      <c r="O96" s="40"/>
      <c r="P96" s="69" t="str">
        <f t="shared" si="12"/>
        <v/>
      </c>
      <c r="Q96" s="59"/>
      <c r="R96" s="59"/>
    </row>
    <row r="97" spans="1:18" s="210" customFormat="1" ht="22.5" customHeight="1" x14ac:dyDescent="0.25">
      <c r="A97" s="59"/>
      <c r="B97" s="61">
        <v>9</v>
      </c>
      <c r="C97" s="395" t="str">
        <f>Tāme!C100</f>
        <v>Izmaksas, kas saistītas ar dzīvojamās īres mājas nodošanu ekspluatācijā</v>
      </c>
      <c r="D97" s="396"/>
      <c r="E97" s="279"/>
      <c r="F97" s="62"/>
      <c r="G97" s="308"/>
      <c r="H97" s="63"/>
      <c r="I97" s="216"/>
      <c r="J97" s="86">
        <f>SUM(J98:J107)</f>
        <v>0</v>
      </c>
      <c r="K97" s="60"/>
      <c r="L97" s="107">
        <f>SUM(L98:L107)</f>
        <v>0</v>
      </c>
      <c r="M97" s="107">
        <f>SUM(M98:M107)</f>
        <v>0</v>
      </c>
      <c r="N97" s="215">
        <f>SUM(N98:N107)</f>
        <v>0</v>
      </c>
      <c r="O97" s="108">
        <f>SUM(O98:O107)</f>
        <v>0</v>
      </c>
      <c r="P97" s="86">
        <f>SUM(P98:P107)</f>
        <v>0</v>
      </c>
      <c r="Q97" s="59"/>
      <c r="R97" s="59"/>
    </row>
    <row r="98" spans="1:18" s="210" customFormat="1" ht="11.25" customHeight="1" x14ac:dyDescent="0.25">
      <c r="A98" s="59"/>
      <c r="B98" s="65">
        <f>IF(Tāme!B101="","",Tāme!B101)</f>
        <v>9.1</v>
      </c>
      <c r="C98" s="66" t="str">
        <f>IF(Tāme!C101="","",Tāme!C101)</f>
        <v/>
      </c>
      <c r="D98" s="280" t="str">
        <f>IF(Tāme!D101="","",Tāme!D101)</f>
        <v/>
      </c>
      <c r="E98" s="280" t="str">
        <f>IF(Tāme!E101="","",Tāme!E101)</f>
        <v/>
      </c>
      <c r="F98" s="67" t="str">
        <f>IF(Tāme!F101="","",Tāme!F101)</f>
        <v/>
      </c>
      <c r="G98" s="309">
        <f>IF(Tāme!G101="","",Tāme!G101)</f>
        <v>1</v>
      </c>
      <c r="H98" s="67">
        <f>IF(Tāme!H101="","",Tāme!H101)</f>
        <v>0</v>
      </c>
      <c r="I98" s="68">
        <f>IF(Tāme!I101="","",Tāme!I101)</f>
        <v>0</v>
      </c>
      <c r="J98" s="69">
        <f>IF(Tāme!J101="","",Tāme!J101)</f>
        <v>0</v>
      </c>
      <c r="K98" s="60"/>
      <c r="L98" s="91" t="str">
        <f>IF(Tāme!L101="","",Tāme!L101)</f>
        <v/>
      </c>
      <c r="M98" s="39"/>
      <c r="N98" s="37"/>
      <c r="O98" s="40"/>
      <c r="P98" s="69" t="str">
        <f t="shared" ref="P98:P107" si="13">IF(L98="","",L98-M98-N98-O98)</f>
        <v/>
      </c>
      <c r="Q98" s="59"/>
      <c r="R98" s="59"/>
    </row>
    <row r="99" spans="1:18" s="210" customFormat="1" ht="11.25" customHeight="1" collapsed="1" x14ac:dyDescent="0.25">
      <c r="A99" s="59"/>
      <c r="B99" s="65">
        <f>IF(Tāme!B102="","",Tāme!B102)</f>
        <v>9.1999999999999993</v>
      </c>
      <c r="C99" s="66" t="str">
        <f>IF(Tāme!C102="","",Tāme!C102)</f>
        <v/>
      </c>
      <c r="D99" s="280" t="str">
        <f>IF(Tāme!D102="","",Tāme!D102)</f>
        <v/>
      </c>
      <c r="E99" s="280" t="str">
        <f>IF(Tāme!E102="","",Tāme!E102)</f>
        <v/>
      </c>
      <c r="F99" s="67" t="str">
        <f>IF(Tāme!F102="","",Tāme!F102)</f>
        <v/>
      </c>
      <c r="G99" s="309">
        <f>IF(Tāme!G102="","",Tāme!G102)</f>
        <v>1</v>
      </c>
      <c r="H99" s="67">
        <f>IF(Tāme!H102="","",Tāme!H102)</f>
        <v>0</v>
      </c>
      <c r="I99" s="68">
        <f>IF(Tāme!I102="","",Tāme!I102)</f>
        <v>0</v>
      </c>
      <c r="J99" s="69">
        <f>IF(Tāme!J102="","",Tāme!J102)</f>
        <v>0</v>
      </c>
      <c r="K99" s="60"/>
      <c r="L99" s="91" t="str">
        <f>IF(Tāme!L102="","",Tāme!L102)</f>
        <v/>
      </c>
      <c r="M99" s="39"/>
      <c r="N99" s="37"/>
      <c r="O99" s="40"/>
      <c r="P99" s="69" t="str">
        <f t="shared" si="13"/>
        <v/>
      </c>
      <c r="Q99" s="59"/>
      <c r="R99" s="59"/>
    </row>
    <row r="100" spans="1:18" s="210" customFormat="1" ht="12" hidden="1" outlineLevel="1" x14ac:dyDescent="0.25">
      <c r="A100" s="59"/>
      <c r="B100" s="65">
        <f>IF(Tāme!B103="","",Tāme!B103)</f>
        <v>9.3000000000000007</v>
      </c>
      <c r="C100" s="66" t="str">
        <f>IF(Tāme!C103="","",Tāme!C103)</f>
        <v/>
      </c>
      <c r="D100" s="280" t="str">
        <f>IF(Tāme!D103="","",Tāme!D103)</f>
        <v/>
      </c>
      <c r="E100" s="280" t="str">
        <f>IF(Tāme!E103="","",Tāme!E103)</f>
        <v/>
      </c>
      <c r="F100" s="67" t="str">
        <f>IF(Tāme!F103="","",Tāme!F103)</f>
        <v/>
      </c>
      <c r="G100" s="309">
        <f>IF(Tāme!G103="","",Tāme!G103)</f>
        <v>1</v>
      </c>
      <c r="H100" s="67">
        <f>IF(Tāme!H103="","",Tāme!H103)</f>
        <v>0</v>
      </c>
      <c r="I100" s="68">
        <f>IF(Tāme!I103="","",Tāme!I103)</f>
        <v>0</v>
      </c>
      <c r="J100" s="69">
        <f>IF(Tāme!J103="","",Tāme!J103)</f>
        <v>0</v>
      </c>
      <c r="K100" s="60"/>
      <c r="L100" s="91" t="str">
        <f>IF(Tāme!L103="","",Tāme!L103)</f>
        <v/>
      </c>
      <c r="M100" s="39"/>
      <c r="N100" s="37"/>
      <c r="O100" s="40"/>
      <c r="P100" s="69" t="str">
        <f t="shared" si="13"/>
        <v/>
      </c>
      <c r="Q100" s="59"/>
      <c r="R100" s="59"/>
    </row>
    <row r="101" spans="1:18" s="210" customFormat="1" ht="12" hidden="1" outlineLevel="1" x14ac:dyDescent="0.25">
      <c r="A101" s="59"/>
      <c r="B101" s="65">
        <f>IF(Tāme!B104="","",Tāme!B104)</f>
        <v>9.4</v>
      </c>
      <c r="C101" s="66" t="str">
        <f>IF(Tāme!C104="","",Tāme!C104)</f>
        <v/>
      </c>
      <c r="D101" s="280" t="str">
        <f>IF(Tāme!D104="","",Tāme!D104)</f>
        <v/>
      </c>
      <c r="E101" s="280" t="str">
        <f>IF(Tāme!E104="","",Tāme!E104)</f>
        <v/>
      </c>
      <c r="F101" s="67" t="str">
        <f>IF(Tāme!F104="","",Tāme!F104)</f>
        <v/>
      </c>
      <c r="G101" s="309">
        <f>IF(Tāme!G104="","",Tāme!G104)</f>
        <v>1</v>
      </c>
      <c r="H101" s="67">
        <f>IF(Tāme!H104="","",Tāme!H104)</f>
        <v>0</v>
      </c>
      <c r="I101" s="68">
        <f>IF(Tāme!I104="","",Tāme!I104)</f>
        <v>0</v>
      </c>
      <c r="J101" s="69">
        <f>IF(Tāme!J104="","",Tāme!J104)</f>
        <v>0</v>
      </c>
      <c r="K101" s="60"/>
      <c r="L101" s="91" t="str">
        <f>IF(Tāme!L104="","",Tāme!L104)</f>
        <v/>
      </c>
      <c r="M101" s="39"/>
      <c r="N101" s="37"/>
      <c r="O101" s="40"/>
      <c r="P101" s="69" t="str">
        <f t="shared" si="13"/>
        <v/>
      </c>
      <c r="Q101" s="59"/>
      <c r="R101" s="59"/>
    </row>
    <row r="102" spans="1:18" s="210" customFormat="1" ht="12" hidden="1" outlineLevel="1" x14ac:dyDescent="0.25">
      <c r="A102" s="59"/>
      <c r="B102" s="65">
        <f>IF(Tāme!B105="","",Tāme!B105)</f>
        <v>9.5</v>
      </c>
      <c r="C102" s="66" t="str">
        <f>IF(Tāme!C105="","",Tāme!C105)</f>
        <v/>
      </c>
      <c r="D102" s="280" t="str">
        <f>IF(Tāme!D105="","",Tāme!D105)</f>
        <v/>
      </c>
      <c r="E102" s="280" t="str">
        <f>IF(Tāme!E105="","",Tāme!E105)</f>
        <v/>
      </c>
      <c r="F102" s="67" t="str">
        <f>IF(Tāme!F105="","",Tāme!F105)</f>
        <v/>
      </c>
      <c r="G102" s="309">
        <f>IF(Tāme!G105="","",Tāme!G105)</f>
        <v>1</v>
      </c>
      <c r="H102" s="67">
        <f>IF(Tāme!H105="","",Tāme!H105)</f>
        <v>0</v>
      </c>
      <c r="I102" s="68">
        <f>IF(Tāme!I105="","",Tāme!I105)</f>
        <v>0</v>
      </c>
      <c r="J102" s="69">
        <f>IF(Tāme!J105="","",Tāme!J105)</f>
        <v>0</v>
      </c>
      <c r="K102" s="60"/>
      <c r="L102" s="91" t="str">
        <f>IF(Tāme!L105="","",Tāme!L105)</f>
        <v/>
      </c>
      <c r="M102" s="39"/>
      <c r="N102" s="37"/>
      <c r="O102" s="40"/>
      <c r="P102" s="69" t="str">
        <f t="shared" si="13"/>
        <v/>
      </c>
      <c r="Q102" s="59"/>
      <c r="R102" s="59"/>
    </row>
    <row r="103" spans="1:18" s="210" customFormat="1" ht="12" hidden="1" outlineLevel="1" x14ac:dyDescent="0.25">
      <c r="A103" s="59"/>
      <c r="B103" s="65">
        <f>IF(Tāme!B106="","",Tāme!B106)</f>
        <v>9.6</v>
      </c>
      <c r="C103" s="66" t="str">
        <f>IF(Tāme!C106="","",Tāme!C106)</f>
        <v/>
      </c>
      <c r="D103" s="280" t="str">
        <f>IF(Tāme!D106="","",Tāme!D106)</f>
        <v/>
      </c>
      <c r="E103" s="280" t="str">
        <f>IF(Tāme!E106="","",Tāme!E106)</f>
        <v/>
      </c>
      <c r="F103" s="67" t="str">
        <f>IF(Tāme!F106="","",Tāme!F106)</f>
        <v/>
      </c>
      <c r="G103" s="309">
        <f>IF(Tāme!G106="","",Tāme!G106)</f>
        <v>1</v>
      </c>
      <c r="H103" s="67">
        <f>IF(Tāme!H106="","",Tāme!H106)</f>
        <v>0</v>
      </c>
      <c r="I103" s="68">
        <f>IF(Tāme!I106="","",Tāme!I106)</f>
        <v>0</v>
      </c>
      <c r="J103" s="69">
        <f>IF(Tāme!J106="","",Tāme!J106)</f>
        <v>0</v>
      </c>
      <c r="K103" s="60"/>
      <c r="L103" s="91" t="str">
        <f>IF(Tāme!L106="","",Tāme!L106)</f>
        <v/>
      </c>
      <c r="M103" s="39"/>
      <c r="N103" s="37"/>
      <c r="O103" s="40"/>
      <c r="P103" s="69" t="str">
        <f t="shared" si="13"/>
        <v/>
      </c>
      <c r="Q103" s="59"/>
      <c r="R103" s="59"/>
    </row>
    <row r="104" spans="1:18" s="210" customFormat="1" ht="12" hidden="1" outlineLevel="1" x14ac:dyDescent="0.25">
      <c r="A104" s="59"/>
      <c r="B104" s="65">
        <f>IF(Tāme!B107="","",Tāme!B107)</f>
        <v>9.6999999999999993</v>
      </c>
      <c r="C104" s="66" t="str">
        <f>IF(Tāme!C107="","",Tāme!C107)</f>
        <v/>
      </c>
      <c r="D104" s="280" t="str">
        <f>IF(Tāme!D107="","",Tāme!D107)</f>
        <v/>
      </c>
      <c r="E104" s="280" t="str">
        <f>IF(Tāme!E107="","",Tāme!E107)</f>
        <v/>
      </c>
      <c r="F104" s="67" t="str">
        <f>IF(Tāme!F107="","",Tāme!F107)</f>
        <v/>
      </c>
      <c r="G104" s="309">
        <f>IF(Tāme!G107="","",Tāme!G107)</f>
        <v>1</v>
      </c>
      <c r="H104" s="67">
        <f>IF(Tāme!H107="","",Tāme!H107)</f>
        <v>0</v>
      </c>
      <c r="I104" s="68">
        <f>IF(Tāme!I107="","",Tāme!I107)</f>
        <v>0</v>
      </c>
      <c r="J104" s="69">
        <f>IF(Tāme!J107="","",Tāme!J107)</f>
        <v>0</v>
      </c>
      <c r="K104" s="60"/>
      <c r="L104" s="91" t="str">
        <f>IF(Tāme!L107="","",Tāme!L107)</f>
        <v/>
      </c>
      <c r="M104" s="39"/>
      <c r="N104" s="37"/>
      <c r="O104" s="40"/>
      <c r="P104" s="69" t="str">
        <f t="shared" si="13"/>
        <v/>
      </c>
      <c r="Q104" s="59"/>
      <c r="R104" s="59"/>
    </row>
    <row r="105" spans="1:18" s="210" customFormat="1" ht="12" hidden="1" outlineLevel="1" x14ac:dyDescent="0.25">
      <c r="A105" s="59"/>
      <c r="B105" s="65">
        <f>IF(Tāme!B108="","",Tāme!B108)</f>
        <v>9.8000000000000007</v>
      </c>
      <c r="C105" s="66" t="str">
        <f>IF(Tāme!C108="","",Tāme!C108)</f>
        <v/>
      </c>
      <c r="D105" s="280" t="str">
        <f>IF(Tāme!D108="","",Tāme!D108)</f>
        <v/>
      </c>
      <c r="E105" s="280" t="str">
        <f>IF(Tāme!E108="","",Tāme!E108)</f>
        <v/>
      </c>
      <c r="F105" s="67" t="str">
        <f>IF(Tāme!F108="","",Tāme!F108)</f>
        <v/>
      </c>
      <c r="G105" s="309">
        <f>IF(Tāme!G108="","",Tāme!G108)</f>
        <v>1</v>
      </c>
      <c r="H105" s="67">
        <f>IF(Tāme!H108="","",Tāme!H108)</f>
        <v>0</v>
      </c>
      <c r="I105" s="68">
        <f>IF(Tāme!I108="","",Tāme!I108)</f>
        <v>0</v>
      </c>
      <c r="J105" s="69">
        <f>IF(Tāme!J108="","",Tāme!J108)</f>
        <v>0</v>
      </c>
      <c r="K105" s="60"/>
      <c r="L105" s="91" t="str">
        <f>IF(Tāme!L108="","",Tāme!L108)</f>
        <v/>
      </c>
      <c r="M105" s="39"/>
      <c r="N105" s="37"/>
      <c r="O105" s="40"/>
      <c r="P105" s="69" t="str">
        <f t="shared" si="13"/>
        <v/>
      </c>
      <c r="Q105" s="59"/>
      <c r="R105" s="59"/>
    </row>
    <row r="106" spans="1:18" s="210" customFormat="1" ht="12" hidden="1" outlineLevel="1" x14ac:dyDescent="0.25">
      <c r="A106" s="59"/>
      <c r="B106" s="65">
        <f>IF(Tāme!B109="","",Tāme!B109)</f>
        <v>9.9</v>
      </c>
      <c r="C106" s="66" t="str">
        <f>IF(Tāme!C109="","",Tāme!C109)</f>
        <v/>
      </c>
      <c r="D106" s="280" t="str">
        <f>IF(Tāme!D109="","",Tāme!D109)</f>
        <v/>
      </c>
      <c r="E106" s="280" t="str">
        <f>IF(Tāme!E109="","",Tāme!E109)</f>
        <v/>
      </c>
      <c r="F106" s="67" t="str">
        <f>IF(Tāme!F109="","",Tāme!F109)</f>
        <v/>
      </c>
      <c r="G106" s="309">
        <f>IF(Tāme!G109="","",Tāme!G109)</f>
        <v>1</v>
      </c>
      <c r="H106" s="67">
        <f>IF(Tāme!H109="","",Tāme!H109)</f>
        <v>0</v>
      </c>
      <c r="I106" s="68">
        <f>IF(Tāme!I109="","",Tāme!I109)</f>
        <v>0</v>
      </c>
      <c r="J106" s="69">
        <f>IF(Tāme!J109="","",Tāme!J109)</f>
        <v>0</v>
      </c>
      <c r="K106" s="60"/>
      <c r="L106" s="91" t="str">
        <f>IF(Tāme!L109="","",Tāme!L109)</f>
        <v/>
      </c>
      <c r="M106" s="39"/>
      <c r="N106" s="37"/>
      <c r="O106" s="40"/>
      <c r="P106" s="69" t="str">
        <f t="shared" si="13"/>
        <v/>
      </c>
      <c r="Q106" s="59"/>
      <c r="R106" s="59"/>
    </row>
    <row r="107" spans="1:18" s="210" customFormat="1" ht="12" hidden="1" outlineLevel="1" x14ac:dyDescent="0.25">
      <c r="A107" s="59"/>
      <c r="B107" s="70" t="str">
        <f>IF(Tāme!B110="","",Tāme!B110)</f>
        <v>9.10.</v>
      </c>
      <c r="C107" s="71" t="str">
        <f>IF(Tāme!C110="","",Tāme!C110)</f>
        <v/>
      </c>
      <c r="D107" s="281" t="str">
        <f>IF(Tāme!D110="","",Tāme!D110)</f>
        <v/>
      </c>
      <c r="E107" s="281" t="str">
        <f>IF(Tāme!E110="","",Tāme!E110)</f>
        <v/>
      </c>
      <c r="F107" s="72" t="str">
        <f>IF(Tāme!F110="","",Tāme!F110)</f>
        <v/>
      </c>
      <c r="G107" s="310">
        <f>IF(Tāme!G110="","",Tāme!G110)</f>
        <v>1</v>
      </c>
      <c r="H107" s="72">
        <f>IF(Tāme!H110="","",Tāme!H110)</f>
        <v>0</v>
      </c>
      <c r="I107" s="73">
        <f>IF(Tāme!I110="","",Tāme!I110)</f>
        <v>0</v>
      </c>
      <c r="J107" s="74">
        <f>IF(Tāme!J110="","",Tāme!J110)</f>
        <v>0</v>
      </c>
      <c r="K107" s="60"/>
      <c r="L107" s="93" t="str">
        <f>IF(Tāme!L110="","",Tāme!L110)</f>
        <v/>
      </c>
      <c r="M107" s="41"/>
      <c r="N107" s="37"/>
      <c r="O107" s="40"/>
      <c r="P107" s="69" t="str">
        <f t="shared" si="13"/>
        <v/>
      </c>
      <c r="Q107" s="59"/>
      <c r="R107" s="59"/>
    </row>
    <row r="108" spans="1:18" s="210" customFormat="1" ht="22.5" customHeight="1" x14ac:dyDescent="0.25">
      <c r="A108" s="59"/>
      <c r="B108" s="61">
        <f>IF(Tāme!B111="","",Tāme!B111)</f>
        <v>10</v>
      </c>
      <c r="C108" s="395" t="str">
        <f>IF(Tāme!C111="","",Tāme!C111)</f>
        <v>Dzīvojamās īres mājas teritorijas labiekārtošanas izmaksas</v>
      </c>
      <c r="D108" s="396" t="str">
        <f>IF(Tāme!D111="","",Tāme!D111)</f>
        <v/>
      </c>
      <c r="E108" s="279" t="str">
        <f>IF(Tāme!E111="","",Tāme!E111)</f>
        <v/>
      </c>
      <c r="F108" s="62" t="str">
        <f>IF(Tāme!F111="","",Tāme!F111)</f>
        <v/>
      </c>
      <c r="G108" s="308" t="str">
        <f>IF(Tāme!G111="","",Tāme!G111)</f>
        <v/>
      </c>
      <c r="H108" s="63"/>
      <c r="I108" s="216"/>
      <c r="J108" s="86">
        <f>IF(Tāme!J111="","",Tāme!J111)</f>
        <v>0</v>
      </c>
      <c r="K108" s="60"/>
      <c r="L108" s="107">
        <f>SUM(L109:L118)</f>
        <v>0</v>
      </c>
      <c r="M108" s="107">
        <f>SUM(M109:M118)</f>
        <v>0</v>
      </c>
      <c r="N108" s="215">
        <f>SUM(N109:N118)</f>
        <v>0</v>
      </c>
      <c r="O108" s="108">
        <f>SUM(O109:O118)</f>
        <v>0</v>
      </c>
      <c r="P108" s="86">
        <f>SUM(P109:P118)</f>
        <v>0</v>
      </c>
      <c r="Q108" s="59"/>
      <c r="R108" s="59"/>
    </row>
    <row r="109" spans="1:18" s="210" customFormat="1" ht="12" x14ac:dyDescent="0.25">
      <c r="A109" s="59"/>
      <c r="B109" s="65">
        <f>IF(Tāme!B112="","",Tāme!B112)</f>
        <v>10.1</v>
      </c>
      <c r="C109" s="66" t="str">
        <f>IF(Tāme!C112="","",Tāme!C112)</f>
        <v/>
      </c>
      <c r="D109" s="280" t="str">
        <f>IF(Tāme!D112="","",Tāme!D112)</f>
        <v/>
      </c>
      <c r="E109" s="280" t="str">
        <f>IF(Tāme!E112="","",Tāme!E112)</f>
        <v/>
      </c>
      <c r="F109" s="67" t="str">
        <f>IF(Tāme!F112="","",Tāme!F112)</f>
        <v/>
      </c>
      <c r="G109" s="309">
        <f>IF(Tāme!G112="","",Tāme!G112)</f>
        <v>1</v>
      </c>
      <c r="H109" s="67">
        <f>IF(Tāme!H112="","",Tāme!H112)</f>
        <v>0</v>
      </c>
      <c r="I109" s="68">
        <f>IF(Tāme!I112="","",Tāme!I112)</f>
        <v>0</v>
      </c>
      <c r="J109" s="69">
        <f>IF(Tāme!J112="","",Tāme!J112)</f>
        <v>0</v>
      </c>
      <c r="K109" s="60"/>
      <c r="L109" s="91" t="str">
        <f>IF(Tāme!L112="","",Tāme!L112)</f>
        <v/>
      </c>
      <c r="M109" s="39"/>
      <c r="N109" s="37"/>
      <c r="O109" s="40"/>
      <c r="P109" s="69" t="str">
        <f t="shared" ref="P109:P118" si="14">IF(L109="","",L109-M109-N109-O109)</f>
        <v/>
      </c>
      <c r="Q109" s="59"/>
      <c r="R109" s="59"/>
    </row>
    <row r="110" spans="1:18" s="210" customFormat="1" collapsed="1" thickBot="1" x14ac:dyDescent="0.3">
      <c r="A110" s="59"/>
      <c r="B110" s="65">
        <f>IF(Tāme!B113="","",Tāme!B113)</f>
        <v>10.199999999999999</v>
      </c>
      <c r="C110" s="66" t="str">
        <f>IF(Tāme!C113="","",Tāme!C113)</f>
        <v/>
      </c>
      <c r="D110" s="280" t="str">
        <f>IF(Tāme!D113="","",Tāme!D113)</f>
        <v/>
      </c>
      <c r="E110" s="280" t="str">
        <f>IF(Tāme!E113="","",Tāme!E113)</f>
        <v/>
      </c>
      <c r="F110" s="67" t="str">
        <f>IF(Tāme!F113="","",Tāme!F113)</f>
        <v/>
      </c>
      <c r="G110" s="309">
        <f>IF(Tāme!G113="","",Tāme!G113)</f>
        <v>1</v>
      </c>
      <c r="H110" s="67">
        <f>IF(Tāme!H113="","",Tāme!H113)</f>
        <v>0</v>
      </c>
      <c r="I110" s="68">
        <f>IF(Tāme!I113="","",Tāme!I113)</f>
        <v>0</v>
      </c>
      <c r="J110" s="69">
        <f>IF(Tāme!J113="","",Tāme!J113)</f>
        <v>0</v>
      </c>
      <c r="K110" s="60"/>
      <c r="L110" s="91" t="str">
        <f>IF(Tāme!L113="","",Tāme!L113)</f>
        <v/>
      </c>
      <c r="M110" s="39"/>
      <c r="N110" s="37"/>
      <c r="O110" s="40"/>
      <c r="P110" s="69" t="str">
        <f t="shared" si="14"/>
        <v/>
      </c>
      <c r="Q110" s="59"/>
      <c r="R110" s="59"/>
    </row>
    <row r="111" spans="1:18" s="210" customFormat="1" ht="12" hidden="1" outlineLevel="1" x14ac:dyDescent="0.25">
      <c r="A111" s="59"/>
      <c r="B111" s="65">
        <f>IF(Tāme!B114="","",Tāme!B114)</f>
        <v>10.3</v>
      </c>
      <c r="C111" s="66" t="str">
        <f>IF(Tāme!C114="","",Tāme!C114)</f>
        <v/>
      </c>
      <c r="D111" s="280" t="str">
        <f>IF(Tāme!D114="","",Tāme!D114)</f>
        <v/>
      </c>
      <c r="E111" s="280" t="str">
        <f>IF(Tāme!E114="","",Tāme!E114)</f>
        <v/>
      </c>
      <c r="F111" s="67" t="str">
        <f>IF(Tāme!F114="","",Tāme!F114)</f>
        <v/>
      </c>
      <c r="G111" s="309">
        <f>IF(Tāme!G114="","",Tāme!G114)</f>
        <v>1</v>
      </c>
      <c r="H111" s="67">
        <f>IF(Tāme!H114="","",Tāme!H114)</f>
        <v>0</v>
      </c>
      <c r="I111" s="68">
        <f>IF(Tāme!I114="","",Tāme!I114)</f>
        <v>0</v>
      </c>
      <c r="J111" s="69">
        <f>IF(Tāme!J114="","",Tāme!J114)</f>
        <v>0</v>
      </c>
      <c r="K111" s="60"/>
      <c r="L111" s="91" t="str">
        <f>IF(Tāme!L114="","",Tāme!L114)</f>
        <v/>
      </c>
      <c r="M111" s="39"/>
      <c r="N111" s="37"/>
      <c r="O111" s="40"/>
      <c r="P111" s="69" t="str">
        <f t="shared" si="14"/>
        <v/>
      </c>
      <c r="Q111" s="59"/>
      <c r="R111" s="59"/>
    </row>
    <row r="112" spans="1:18" s="210" customFormat="1" ht="12" hidden="1" outlineLevel="1" x14ac:dyDescent="0.25">
      <c r="A112" s="59"/>
      <c r="B112" s="65">
        <f>IF(Tāme!B115="","",Tāme!B115)</f>
        <v>10.4</v>
      </c>
      <c r="C112" s="66" t="str">
        <f>IF(Tāme!C115="","",Tāme!C115)</f>
        <v/>
      </c>
      <c r="D112" s="280" t="str">
        <f>IF(Tāme!D115="","",Tāme!D115)</f>
        <v/>
      </c>
      <c r="E112" s="280" t="str">
        <f>IF(Tāme!E115="","",Tāme!E115)</f>
        <v/>
      </c>
      <c r="F112" s="67" t="str">
        <f>IF(Tāme!F115="","",Tāme!F115)</f>
        <v/>
      </c>
      <c r="G112" s="309">
        <f>IF(Tāme!G115="","",Tāme!G115)</f>
        <v>1</v>
      </c>
      <c r="H112" s="67">
        <f>IF(Tāme!H115="","",Tāme!H115)</f>
        <v>0</v>
      </c>
      <c r="I112" s="68">
        <f>IF(Tāme!I115="","",Tāme!I115)</f>
        <v>0</v>
      </c>
      <c r="J112" s="69">
        <f>IF(Tāme!J115="","",Tāme!J115)</f>
        <v>0</v>
      </c>
      <c r="K112" s="60"/>
      <c r="L112" s="91" t="str">
        <f>IF(Tāme!L115="","",Tāme!L115)</f>
        <v/>
      </c>
      <c r="M112" s="39"/>
      <c r="N112" s="37"/>
      <c r="O112" s="40"/>
      <c r="P112" s="69" t="str">
        <f t="shared" si="14"/>
        <v/>
      </c>
      <c r="Q112" s="59"/>
      <c r="R112" s="59"/>
    </row>
    <row r="113" spans="1:18" s="210" customFormat="1" ht="12" hidden="1" outlineLevel="1" x14ac:dyDescent="0.25">
      <c r="A113" s="59"/>
      <c r="B113" s="65">
        <f>IF(Tāme!B116="","",Tāme!B116)</f>
        <v>10.5</v>
      </c>
      <c r="C113" s="66" t="str">
        <f>IF(Tāme!C116="","",Tāme!C116)</f>
        <v/>
      </c>
      <c r="D113" s="280" t="str">
        <f>IF(Tāme!D116="","",Tāme!D116)</f>
        <v/>
      </c>
      <c r="E113" s="280" t="str">
        <f>IF(Tāme!E116="","",Tāme!E116)</f>
        <v/>
      </c>
      <c r="F113" s="67" t="str">
        <f>IF(Tāme!F116="","",Tāme!F116)</f>
        <v/>
      </c>
      <c r="G113" s="309">
        <f>IF(Tāme!G116="","",Tāme!G116)</f>
        <v>1</v>
      </c>
      <c r="H113" s="67">
        <f>IF(Tāme!H116="","",Tāme!H116)</f>
        <v>0</v>
      </c>
      <c r="I113" s="68">
        <f>IF(Tāme!I116="","",Tāme!I116)</f>
        <v>0</v>
      </c>
      <c r="J113" s="69">
        <f>IF(Tāme!J116="","",Tāme!J116)</f>
        <v>0</v>
      </c>
      <c r="K113" s="60"/>
      <c r="L113" s="91" t="str">
        <f>IF(Tāme!L116="","",Tāme!L116)</f>
        <v/>
      </c>
      <c r="M113" s="39"/>
      <c r="N113" s="37"/>
      <c r="O113" s="40"/>
      <c r="P113" s="69" t="str">
        <f t="shared" si="14"/>
        <v/>
      </c>
      <c r="Q113" s="59"/>
      <c r="R113" s="59"/>
    </row>
    <row r="114" spans="1:18" s="210" customFormat="1" ht="12" hidden="1" outlineLevel="1" x14ac:dyDescent="0.25">
      <c r="A114" s="59"/>
      <c r="B114" s="65">
        <f>IF(Tāme!B117="","",Tāme!B117)</f>
        <v>10.6</v>
      </c>
      <c r="C114" s="66" t="str">
        <f>IF(Tāme!C117="","",Tāme!C117)</f>
        <v/>
      </c>
      <c r="D114" s="280" t="str">
        <f>IF(Tāme!D117="","",Tāme!D117)</f>
        <v/>
      </c>
      <c r="E114" s="280" t="str">
        <f>IF(Tāme!E117="","",Tāme!E117)</f>
        <v/>
      </c>
      <c r="F114" s="67" t="str">
        <f>IF(Tāme!F117="","",Tāme!F117)</f>
        <v/>
      </c>
      <c r="G114" s="309">
        <f>IF(Tāme!G117="","",Tāme!G117)</f>
        <v>1</v>
      </c>
      <c r="H114" s="67">
        <f>IF(Tāme!H117="","",Tāme!H117)</f>
        <v>0</v>
      </c>
      <c r="I114" s="68">
        <f>IF(Tāme!I117="","",Tāme!I117)</f>
        <v>0</v>
      </c>
      <c r="J114" s="69">
        <f>IF(Tāme!J117="","",Tāme!J117)</f>
        <v>0</v>
      </c>
      <c r="K114" s="60"/>
      <c r="L114" s="91" t="str">
        <f>IF(Tāme!L117="","",Tāme!L117)</f>
        <v/>
      </c>
      <c r="M114" s="39"/>
      <c r="N114" s="37"/>
      <c r="O114" s="40"/>
      <c r="P114" s="69" t="str">
        <f t="shared" si="14"/>
        <v/>
      </c>
      <c r="Q114" s="59"/>
      <c r="R114" s="59"/>
    </row>
    <row r="115" spans="1:18" s="210" customFormat="1" ht="12" hidden="1" outlineLevel="1" x14ac:dyDescent="0.25">
      <c r="A115" s="59"/>
      <c r="B115" s="65">
        <f>IF(Tāme!B118="","",Tāme!B118)</f>
        <v>10.7</v>
      </c>
      <c r="C115" s="66" t="str">
        <f>IF(Tāme!C118="","",Tāme!C118)</f>
        <v/>
      </c>
      <c r="D115" s="280" t="str">
        <f>IF(Tāme!D118="","",Tāme!D118)</f>
        <v/>
      </c>
      <c r="E115" s="280" t="str">
        <f>IF(Tāme!E118="","",Tāme!E118)</f>
        <v/>
      </c>
      <c r="F115" s="67" t="str">
        <f>IF(Tāme!F118="","",Tāme!F118)</f>
        <v/>
      </c>
      <c r="G115" s="309">
        <f>IF(Tāme!G118="","",Tāme!G118)</f>
        <v>1</v>
      </c>
      <c r="H115" s="67">
        <f>IF(Tāme!H118="","",Tāme!H118)</f>
        <v>0</v>
      </c>
      <c r="I115" s="68">
        <f>IF(Tāme!I118="","",Tāme!I118)</f>
        <v>0</v>
      </c>
      <c r="J115" s="69">
        <f>IF(Tāme!J118="","",Tāme!J118)</f>
        <v>0</v>
      </c>
      <c r="K115" s="60"/>
      <c r="L115" s="91" t="str">
        <f>IF(Tāme!L118="","",Tāme!L118)</f>
        <v/>
      </c>
      <c r="M115" s="39"/>
      <c r="N115" s="37"/>
      <c r="O115" s="40"/>
      <c r="P115" s="69" t="str">
        <f t="shared" si="14"/>
        <v/>
      </c>
      <c r="Q115" s="59"/>
      <c r="R115" s="59"/>
    </row>
    <row r="116" spans="1:18" s="210" customFormat="1" ht="12" hidden="1" outlineLevel="1" x14ac:dyDescent="0.25">
      <c r="A116" s="59"/>
      <c r="B116" s="65">
        <f>IF(Tāme!B119="","",Tāme!B119)</f>
        <v>10.8</v>
      </c>
      <c r="C116" s="66" t="str">
        <f>IF(Tāme!C119="","",Tāme!C119)</f>
        <v/>
      </c>
      <c r="D116" s="280" t="str">
        <f>IF(Tāme!D119="","",Tāme!D119)</f>
        <v/>
      </c>
      <c r="E116" s="280" t="str">
        <f>IF(Tāme!E119="","",Tāme!E119)</f>
        <v/>
      </c>
      <c r="F116" s="67" t="str">
        <f>IF(Tāme!F119="","",Tāme!F119)</f>
        <v/>
      </c>
      <c r="G116" s="309">
        <f>IF(Tāme!G119="","",Tāme!G119)</f>
        <v>1</v>
      </c>
      <c r="H116" s="67">
        <f>IF(Tāme!H119="","",Tāme!H119)</f>
        <v>0</v>
      </c>
      <c r="I116" s="68">
        <f>IF(Tāme!I119="","",Tāme!I119)</f>
        <v>0</v>
      </c>
      <c r="J116" s="69">
        <f>IF(Tāme!J119="","",Tāme!J119)</f>
        <v>0</v>
      </c>
      <c r="K116" s="60"/>
      <c r="L116" s="91" t="str">
        <f>IF(Tāme!L119="","",Tāme!L119)</f>
        <v/>
      </c>
      <c r="M116" s="39"/>
      <c r="N116" s="37"/>
      <c r="O116" s="40"/>
      <c r="P116" s="69" t="str">
        <f t="shared" si="14"/>
        <v/>
      </c>
      <c r="Q116" s="59"/>
      <c r="R116" s="59"/>
    </row>
    <row r="117" spans="1:18" s="210" customFormat="1" ht="12" hidden="1" outlineLevel="1" x14ac:dyDescent="0.25">
      <c r="A117" s="59"/>
      <c r="B117" s="65">
        <f>IF(Tāme!B120="","",Tāme!B120)</f>
        <v>10.9</v>
      </c>
      <c r="C117" s="66" t="str">
        <f>IF(Tāme!C120="","",Tāme!C120)</f>
        <v/>
      </c>
      <c r="D117" s="280" t="str">
        <f>IF(Tāme!D120="","",Tāme!D120)</f>
        <v/>
      </c>
      <c r="E117" s="280" t="str">
        <f>IF(Tāme!E120="","",Tāme!E120)</f>
        <v/>
      </c>
      <c r="F117" s="67" t="str">
        <f>IF(Tāme!F120="","",Tāme!F120)</f>
        <v/>
      </c>
      <c r="G117" s="309">
        <f>IF(Tāme!G120="","",Tāme!G120)</f>
        <v>1</v>
      </c>
      <c r="H117" s="67">
        <f>IF(Tāme!H120="","",Tāme!H120)</f>
        <v>0</v>
      </c>
      <c r="I117" s="68">
        <f>IF(Tāme!I120="","",Tāme!I120)</f>
        <v>0</v>
      </c>
      <c r="J117" s="69">
        <f>IF(Tāme!J120="","",Tāme!J120)</f>
        <v>0</v>
      </c>
      <c r="K117" s="60"/>
      <c r="L117" s="91" t="str">
        <f>IF(Tāme!L120="","",Tāme!L120)</f>
        <v/>
      </c>
      <c r="M117" s="39"/>
      <c r="N117" s="37"/>
      <c r="O117" s="40"/>
      <c r="P117" s="69" t="str">
        <f t="shared" si="14"/>
        <v/>
      </c>
      <c r="Q117" s="59"/>
      <c r="R117" s="59"/>
    </row>
    <row r="118" spans="1:18" s="210" customFormat="1" hidden="1" outlineLevel="1" thickBot="1" x14ac:dyDescent="0.3">
      <c r="A118" s="59"/>
      <c r="B118" s="70" t="str">
        <f>IF(Tāme!B121="","",Tāme!B121)</f>
        <v>10.10.</v>
      </c>
      <c r="C118" s="71" t="str">
        <f>IF(Tāme!C121="","",Tāme!C121)</f>
        <v/>
      </c>
      <c r="D118" s="281" t="str">
        <f>IF(Tāme!D121="","",Tāme!D121)</f>
        <v/>
      </c>
      <c r="E118" s="281" t="str">
        <f>IF(Tāme!E121="","",Tāme!E121)</f>
        <v/>
      </c>
      <c r="F118" s="72" t="str">
        <f>IF(Tāme!F121="","",Tāme!F121)</f>
        <v/>
      </c>
      <c r="G118" s="310">
        <f>IF(Tāme!G121="","",Tāme!G121)</f>
        <v>1</v>
      </c>
      <c r="H118" s="72">
        <f>IF(Tāme!H121="","",Tāme!H121)</f>
        <v>0</v>
      </c>
      <c r="I118" s="73">
        <f>IF(Tāme!I121="","",Tāme!I121)</f>
        <v>0</v>
      </c>
      <c r="J118" s="74">
        <f>IF(Tāme!J121="","",Tāme!J121)</f>
        <v>0</v>
      </c>
      <c r="K118" s="60"/>
      <c r="L118" s="93" t="str">
        <f>IF(Tāme!L121="","",Tāme!L121)</f>
        <v/>
      </c>
      <c r="M118" s="41"/>
      <c r="N118" s="37"/>
      <c r="O118" s="40"/>
      <c r="P118" s="69" t="str">
        <f t="shared" si="14"/>
        <v/>
      </c>
      <c r="Q118" s="59"/>
      <c r="R118" s="59"/>
    </row>
    <row r="119" spans="1:18" s="220" customFormat="1" ht="21.75" customHeight="1" thickTop="1" thickBot="1" x14ac:dyDescent="0.3">
      <c r="A119" s="81"/>
      <c r="B119" s="392" t="s">
        <v>35</v>
      </c>
      <c r="C119" s="393"/>
      <c r="D119" s="393"/>
      <c r="E119" s="393"/>
      <c r="F119" s="393"/>
      <c r="G119" s="394"/>
      <c r="H119" s="218">
        <f>SUM(H9:H118)</f>
        <v>0</v>
      </c>
      <c r="I119" s="218">
        <f>SUM(I9:I118)</f>
        <v>0</v>
      </c>
      <c r="J119" s="219">
        <f>J97+J86+J75+J64+J53+J42+J31+J20+J9+J108</f>
        <v>0</v>
      </c>
      <c r="K119" s="60"/>
      <c r="L119" s="219">
        <f>L97+L86+L75+L64+L53+L42+L31+L20+L9+L108</f>
        <v>0</v>
      </c>
      <c r="M119" s="219">
        <f t="shared" ref="M119:O119" si="15">M97+M86+M75+M64+M53+M42+M31+M20+M9+M108</f>
        <v>0</v>
      </c>
      <c r="N119" s="219">
        <f t="shared" si="15"/>
        <v>0</v>
      </c>
      <c r="O119" s="219">
        <f t="shared" si="15"/>
        <v>0</v>
      </c>
      <c r="P119" s="219">
        <f>P97+P86+P75+P64+P53+P42+P31+P20+P9+P108</f>
        <v>0</v>
      </c>
      <c r="Q119" s="81"/>
      <c r="R119" s="81"/>
    </row>
    <row r="120" spans="1:18" s="220" customFormat="1" ht="6" customHeight="1" thickTop="1" x14ac:dyDescent="0.25">
      <c r="A120" s="81"/>
      <c r="B120" s="194"/>
      <c r="C120" s="194"/>
      <c r="D120" s="283"/>
      <c r="E120" s="283"/>
      <c r="F120" s="194"/>
      <c r="G120" s="194"/>
      <c r="H120" s="194"/>
      <c r="I120" s="194"/>
      <c r="J120" s="194"/>
      <c r="K120" s="60"/>
      <c r="L120" s="194"/>
      <c r="M120" s="194"/>
      <c r="N120" s="194"/>
      <c r="O120" s="60"/>
      <c r="P120" s="221"/>
      <c r="Q120" s="81"/>
      <c r="R120" s="81"/>
    </row>
    <row r="121" spans="1:18" s="222" customFormat="1" x14ac:dyDescent="0.25">
      <c r="A121" s="196"/>
      <c r="B121" s="196"/>
      <c r="C121" s="196"/>
      <c r="D121" s="284"/>
      <c r="E121" s="284"/>
      <c r="F121" s="196"/>
      <c r="G121" s="196"/>
      <c r="H121" s="197"/>
      <c r="I121" s="198"/>
      <c r="J121" s="197"/>
      <c r="K121" s="197"/>
      <c r="L121" s="397" t="str">
        <f>IF(L119=SUM(M119:P119),"","! Nav veikts korekts attiecināmo izmaksu sadalījums pa finansētājiem")</f>
        <v/>
      </c>
      <c r="M121" s="397"/>
      <c r="N121" s="397"/>
      <c r="O121" s="397"/>
      <c r="P121" s="397"/>
      <c r="Q121" s="196"/>
      <c r="R121" s="196"/>
    </row>
    <row r="122" spans="1:18" x14ac:dyDescent="0.25">
      <c r="L122" s="397" t="str">
        <f>IFERROR(IF(M119/L119&lt;5%,"! Aizņēmēja līdzdalībai projektā jābūt ne mazākai kā 5% no attiecināmo izmaksu kopsummas ",""),"")</f>
        <v/>
      </c>
      <c r="M122" s="397"/>
      <c r="N122" s="397"/>
      <c r="O122" s="397"/>
      <c r="P122" s="397"/>
    </row>
  </sheetData>
  <sheetProtection algorithmName="SHA-512" hashValue="YICP30nIVVOqspMpdT7kEsFRtKW4pHPwXPs26Kq9UUESbO1BluD5C0qjs84BWBvBRvpGLUlkcdWx46A+hNJJDQ==" saltValue="/1EgolFLFHokRkrClnbc0w==" spinCount="100000" sheet="1" formatCells="0" formatColumns="0" formatRows="0"/>
  <mergeCells count="27">
    <mergeCell ref="L121:P121"/>
    <mergeCell ref="L122:P122"/>
    <mergeCell ref="Q9:R19"/>
    <mergeCell ref="C9:D9"/>
    <mergeCell ref="C20:D20"/>
    <mergeCell ref="C31:D31"/>
    <mergeCell ref="B119:G119"/>
    <mergeCell ref="C42:D42"/>
    <mergeCell ref="C53:D53"/>
    <mergeCell ref="C64:D64"/>
    <mergeCell ref="C75:D75"/>
    <mergeCell ref="C86:D86"/>
    <mergeCell ref="C97:D97"/>
    <mergeCell ref="C108:D108"/>
    <mergeCell ref="M7:P7"/>
    <mergeCell ref="B4:P4"/>
    <mergeCell ref="H1:P1"/>
    <mergeCell ref="L7:L8"/>
    <mergeCell ref="I7:I8"/>
    <mergeCell ref="J7:J8"/>
    <mergeCell ref="F7:F8"/>
    <mergeCell ref="G7:G8"/>
    <mergeCell ref="H7:H8"/>
    <mergeCell ref="B5:J5"/>
    <mergeCell ref="B7:B8"/>
    <mergeCell ref="C7:C8"/>
    <mergeCell ref="D7:E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H127"/>
  <sheetViews>
    <sheetView showGridLines="0" zoomScaleNormal="100" workbookViewId="0">
      <pane ySplit="8" topLeftCell="A9" activePane="bottomLeft" state="frozen"/>
      <selection pane="bottomLeft" activeCell="A6" sqref="A6"/>
    </sheetView>
  </sheetViews>
  <sheetFormatPr defaultColWidth="0" defaultRowHeight="12.75" zeroHeight="1" outlineLevelRow="1" outlineLevelCol="1" x14ac:dyDescent="0.25"/>
  <cols>
    <col min="1" max="1" width="1.5703125" style="1" customWidth="1"/>
    <col min="2" max="2" width="4.5703125" style="1" customWidth="1"/>
    <col min="3" max="3" width="53.140625" style="285" customWidth="1" collapsed="1"/>
    <col min="4" max="4" width="20.42578125" style="285" hidden="1" customWidth="1" outlineLevel="1"/>
    <col min="5" max="5" width="14" style="285" hidden="1" customWidth="1" outlineLevel="1"/>
    <col min="6" max="6" width="12.7109375" style="1" hidden="1" customWidth="1" outlineLevel="1"/>
    <col min="7" max="7" width="7" style="1" hidden="1" customWidth="1" outlineLevel="1"/>
    <col min="8" max="8" width="14.28515625" style="15" customWidth="1"/>
    <col min="9" max="9" width="14.28515625" style="6" customWidth="1"/>
    <col min="10" max="10" width="14.28515625" style="15" customWidth="1"/>
    <col min="11" max="11" width="4.5703125" style="25" customWidth="1"/>
    <col min="12" max="12" width="16.5703125" style="1" customWidth="1"/>
    <col min="13" max="14" width="14.140625" style="1" customWidth="1"/>
    <col min="15" max="15" width="14.140625" style="5" customWidth="1"/>
    <col min="16" max="16" width="4.5703125" style="1" customWidth="1"/>
    <col min="17" max="17" width="15.140625" style="1" customWidth="1"/>
    <col min="18" max="18" width="12.85546875" style="1" customWidth="1"/>
    <col min="19" max="26" width="9.140625" style="1" hidden="1" customWidth="1"/>
    <col min="27" max="34" width="0" style="1" hidden="1" customWidth="1"/>
    <col min="35" max="16384" width="9.140625" style="1" hidden="1"/>
  </cols>
  <sheetData>
    <row r="1" spans="2:26" ht="77.25" customHeight="1" x14ac:dyDescent="0.25">
      <c r="F1" s="30"/>
      <c r="G1" s="30"/>
      <c r="H1" s="400" t="s">
        <v>95</v>
      </c>
      <c r="I1" s="401"/>
      <c r="J1" s="401"/>
      <c r="K1" s="401"/>
      <c r="L1" s="401"/>
      <c r="M1" s="401"/>
      <c r="N1" s="401"/>
      <c r="O1" s="401"/>
      <c r="P1" s="401"/>
      <c r="Q1" s="401"/>
      <c r="R1" s="2"/>
      <c r="S1" s="2"/>
      <c r="T1" s="2"/>
      <c r="U1" s="2"/>
      <c r="V1" s="2"/>
      <c r="W1" s="2"/>
      <c r="X1" s="2"/>
      <c r="Y1" s="2"/>
      <c r="Z1" s="2"/>
    </row>
    <row r="2" spans="2:26" ht="15" customHeight="1" thickBot="1" x14ac:dyDescent="0.3">
      <c r="B2" s="104" t="s">
        <v>18</v>
      </c>
      <c r="C2" s="286"/>
      <c r="D2" s="286"/>
      <c r="E2" s="292"/>
      <c r="F2" s="7"/>
      <c r="G2" s="8"/>
      <c r="H2" s="13"/>
      <c r="I2" s="8"/>
      <c r="J2" s="16"/>
      <c r="K2" s="16"/>
      <c r="L2" s="8"/>
      <c r="M2" s="8"/>
      <c r="N2" s="8"/>
      <c r="O2" s="9"/>
      <c r="P2" s="9"/>
      <c r="Q2" s="9"/>
      <c r="R2" s="2"/>
      <c r="S2" s="2"/>
      <c r="T2" s="2"/>
      <c r="U2" s="2"/>
      <c r="V2" s="2"/>
      <c r="W2" s="2"/>
      <c r="X2" s="2"/>
      <c r="Y2" s="2"/>
      <c r="Z2" s="2"/>
    </row>
    <row r="3" spans="2:26" ht="6" customHeight="1" x14ac:dyDescent="0.25">
      <c r="B3" s="11"/>
      <c r="C3" s="287"/>
      <c r="D3" s="287"/>
      <c r="E3" s="293"/>
      <c r="F3" s="12"/>
      <c r="G3" s="3"/>
      <c r="H3" s="14"/>
      <c r="I3" s="3"/>
      <c r="J3" s="17"/>
      <c r="K3" s="15"/>
      <c r="L3" s="3"/>
      <c r="M3" s="3"/>
      <c r="N3" s="3"/>
      <c r="O3" s="4"/>
    </row>
    <row r="4" spans="2:26" s="29" customFormat="1" ht="24" customHeight="1" x14ac:dyDescent="0.25">
      <c r="B4" s="418" t="s">
        <v>88</v>
      </c>
      <c r="C4" s="418"/>
      <c r="D4" s="418"/>
      <c r="E4" s="418"/>
      <c r="F4" s="418"/>
      <c r="G4" s="418"/>
      <c r="H4" s="418"/>
      <c r="I4" s="418"/>
      <c r="J4" s="418"/>
      <c r="K4" s="418"/>
      <c r="L4" s="418"/>
      <c r="M4" s="418"/>
      <c r="N4" s="418"/>
      <c r="O4" s="418"/>
    </row>
    <row r="5" spans="2:26" s="29" customFormat="1" ht="16.5" customHeight="1" x14ac:dyDescent="0.2">
      <c r="B5" s="419" t="str">
        <f>IF(OR(Tāme!O122&gt;0.01,Tāme!O122&lt;-0.01),"! Pirms aizpildiet šo darba lapu, aizpildiet pilnībā darba lapu- Tāme! (nepieciešams sadalīt kopējās izmaksas starp Attiecināmām un Neattiecināmām izmaksām)","")</f>
        <v/>
      </c>
      <c r="C5" s="419"/>
      <c r="D5" s="419"/>
      <c r="E5" s="419"/>
      <c r="F5" s="419"/>
      <c r="G5" s="419"/>
      <c r="H5" s="419"/>
      <c r="I5" s="419"/>
      <c r="J5" s="419"/>
      <c r="K5" s="419"/>
      <c r="L5" s="419"/>
      <c r="M5" s="419"/>
      <c r="N5" s="419"/>
      <c r="O5" s="419"/>
    </row>
    <row r="6" spans="2:26" ht="6" customHeight="1" x14ac:dyDescent="0.25">
      <c r="B6" s="11"/>
      <c r="C6" s="287"/>
      <c r="D6" s="287"/>
      <c r="E6" s="293"/>
      <c r="F6" s="12"/>
      <c r="G6" s="3"/>
      <c r="H6" s="14"/>
      <c r="I6" s="3"/>
      <c r="J6" s="17"/>
      <c r="K6" s="15"/>
      <c r="L6" s="3"/>
      <c r="M6" s="3"/>
      <c r="N6" s="3"/>
      <c r="O6" s="4"/>
    </row>
    <row r="7" spans="2:26" ht="13.5" customHeight="1" x14ac:dyDescent="0.25">
      <c r="B7" s="424" t="s">
        <v>0</v>
      </c>
      <c r="C7" s="416" t="s">
        <v>61</v>
      </c>
      <c r="D7" s="416" t="s">
        <v>14</v>
      </c>
      <c r="E7" s="416"/>
      <c r="F7" s="416" t="s">
        <v>2</v>
      </c>
      <c r="G7" s="416" t="s">
        <v>3</v>
      </c>
      <c r="H7" s="416" t="s">
        <v>4</v>
      </c>
      <c r="I7" s="422" t="s">
        <v>5</v>
      </c>
      <c r="J7" s="412" t="s">
        <v>63</v>
      </c>
      <c r="L7" s="408" t="s">
        <v>68</v>
      </c>
      <c r="M7" s="420" t="s">
        <v>19</v>
      </c>
      <c r="N7" s="421"/>
      <c r="O7" s="421"/>
      <c r="Q7" s="369" t="s">
        <v>89</v>
      </c>
    </row>
    <row r="8" spans="2:26" ht="51.75" customHeight="1" x14ac:dyDescent="0.25">
      <c r="B8" s="425"/>
      <c r="C8" s="417"/>
      <c r="D8" s="271" t="s">
        <v>6</v>
      </c>
      <c r="E8" s="271" t="s">
        <v>7</v>
      </c>
      <c r="F8" s="417"/>
      <c r="G8" s="417"/>
      <c r="H8" s="417"/>
      <c r="I8" s="423"/>
      <c r="J8" s="413"/>
      <c r="L8" s="409"/>
      <c r="M8" s="158" t="s">
        <v>65</v>
      </c>
      <c r="N8" s="159" t="s">
        <v>66</v>
      </c>
      <c r="O8" s="159" t="s">
        <v>67</v>
      </c>
      <c r="Q8" s="370"/>
    </row>
    <row r="9" spans="2:26" s="18" customFormat="1" ht="22.5" customHeight="1" x14ac:dyDescent="0.25">
      <c r="B9" s="225">
        <v>1</v>
      </c>
      <c r="C9" s="410" t="str">
        <f>'Attiecināmās izmaksas'!C9</f>
        <v>Projekta vadības izmaksas</v>
      </c>
      <c r="D9" s="411"/>
      <c r="E9" s="294"/>
      <c r="F9" s="152"/>
      <c r="G9" s="312"/>
      <c r="H9" s="226"/>
      <c r="I9" s="227"/>
      <c r="J9" s="228">
        <f>SUM(J10:J19)</f>
        <v>0</v>
      </c>
      <c r="K9" s="25"/>
      <c r="L9" s="228">
        <f>SUM(L10:L19)</f>
        <v>0</v>
      </c>
      <c r="M9" s="229">
        <f>SUM(M10:M19)</f>
        <v>0</v>
      </c>
      <c r="N9" s="230">
        <f>SUM(N10:N19)</f>
        <v>0</v>
      </c>
      <c r="O9" s="231">
        <f>SUM(O10:O19)</f>
        <v>0</v>
      </c>
      <c r="Q9" s="183">
        <f>SUM(Q10:Q19)</f>
        <v>0</v>
      </c>
    </row>
    <row r="10" spans="2:26" s="18" customFormat="1" ht="11.25" customHeight="1" x14ac:dyDescent="0.25">
      <c r="B10" s="31">
        <f>IF(Tāme!B13="","",Tāme!B13)</f>
        <v>1.1000000000000001</v>
      </c>
      <c r="C10" s="288" t="str">
        <f>IF(Tāme!C13="","",Tāme!C13)</f>
        <v/>
      </c>
      <c r="D10" s="288" t="str">
        <f>IF(Tāme!D13="","",Tāme!D13)</f>
        <v/>
      </c>
      <c r="E10" s="288" t="str">
        <f>IF(Tāme!E13="","",Tāme!E13)</f>
        <v/>
      </c>
      <c r="F10" s="22" t="str">
        <f>IF(Tāme!F13="","",Tāme!F13)</f>
        <v/>
      </c>
      <c r="G10" s="313">
        <f>IF(Tāme!G13="","",Tāme!G13)</f>
        <v>1</v>
      </c>
      <c r="H10" s="22">
        <f>IF(Tāme!H13="","",Tāme!H13)</f>
        <v>0</v>
      </c>
      <c r="I10" s="34">
        <f>IF(Tāme!I13="","",Tāme!I13)</f>
        <v>0</v>
      </c>
      <c r="J10" s="24">
        <f>IF(Tāme!J13="","",Tāme!J13)</f>
        <v>0</v>
      </c>
      <c r="K10" s="25"/>
      <c r="L10" s="24" t="str">
        <f>IF(Tāme!M13="","",Tāme!M13)</f>
        <v/>
      </c>
      <c r="M10" s="110"/>
      <c r="N10" s="37"/>
      <c r="O10" s="40"/>
      <c r="Q10" s="186" t="str">
        <f>IFERROR((L10-M10-N10-O10),"")</f>
        <v/>
      </c>
    </row>
    <row r="11" spans="2:26" s="18" customFormat="1" ht="11.25" customHeight="1" collapsed="1" x14ac:dyDescent="0.25">
      <c r="B11" s="31">
        <f>IF(Tāme!B14="","",Tāme!B14)</f>
        <v>1.2</v>
      </c>
      <c r="C11" s="288" t="str">
        <f>IF(Tāme!C14="","",Tāme!C14)</f>
        <v/>
      </c>
      <c r="D11" s="288" t="str">
        <f>IF(Tāme!D14="","",Tāme!D14)</f>
        <v/>
      </c>
      <c r="E11" s="288" t="str">
        <f>IF(Tāme!E14="","",Tāme!E14)</f>
        <v/>
      </c>
      <c r="F11" s="22" t="str">
        <f>IF(Tāme!F14="","",Tāme!F14)</f>
        <v/>
      </c>
      <c r="G11" s="313">
        <f>IF(Tāme!G14="","",Tāme!G14)</f>
        <v>1</v>
      </c>
      <c r="H11" s="22">
        <f>IF(Tāme!H14="","",Tāme!H14)</f>
        <v>0</v>
      </c>
      <c r="I11" s="34">
        <f>IF(Tāme!I14="","",Tāme!I14)</f>
        <v>0</v>
      </c>
      <c r="J11" s="24">
        <f>IF(Tāme!J14="","",Tāme!J14)</f>
        <v>0</v>
      </c>
      <c r="K11" s="25"/>
      <c r="L11" s="24" t="str">
        <f>IF(Tāme!M14="","",Tāme!M14)</f>
        <v/>
      </c>
      <c r="M11" s="110"/>
      <c r="N11" s="37"/>
      <c r="O11" s="40"/>
      <c r="Q11" s="186" t="str">
        <f>IFERROR((L11-M11-N11-O11),"")</f>
        <v/>
      </c>
    </row>
    <row r="12" spans="2:26" s="18" customFormat="1" ht="11.25" hidden="1" customHeight="1" outlineLevel="1" x14ac:dyDescent="0.25">
      <c r="B12" s="31">
        <f>IF(Tāme!B15="","",Tāme!B15)</f>
        <v>1.3</v>
      </c>
      <c r="C12" s="288" t="str">
        <f>IF(Tāme!C15="","",Tāme!C15)</f>
        <v/>
      </c>
      <c r="D12" s="288" t="str">
        <f>IF(Tāme!D15="","",Tāme!D15)</f>
        <v/>
      </c>
      <c r="E12" s="288" t="str">
        <f>IF(Tāme!E15="","",Tāme!E15)</f>
        <v/>
      </c>
      <c r="F12" s="22" t="str">
        <f>IF(Tāme!F15="","",Tāme!F15)</f>
        <v/>
      </c>
      <c r="G12" s="313">
        <f>IF(Tāme!G15="","",Tāme!G15)</f>
        <v>1</v>
      </c>
      <c r="H12" s="22">
        <f>IF(Tāme!H15="","",Tāme!H15)</f>
        <v>0</v>
      </c>
      <c r="I12" s="34">
        <f>IF(Tāme!I15="","",Tāme!I15)</f>
        <v>0</v>
      </c>
      <c r="J12" s="24">
        <f>IF(Tāme!J15="","",Tāme!J15)</f>
        <v>0</v>
      </c>
      <c r="K12" s="25"/>
      <c r="L12" s="24" t="str">
        <f>IF(Tāme!M15="","",Tāme!M15)</f>
        <v/>
      </c>
      <c r="M12" s="110"/>
      <c r="N12" s="37"/>
      <c r="O12" s="40"/>
      <c r="Q12" s="186" t="str">
        <f t="shared" ref="Q12:Q19" si="0">IFERROR((L12-M12-N12-O12),"")</f>
        <v/>
      </c>
    </row>
    <row r="13" spans="2:26" s="18" customFormat="1" ht="11.25" hidden="1" customHeight="1" outlineLevel="1" x14ac:dyDescent="0.25">
      <c r="B13" s="31">
        <f>IF(Tāme!B16="","",Tāme!B16)</f>
        <v>1.4</v>
      </c>
      <c r="C13" s="288" t="str">
        <f>IF(Tāme!C16="","",Tāme!C16)</f>
        <v/>
      </c>
      <c r="D13" s="288" t="str">
        <f>IF(Tāme!D16="","",Tāme!D16)</f>
        <v/>
      </c>
      <c r="E13" s="288" t="str">
        <f>IF(Tāme!E16="","",Tāme!E16)</f>
        <v/>
      </c>
      <c r="F13" s="22" t="str">
        <f>IF(Tāme!F16="","",Tāme!F16)</f>
        <v/>
      </c>
      <c r="G13" s="313">
        <f>IF(Tāme!G16="","",Tāme!G16)</f>
        <v>1</v>
      </c>
      <c r="H13" s="22">
        <f>IF(Tāme!H16="","",Tāme!H16)</f>
        <v>0</v>
      </c>
      <c r="I13" s="34">
        <f>IF(Tāme!I16="","",Tāme!I16)</f>
        <v>0</v>
      </c>
      <c r="J13" s="24">
        <f>IF(Tāme!J16="","",Tāme!J16)</f>
        <v>0</v>
      </c>
      <c r="K13" s="25"/>
      <c r="L13" s="24" t="str">
        <f>IF(Tāme!M16="","",Tāme!M16)</f>
        <v/>
      </c>
      <c r="M13" s="110"/>
      <c r="N13" s="37"/>
      <c r="O13" s="40"/>
      <c r="Q13" s="186" t="str">
        <f t="shared" si="0"/>
        <v/>
      </c>
    </row>
    <row r="14" spans="2:26" s="18" customFormat="1" ht="11.25" hidden="1" customHeight="1" outlineLevel="1" x14ac:dyDescent="0.25">
      <c r="B14" s="31">
        <f>IF(Tāme!B17="","",Tāme!B17)</f>
        <v>1.5</v>
      </c>
      <c r="C14" s="288" t="str">
        <f>IF(Tāme!C17="","",Tāme!C17)</f>
        <v/>
      </c>
      <c r="D14" s="288" t="str">
        <f>IF(Tāme!D17="","",Tāme!D17)</f>
        <v/>
      </c>
      <c r="E14" s="288" t="str">
        <f>IF(Tāme!E17="","",Tāme!E17)</f>
        <v/>
      </c>
      <c r="F14" s="22" t="str">
        <f>IF(Tāme!F17="","",Tāme!F17)</f>
        <v/>
      </c>
      <c r="G14" s="313">
        <f>IF(Tāme!G17="","",Tāme!G17)</f>
        <v>1</v>
      </c>
      <c r="H14" s="22">
        <f>IF(Tāme!H17="","",Tāme!H17)</f>
        <v>0</v>
      </c>
      <c r="I14" s="34">
        <f>IF(Tāme!I17="","",Tāme!I17)</f>
        <v>0</v>
      </c>
      <c r="J14" s="24">
        <f>IF(Tāme!J17="","",Tāme!J17)</f>
        <v>0</v>
      </c>
      <c r="K14" s="25"/>
      <c r="L14" s="24" t="str">
        <f>IF(Tāme!M17="","",Tāme!M17)</f>
        <v/>
      </c>
      <c r="M14" s="110"/>
      <c r="N14" s="37"/>
      <c r="O14" s="40"/>
      <c r="Q14" s="186" t="str">
        <f t="shared" si="0"/>
        <v/>
      </c>
    </row>
    <row r="15" spans="2:26" s="18" customFormat="1" ht="11.25" hidden="1" customHeight="1" outlineLevel="1" x14ac:dyDescent="0.25">
      <c r="B15" s="31">
        <f>IF(Tāme!B18="","",Tāme!B18)</f>
        <v>1.6</v>
      </c>
      <c r="C15" s="288" t="str">
        <f>IF(Tāme!C18="","",Tāme!C18)</f>
        <v/>
      </c>
      <c r="D15" s="288" t="str">
        <f>IF(Tāme!D18="","",Tāme!D18)</f>
        <v/>
      </c>
      <c r="E15" s="288" t="str">
        <f>IF(Tāme!E18="","",Tāme!E18)</f>
        <v/>
      </c>
      <c r="F15" s="22" t="str">
        <f>IF(Tāme!F18="","",Tāme!F18)</f>
        <v/>
      </c>
      <c r="G15" s="313">
        <f>IF(Tāme!G18="","",Tāme!G18)</f>
        <v>1</v>
      </c>
      <c r="H15" s="22">
        <f>IF(Tāme!H18="","",Tāme!H18)</f>
        <v>0</v>
      </c>
      <c r="I15" s="34">
        <f>IF(Tāme!I18="","",Tāme!I18)</f>
        <v>0</v>
      </c>
      <c r="J15" s="24">
        <f>IF(Tāme!J18="","",Tāme!J18)</f>
        <v>0</v>
      </c>
      <c r="K15" s="25"/>
      <c r="L15" s="24" t="str">
        <f>IF(Tāme!M18="","",Tāme!M18)</f>
        <v/>
      </c>
      <c r="M15" s="110"/>
      <c r="N15" s="37"/>
      <c r="O15" s="40"/>
      <c r="Q15" s="186" t="str">
        <f t="shared" si="0"/>
        <v/>
      </c>
    </row>
    <row r="16" spans="2:26" s="18" customFormat="1" ht="11.25" hidden="1" customHeight="1" outlineLevel="1" x14ac:dyDescent="0.25">
      <c r="B16" s="31">
        <f>IF(Tāme!B19="","",Tāme!B19)</f>
        <v>1.7</v>
      </c>
      <c r="C16" s="288" t="str">
        <f>IF(Tāme!C19="","",Tāme!C19)</f>
        <v/>
      </c>
      <c r="D16" s="288" t="str">
        <f>IF(Tāme!D19="","",Tāme!D19)</f>
        <v/>
      </c>
      <c r="E16" s="288" t="str">
        <f>IF(Tāme!E19="","",Tāme!E19)</f>
        <v/>
      </c>
      <c r="F16" s="22" t="str">
        <f>IF(Tāme!F19="","",Tāme!F19)</f>
        <v/>
      </c>
      <c r="G16" s="313">
        <f>IF(Tāme!G19="","",Tāme!G19)</f>
        <v>1</v>
      </c>
      <c r="H16" s="22">
        <f>IF(Tāme!H19="","",Tāme!H19)</f>
        <v>0</v>
      </c>
      <c r="I16" s="34">
        <f>IF(Tāme!I19="","",Tāme!I19)</f>
        <v>0</v>
      </c>
      <c r="J16" s="24">
        <f>IF(Tāme!J19="","",Tāme!J19)</f>
        <v>0</v>
      </c>
      <c r="K16" s="25"/>
      <c r="L16" s="24" t="str">
        <f>IF(Tāme!M19="","",Tāme!M19)</f>
        <v/>
      </c>
      <c r="M16" s="110"/>
      <c r="N16" s="37"/>
      <c r="O16" s="40"/>
      <c r="Q16" s="186" t="str">
        <f t="shared" si="0"/>
        <v/>
      </c>
    </row>
    <row r="17" spans="2:17" s="18" customFormat="1" ht="11.25" hidden="1" customHeight="1" outlineLevel="1" x14ac:dyDescent="0.25">
      <c r="B17" s="31">
        <f>IF(Tāme!B20="","",Tāme!B20)</f>
        <v>1.8</v>
      </c>
      <c r="C17" s="288" t="str">
        <f>IF(Tāme!C20="","",Tāme!C20)</f>
        <v/>
      </c>
      <c r="D17" s="288" t="str">
        <f>IF(Tāme!D20="","",Tāme!D20)</f>
        <v/>
      </c>
      <c r="E17" s="288" t="str">
        <f>IF(Tāme!E20="","",Tāme!E20)</f>
        <v/>
      </c>
      <c r="F17" s="22" t="str">
        <f>IF(Tāme!F20="","",Tāme!F20)</f>
        <v/>
      </c>
      <c r="G17" s="313">
        <f>IF(Tāme!G20="","",Tāme!G20)</f>
        <v>1</v>
      </c>
      <c r="H17" s="22">
        <f>IF(Tāme!H20="","",Tāme!H20)</f>
        <v>0</v>
      </c>
      <c r="I17" s="34">
        <f>IF(Tāme!I20="","",Tāme!I20)</f>
        <v>0</v>
      </c>
      <c r="J17" s="24">
        <f>IF(Tāme!J20="","",Tāme!J20)</f>
        <v>0</v>
      </c>
      <c r="K17" s="25"/>
      <c r="L17" s="24" t="str">
        <f>IF(Tāme!M20="","",Tāme!M20)</f>
        <v/>
      </c>
      <c r="M17" s="110"/>
      <c r="N17" s="37"/>
      <c r="O17" s="40"/>
      <c r="Q17" s="186" t="str">
        <f t="shared" si="0"/>
        <v/>
      </c>
    </row>
    <row r="18" spans="2:17" s="18" customFormat="1" ht="11.25" hidden="1" customHeight="1" outlineLevel="1" x14ac:dyDescent="0.25">
      <c r="B18" s="31">
        <f>IF(Tāme!B21="","",Tāme!B21)</f>
        <v>1.9</v>
      </c>
      <c r="C18" s="288" t="str">
        <f>IF(Tāme!C21="","",Tāme!C21)</f>
        <v/>
      </c>
      <c r="D18" s="288" t="str">
        <f>IF(Tāme!D21="","",Tāme!D21)</f>
        <v/>
      </c>
      <c r="E18" s="288" t="str">
        <f>IF(Tāme!E21="","",Tāme!E21)</f>
        <v/>
      </c>
      <c r="F18" s="22" t="str">
        <f>IF(Tāme!F21="","",Tāme!F21)</f>
        <v/>
      </c>
      <c r="G18" s="313">
        <f>IF(Tāme!G21="","",Tāme!G21)</f>
        <v>1</v>
      </c>
      <c r="H18" s="22">
        <f>IF(Tāme!H21="","",Tāme!H21)</f>
        <v>0</v>
      </c>
      <c r="I18" s="34">
        <f>IF(Tāme!I21="","",Tāme!I21)</f>
        <v>0</v>
      </c>
      <c r="J18" s="24">
        <f>IF(Tāme!J21="","",Tāme!J21)</f>
        <v>0</v>
      </c>
      <c r="K18" s="25"/>
      <c r="L18" s="24" t="str">
        <f>IF(Tāme!M21="","",Tāme!M21)</f>
        <v/>
      </c>
      <c r="M18" s="110"/>
      <c r="N18" s="37"/>
      <c r="O18" s="40"/>
      <c r="Q18" s="186" t="str">
        <f t="shared" si="0"/>
        <v/>
      </c>
    </row>
    <row r="19" spans="2:17" s="18" customFormat="1" ht="11.25" hidden="1" customHeight="1" outlineLevel="1" x14ac:dyDescent="0.25">
      <c r="B19" s="32" t="str">
        <f>IF(Tāme!B22="","",Tāme!B22)</f>
        <v>1.10.</v>
      </c>
      <c r="C19" s="289" t="str">
        <f>IF(Tāme!C22="","",Tāme!C22)</f>
        <v/>
      </c>
      <c r="D19" s="289" t="str">
        <f>IF(Tāme!D22="","",Tāme!D22)</f>
        <v/>
      </c>
      <c r="E19" s="289" t="str">
        <f>IF(Tāme!E22="","",Tāme!E22)</f>
        <v/>
      </c>
      <c r="F19" s="23" t="str">
        <f>IF(Tāme!F22="","",Tāme!F22)</f>
        <v/>
      </c>
      <c r="G19" s="314">
        <f>IF(Tāme!G22="","",Tāme!G22)</f>
        <v>1</v>
      </c>
      <c r="H19" s="23">
        <f>IF(Tāme!H22="","",Tāme!H22)</f>
        <v>0</v>
      </c>
      <c r="I19" s="35">
        <f>IF(Tāme!I22="","",Tāme!I22)</f>
        <v>0</v>
      </c>
      <c r="J19" s="33">
        <f>IF(Tāme!J22="","",Tāme!J22)</f>
        <v>0</v>
      </c>
      <c r="K19" s="25"/>
      <c r="L19" s="24" t="str">
        <f>IF(Tāme!M22="","",Tāme!M22)</f>
        <v/>
      </c>
      <c r="M19" s="111"/>
      <c r="N19" s="37"/>
      <c r="O19" s="40"/>
      <c r="Q19" s="186" t="str">
        <f t="shared" si="0"/>
        <v/>
      </c>
    </row>
    <row r="20" spans="2:17" s="18" customFormat="1" ht="36" customHeight="1" x14ac:dyDescent="0.25">
      <c r="B20" s="225">
        <v>2</v>
      </c>
      <c r="C20" s="410" t="str">
        <f>Tāme!C23</f>
        <v>Projekta dokumentācijas sagatavošanas izmaksas
(būvniecības ieceres, darba uzdevuma projektētājam, projektēšanas izmaksas)</v>
      </c>
      <c r="D20" s="411"/>
      <c r="E20" s="294"/>
      <c r="F20" s="152"/>
      <c r="G20" s="312"/>
      <c r="H20" s="226"/>
      <c r="I20" s="232"/>
      <c r="J20" s="228">
        <f>SUM(J21:J30)</f>
        <v>0</v>
      </c>
      <c r="K20" s="25"/>
      <c r="L20" s="228">
        <f>SUM(L21:L30)</f>
        <v>0</v>
      </c>
      <c r="M20" s="229">
        <f>SUM(M21:M30)</f>
        <v>0</v>
      </c>
      <c r="N20" s="230">
        <f>SUM(N21:N30)</f>
        <v>0</v>
      </c>
      <c r="O20" s="231">
        <f t="shared" ref="O20" si="1">SUM(O21:O30)</f>
        <v>0</v>
      </c>
      <c r="Q20" s="183">
        <f>SUM(Q21:Q30)</f>
        <v>0</v>
      </c>
    </row>
    <row r="21" spans="2:17" s="18" customFormat="1" ht="11.25" customHeight="1" x14ac:dyDescent="0.25">
      <c r="B21" s="31">
        <f>IF(Tāme!B24="","",Tāme!B24)</f>
        <v>2.1</v>
      </c>
      <c r="C21" s="288" t="str">
        <f>IF(Tāme!C24="","",Tāme!C24)</f>
        <v/>
      </c>
      <c r="D21" s="288" t="str">
        <f>IF(Tāme!D24="","",Tāme!D24)</f>
        <v/>
      </c>
      <c r="E21" s="288" t="str">
        <f>IF(Tāme!E24="","",Tāme!E24)</f>
        <v/>
      </c>
      <c r="F21" s="22" t="str">
        <f>IF(Tāme!F24="","",Tāme!F24)</f>
        <v/>
      </c>
      <c r="G21" s="313">
        <f>IF(Tāme!G24="","",Tāme!G24)</f>
        <v>1</v>
      </c>
      <c r="H21" s="22">
        <f>IF(Tāme!H24="","",Tāme!H24)</f>
        <v>0</v>
      </c>
      <c r="I21" s="34">
        <f>IF(Tāme!I24="","",Tāme!I24)</f>
        <v>0</v>
      </c>
      <c r="J21" s="24">
        <f>IF(Tāme!J24="","",Tāme!J24)</f>
        <v>0</v>
      </c>
      <c r="K21" s="25"/>
      <c r="L21" s="24" t="str">
        <f>IF(Tāme!M24="","",Tāme!M24)</f>
        <v/>
      </c>
      <c r="M21" s="110"/>
      <c r="N21" s="37"/>
      <c r="O21" s="40"/>
      <c r="Q21" s="186" t="str">
        <f>IFERROR((L21-M21-N21-O21),"")</f>
        <v/>
      </c>
    </row>
    <row r="22" spans="2:17" s="18" customFormat="1" ht="11.25" customHeight="1" collapsed="1" x14ac:dyDescent="0.25">
      <c r="B22" s="31">
        <f>IF(Tāme!B25="","",Tāme!B25)</f>
        <v>2.2000000000000002</v>
      </c>
      <c r="C22" s="288" t="str">
        <f>IF(Tāme!C25="","",Tāme!C25)</f>
        <v/>
      </c>
      <c r="D22" s="288" t="str">
        <f>IF(Tāme!D25="","",Tāme!D25)</f>
        <v/>
      </c>
      <c r="E22" s="288" t="str">
        <f>IF(Tāme!E25="","",Tāme!E25)</f>
        <v/>
      </c>
      <c r="F22" s="22" t="str">
        <f>IF(Tāme!F25="","",Tāme!F25)</f>
        <v/>
      </c>
      <c r="G22" s="313">
        <f>IF(Tāme!G25="","",Tāme!G25)</f>
        <v>1</v>
      </c>
      <c r="H22" s="22">
        <f>IF(Tāme!H25="","",Tāme!H25)</f>
        <v>0</v>
      </c>
      <c r="I22" s="34">
        <f>IF(Tāme!I25="","",Tāme!I25)</f>
        <v>0</v>
      </c>
      <c r="J22" s="24">
        <f>IF(Tāme!J25="","",Tāme!J25)</f>
        <v>0</v>
      </c>
      <c r="K22" s="25"/>
      <c r="L22" s="24" t="str">
        <f>IF(Tāme!M25="","",Tāme!M25)</f>
        <v/>
      </c>
      <c r="M22" s="110"/>
      <c r="N22" s="37"/>
      <c r="O22" s="40"/>
      <c r="Q22" s="186" t="str">
        <f t="shared" ref="Q22:Q30" si="2">IFERROR((L22-M22-N22-O22),"")</f>
        <v/>
      </c>
    </row>
    <row r="23" spans="2:17" s="18" customFormat="1" ht="11.25" hidden="1" customHeight="1" outlineLevel="1" x14ac:dyDescent="0.25">
      <c r="B23" s="31">
        <f>IF(Tāme!B26="","",Tāme!B26)</f>
        <v>2.2999999999999998</v>
      </c>
      <c r="C23" s="288" t="str">
        <f>IF(Tāme!C26="","",Tāme!C26)</f>
        <v/>
      </c>
      <c r="D23" s="288" t="str">
        <f>IF(Tāme!D26="","",Tāme!D26)</f>
        <v/>
      </c>
      <c r="E23" s="288" t="str">
        <f>IF(Tāme!E26="","",Tāme!E26)</f>
        <v/>
      </c>
      <c r="F23" s="22" t="str">
        <f>IF(Tāme!F26="","",Tāme!F26)</f>
        <v/>
      </c>
      <c r="G23" s="313">
        <f>IF(Tāme!G26="","",Tāme!G26)</f>
        <v>1</v>
      </c>
      <c r="H23" s="22">
        <f>IF(Tāme!H26="","",Tāme!H26)</f>
        <v>0</v>
      </c>
      <c r="I23" s="34">
        <f>IF(Tāme!I26="","",Tāme!I26)</f>
        <v>0</v>
      </c>
      <c r="J23" s="24">
        <f>IF(Tāme!J26="","",Tāme!J26)</f>
        <v>0</v>
      </c>
      <c r="K23" s="25"/>
      <c r="L23" s="24" t="str">
        <f>IF(Tāme!M26="","",Tāme!M26)</f>
        <v/>
      </c>
      <c r="M23" s="110"/>
      <c r="N23" s="37"/>
      <c r="O23" s="40"/>
      <c r="Q23" s="186" t="str">
        <f t="shared" si="2"/>
        <v/>
      </c>
    </row>
    <row r="24" spans="2:17" s="18" customFormat="1" ht="11.25" hidden="1" customHeight="1" outlineLevel="1" x14ac:dyDescent="0.25">
      <c r="B24" s="31">
        <f>IF(Tāme!B27="","",Tāme!B27)</f>
        <v>2.4</v>
      </c>
      <c r="C24" s="288" t="str">
        <f>IF(Tāme!C27="","",Tāme!C27)</f>
        <v/>
      </c>
      <c r="D24" s="288" t="str">
        <f>IF(Tāme!D27="","",Tāme!D27)</f>
        <v/>
      </c>
      <c r="E24" s="288" t="str">
        <f>IF(Tāme!E27="","",Tāme!E27)</f>
        <v/>
      </c>
      <c r="F24" s="22" t="str">
        <f>IF(Tāme!F27="","",Tāme!F27)</f>
        <v/>
      </c>
      <c r="G24" s="313">
        <f>IF(Tāme!G27="","",Tāme!G27)</f>
        <v>1</v>
      </c>
      <c r="H24" s="22">
        <f>IF(Tāme!H27="","",Tāme!H27)</f>
        <v>0</v>
      </c>
      <c r="I24" s="34">
        <f>IF(Tāme!I27="","",Tāme!I27)</f>
        <v>0</v>
      </c>
      <c r="J24" s="24">
        <f>IF(Tāme!J27="","",Tāme!J27)</f>
        <v>0</v>
      </c>
      <c r="K24" s="25"/>
      <c r="L24" s="24" t="str">
        <f>IF(Tāme!M27="","",Tāme!M27)</f>
        <v/>
      </c>
      <c r="M24" s="110"/>
      <c r="N24" s="37"/>
      <c r="O24" s="40"/>
      <c r="Q24" s="186" t="str">
        <f t="shared" si="2"/>
        <v/>
      </c>
    </row>
    <row r="25" spans="2:17" s="18" customFormat="1" ht="11.25" hidden="1" customHeight="1" outlineLevel="1" x14ac:dyDescent="0.25">
      <c r="B25" s="31">
        <f>IF(Tāme!B28="","",Tāme!B28)</f>
        <v>2.5</v>
      </c>
      <c r="C25" s="288" t="str">
        <f>IF(Tāme!C28="","",Tāme!C28)</f>
        <v/>
      </c>
      <c r="D25" s="288" t="str">
        <f>IF(Tāme!D28="","",Tāme!D28)</f>
        <v/>
      </c>
      <c r="E25" s="288" t="str">
        <f>IF(Tāme!E28="","",Tāme!E28)</f>
        <v/>
      </c>
      <c r="F25" s="22" t="str">
        <f>IF(Tāme!F28="","",Tāme!F28)</f>
        <v/>
      </c>
      <c r="G25" s="313">
        <f>IF(Tāme!G28="","",Tāme!G28)</f>
        <v>1</v>
      </c>
      <c r="H25" s="22">
        <f>IF(Tāme!H28="","",Tāme!H28)</f>
        <v>0</v>
      </c>
      <c r="I25" s="34">
        <f>IF(Tāme!I28="","",Tāme!I28)</f>
        <v>0</v>
      </c>
      <c r="J25" s="24">
        <f>IF(Tāme!J28="","",Tāme!J28)</f>
        <v>0</v>
      </c>
      <c r="K25" s="25"/>
      <c r="L25" s="24" t="str">
        <f>IF(Tāme!M28="","",Tāme!M28)</f>
        <v/>
      </c>
      <c r="M25" s="110"/>
      <c r="N25" s="37"/>
      <c r="O25" s="40"/>
      <c r="Q25" s="186" t="str">
        <f t="shared" si="2"/>
        <v/>
      </c>
    </row>
    <row r="26" spans="2:17" s="18" customFormat="1" ht="11.25" hidden="1" customHeight="1" outlineLevel="1" x14ac:dyDescent="0.25">
      <c r="B26" s="31">
        <f>IF(Tāme!B29="","",Tāme!B29)</f>
        <v>2.6</v>
      </c>
      <c r="C26" s="288" t="str">
        <f>IF(Tāme!C29="","",Tāme!C29)</f>
        <v/>
      </c>
      <c r="D26" s="288" t="str">
        <f>IF(Tāme!D29="","",Tāme!D29)</f>
        <v/>
      </c>
      <c r="E26" s="288" t="str">
        <f>IF(Tāme!E29="","",Tāme!E29)</f>
        <v/>
      </c>
      <c r="F26" s="22" t="str">
        <f>IF(Tāme!F29="","",Tāme!F29)</f>
        <v/>
      </c>
      <c r="G26" s="313">
        <f>IF(Tāme!G29="","",Tāme!G29)</f>
        <v>1</v>
      </c>
      <c r="H26" s="22">
        <f>IF(Tāme!H29="","",Tāme!H29)</f>
        <v>0</v>
      </c>
      <c r="I26" s="34">
        <f>IF(Tāme!I29="","",Tāme!I29)</f>
        <v>0</v>
      </c>
      <c r="J26" s="24">
        <f>IF(Tāme!J29="","",Tāme!J29)</f>
        <v>0</v>
      </c>
      <c r="K26" s="25"/>
      <c r="L26" s="24" t="str">
        <f>IF(Tāme!M29="","",Tāme!M29)</f>
        <v/>
      </c>
      <c r="M26" s="110"/>
      <c r="N26" s="37"/>
      <c r="O26" s="40"/>
      <c r="Q26" s="186" t="str">
        <f t="shared" si="2"/>
        <v/>
      </c>
    </row>
    <row r="27" spans="2:17" s="18" customFormat="1" ht="11.25" hidden="1" customHeight="1" outlineLevel="1" x14ac:dyDescent="0.25">
      <c r="B27" s="31">
        <f>IF(Tāme!B30="","",Tāme!B30)</f>
        <v>2.7</v>
      </c>
      <c r="C27" s="288" t="str">
        <f>IF(Tāme!C30="","",Tāme!C30)</f>
        <v/>
      </c>
      <c r="D27" s="288" t="str">
        <f>IF(Tāme!D30="","",Tāme!D30)</f>
        <v/>
      </c>
      <c r="E27" s="288" t="str">
        <f>IF(Tāme!E30="","",Tāme!E30)</f>
        <v/>
      </c>
      <c r="F27" s="22" t="str">
        <f>IF(Tāme!F30="","",Tāme!F30)</f>
        <v/>
      </c>
      <c r="G27" s="313">
        <f>IF(Tāme!G30="","",Tāme!G30)</f>
        <v>1</v>
      </c>
      <c r="H27" s="22">
        <f>IF(Tāme!H30="","",Tāme!H30)</f>
        <v>0</v>
      </c>
      <c r="I27" s="34">
        <f>IF(Tāme!I30="","",Tāme!I30)</f>
        <v>0</v>
      </c>
      <c r="J27" s="24">
        <f>IF(Tāme!J30="","",Tāme!J30)</f>
        <v>0</v>
      </c>
      <c r="K27" s="25"/>
      <c r="L27" s="24" t="str">
        <f>IF(Tāme!M30="","",Tāme!M30)</f>
        <v/>
      </c>
      <c r="M27" s="110"/>
      <c r="N27" s="37"/>
      <c r="O27" s="40"/>
      <c r="Q27" s="186" t="str">
        <f t="shared" si="2"/>
        <v/>
      </c>
    </row>
    <row r="28" spans="2:17" s="18" customFormat="1" ht="11.25" hidden="1" customHeight="1" outlineLevel="1" x14ac:dyDescent="0.25">
      <c r="B28" s="31">
        <f>IF(Tāme!B31="","",Tāme!B31)</f>
        <v>2.8</v>
      </c>
      <c r="C28" s="288" t="str">
        <f>IF(Tāme!C31="","",Tāme!C31)</f>
        <v/>
      </c>
      <c r="D28" s="288" t="str">
        <f>IF(Tāme!D31="","",Tāme!D31)</f>
        <v/>
      </c>
      <c r="E28" s="288" t="str">
        <f>IF(Tāme!E31="","",Tāme!E31)</f>
        <v/>
      </c>
      <c r="F28" s="22" t="str">
        <f>IF(Tāme!F31="","",Tāme!F31)</f>
        <v/>
      </c>
      <c r="G28" s="313">
        <f>IF(Tāme!G31="","",Tāme!G31)</f>
        <v>1</v>
      </c>
      <c r="H28" s="22">
        <f>IF(Tāme!H31="","",Tāme!H31)</f>
        <v>0</v>
      </c>
      <c r="I28" s="34">
        <f>IF(Tāme!I31="","",Tāme!I31)</f>
        <v>0</v>
      </c>
      <c r="J28" s="24">
        <f>IF(Tāme!J31="","",Tāme!J31)</f>
        <v>0</v>
      </c>
      <c r="K28" s="25"/>
      <c r="L28" s="24" t="str">
        <f>IF(Tāme!M31="","",Tāme!M31)</f>
        <v/>
      </c>
      <c r="M28" s="110"/>
      <c r="N28" s="37"/>
      <c r="O28" s="40"/>
      <c r="Q28" s="186" t="str">
        <f t="shared" si="2"/>
        <v/>
      </c>
    </row>
    <row r="29" spans="2:17" s="18" customFormat="1" ht="11.25" hidden="1" customHeight="1" outlineLevel="1" x14ac:dyDescent="0.25">
      <c r="B29" s="31">
        <f>IF(Tāme!B32="","",Tāme!B32)</f>
        <v>2.9</v>
      </c>
      <c r="C29" s="288" t="str">
        <f>IF(Tāme!C32="","",Tāme!C32)</f>
        <v/>
      </c>
      <c r="D29" s="288" t="str">
        <f>IF(Tāme!D32="","",Tāme!D32)</f>
        <v/>
      </c>
      <c r="E29" s="288" t="str">
        <f>IF(Tāme!E32="","",Tāme!E32)</f>
        <v/>
      </c>
      <c r="F29" s="22" t="str">
        <f>IF(Tāme!F32="","",Tāme!F32)</f>
        <v/>
      </c>
      <c r="G29" s="313">
        <f>IF(Tāme!G32="","",Tāme!G32)</f>
        <v>1</v>
      </c>
      <c r="H29" s="22">
        <f>IF(Tāme!H32="","",Tāme!H32)</f>
        <v>0</v>
      </c>
      <c r="I29" s="34">
        <f>IF(Tāme!I32="","",Tāme!I32)</f>
        <v>0</v>
      </c>
      <c r="J29" s="24">
        <f>IF(Tāme!J32="","",Tāme!J32)</f>
        <v>0</v>
      </c>
      <c r="K29" s="25"/>
      <c r="L29" s="24" t="str">
        <f>IF(Tāme!M32="","",Tāme!M32)</f>
        <v/>
      </c>
      <c r="M29" s="110"/>
      <c r="N29" s="37"/>
      <c r="O29" s="40"/>
      <c r="Q29" s="186" t="str">
        <f t="shared" si="2"/>
        <v/>
      </c>
    </row>
    <row r="30" spans="2:17" s="18" customFormat="1" ht="11.25" hidden="1" customHeight="1" outlineLevel="1" x14ac:dyDescent="0.25">
      <c r="B30" s="32" t="str">
        <f>IF(Tāme!B33="","",Tāme!B33)</f>
        <v>2.10.</v>
      </c>
      <c r="C30" s="289" t="str">
        <f>IF(Tāme!C33="","",Tāme!C33)</f>
        <v/>
      </c>
      <c r="D30" s="289" t="str">
        <f>IF(Tāme!D33="","",Tāme!D33)</f>
        <v/>
      </c>
      <c r="E30" s="289" t="str">
        <f>IF(Tāme!E33="","",Tāme!E33)</f>
        <v/>
      </c>
      <c r="F30" s="23" t="str">
        <f>IF(Tāme!F33="","",Tāme!F33)</f>
        <v/>
      </c>
      <c r="G30" s="314">
        <f>IF(Tāme!G33="","",Tāme!G33)</f>
        <v>1</v>
      </c>
      <c r="H30" s="23">
        <f>IF(Tāme!H33="","",Tāme!H33)</f>
        <v>0</v>
      </c>
      <c r="I30" s="35">
        <f>IF(Tāme!I33="","",Tāme!I33)</f>
        <v>0</v>
      </c>
      <c r="J30" s="33">
        <f>IF(Tāme!J33="","",Tāme!J33)</f>
        <v>0</v>
      </c>
      <c r="K30" s="25"/>
      <c r="L30" s="33" t="str">
        <f>IF(Tāme!M33="","",Tāme!M33)</f>
        <v/>
      </c>
      <c r="M30" s="111"/>
      <c r="N30" s="37"/>
      <c r="O30" s="40"/>
      <c r="Q30" s="186" t="str">
        <f t="shared" si="2"/>
        <v/>
      </c>
    </row>
    <row r="31" spans="2:17" s="18" customFormat="1" ht="34.5" customHeight="1" x14ac:dyDescent="0.25">
      <c r="B31" s="225">
        <v>3</v>
      </c>
      <c r="C31" s="410" t="str">
        <f>Tāme!C34</f>
        <v>Zemes iegādes izmaksas</v>
      </c>
      <c r="D31" s="411"/>
      <c r="E31" s="294"/>
      <c r="F31" s="152"/>
      <c r="G31" s="312"/>
      <c r="H31" s="226"/>
      <c r="I31" s="232"/>
      <c r="J31" s="228">
        <f>SUM(J32:J41)</f>
        <v>0</v>
      </c>
      <c r="K31" s="25"/>
      <c r="L31" s="228">
        <f>SUM(L32:L41)</f>
        <v>0</v>
      </c>
      <c r="M31" s="229">
        <f>SUM(M32:M41)</f>
        <v>0</v>
      </c>
      <c r="N31" s="230">
        <f>SUM(N32:N41)</f>
        <v>0</v>
      </c>
      <c r="O31" s="231">
        <f t="shared" ref="O31" si="3">SUM(O32:O41)</f>
        <v>0</v>
      </c>
      <c r="Q31" s="183">
        <f>SUM(Q32:Q41)</f>
        <v>0</v>
      </c>
    </row>
    <row r="32" spans="2:17" s="18" customFormat="1" ht="11.25" customHeight="1" x14ac:dyDescent="0.25">
      <c r="B32" s="31">
        <f>IF(Tāme!B35="","",Tāme!B35)</f>
        <v>3.1</v>
      </c>
      <c r="C32" s="288" t="str">
        <f>IF(Tāme!C35="","",Tāme!C35)</f>
        <v/>
      </c>
      <c r="D32" s="288" t="str">
        <f>IF(Tāme!D35="","",Tāme!D35)</f>
        <v/>
      </c>
      <c r="E32" s="288" t="str">
        <f>IF(Tāme!E35="","",Tāme!E35)</f>
        <v/>
      </c>
      <c r="F32" s="22" t="str">
        <f>IF(Tāme!F35="","",Tāme!F35)</f>
        <v/>
      </c>
      <c r="G32" s="313">
        <f>IF(Tāme!G35="","",Tāme!G35)</f>
        <v>1</v>
      </c>
      <c r="H32" s="22">
        <f>IF(Tāme!H35="","",Tāme!H35)</f>
        <v>0</v>
      </c>
      <c r="I32" s="34">
        <f>IF(Tāme!I35="","",Tāme!I35)</f>
        <v>0</v>
      </c>
      <c r="J32" s="24">
        <f>IF(Tāme!J35="","",Tāme!J35)</f>
        <v>0</v>
      </c>
      <c r="K32" s="25"/>
      <c r="L32" s="24" t="str">
        <f>IF(Tāme!M35="","",Tāme!M35)</f>
        <v/>
      </c>
      <c r="M32" s="110"/>
      <c r="N32" s="37"/>
      <c r="O32" s="40"/>
      <c r="Q32" s="186" t="str">
        <f>IFERROR((L32-M32-N32-O32),"")</f>
        <v/>
      </c>
    </row>
    <row r="33" spans="2:17" s="18" customFormat="1" ht="11.25" customHeight="1" collapsed="1" x14ac:dyDescent="0.25">
      <c r="B33" s="31">
        <f>IF(Tāme!B36="","",Tāme!B36)</f>
        <v>3.2</v>
      </c>
      <c r="C33" s="288" t="str">
        <f>IF(Tāme!C36="","",Tāme!C36)</f>
        <v/>
      </c>
      <c r="D33" s="288" t="str">
        <f>IF(Tāme!D36="","",Tāme!D36)</f>
        <v/>
      </c>
      <c r="E33" s="288" t="str">
        <f>IF(Tāme!E36="","",Tāme!E36)</f>
        <v/>
      </c>
      <c r="F33" s="22" t="str">
        <f>IF(Tāme!F36="","",Tāme!F36)</f>
        <v/>
      </c>
      <c r="G33" s="313">
        <f>IF(Tāme!G36="","",Tāme!G36)</f>
        <v>1</v>
      </c>
      <c r="H33" s="22">
        <f>IF(Tāme!H36="","",Tāme!H36)</f>
        <v>0</v>
      </c>
      <c r="I33" s="34">
        <f>IF(Tāme!I36="","",Tāme!I36)</f>
        <v>0</v>
      </c>
      <c r="J33" s="24">
        <f>IF(Tāme!J36="","",Tāme!J36)</f>
        <v>0</v>
      </c>
      <c r="K33" s="25"/>
      <c r="L33" s="24" t="str">
        <f>IF(Tāme!M36="","",Tāme!M36)</f>
        <v/>
      </c>
      <c r="M33" s="110"/>
      <c r="N33" s="37"/>
      <c r="O33" s="40"/>
      <c r="Q33" s="186" t="str">
        <f t="shared" ref="Q33:Q41" si="4">IFERROR((L33-M33-N33-O33),"")</f>
        <v/>
      </c>
    </row>
    <row r="34" spans="2:17" s="18" customFormat="1" ht="11.25" hidden="1" customHeight="1" outlineLevel="1" x14ac:dyDescent="0.25">
      <c r="B34" s="31">
        <f>IF(Tāme!B37="","",Tāme!B37)</f>
        <v>3.3</v>
      </c>
      <c r="C34" s="288" t="str">
        <f>IF(Tāme!C37="","",Tāme!C37)</f>
        <v/>
      </c>
      <c r="D34" s="288" t="str">
        <f>IF(Tāme!D37="","",Tāme!D37)</f>
        <v/>
      </c>
      <c r="E34" s="288" t="str">
        <f>IF(Tāme!E37="","",Tāme!E37)</f>
        <v/>
      </c>
      <c r="F34" s="22" t="str">
        <f>IF(Tāme!F37="","",Tāme!F37)</f>
        <v/>
      </c>
      <c r="G34" s="313">
        <f>IF(Tāme!G37="","",Tāme!G37)</f>
        <v>1</v>
      </c>
      <c r="H34" s="22">
        <f>IF(Tāme!H37="","",Tāme!H37)</f>
        <v>0</v>
      </c>
      <c r="I34" s="34">
        <f>IF(Tāme!I37="","",Tāme!I37)</f>
        <v>0</v>
      </c>
      <c r="J34" s="24">
        <f>IF(Tāme!J37="","",Tāme!J37)</f>
        <v>0</v>
      </c>
      <c r="K34" s="25"/>
      <c r="L34" s="24" t="str">
        <f>IF(Tāme!M37="","",Tāme!M37)</f>
        <v/>
      </c>
      <c r="M34" s="110"/>
      <c r="N34" s="37"/>
      <c r="O34" s="40"/>
      <c r="Q34" s="186" t="str">
        <f t="shared" si="4"/>
        <v/>
      </c>
    </row>
    <row r="35" spans="2:17" s="18" customFormat="1" ht="11.25" hidden="1" customHeight="1" outlineLevel="1" x14ac:dyDescent="0.25">
      <c r="B35" s="31">
        <f>IF(Tāme!B38="","",Tāme!B38)</f>
        <v>3.4</v>
      </c>
      <c r="C35" s="288" t="str">
        <f>IF(Tāme!C38="","",Tāme!C38)</f>
        <v/>
      </c>
      <c r="D35" s="288" t="str">
        <f>IF(Tāme!D38="","",Tāme!D38)</f>
        <v/>
      </c>
      <c r="E35" s="288" t="str">
        <f>IF(Tāme!E38="","",Tāme!E38)</f>
        <v/>
      </c>
      <c r="F35" s="22" t="str">
        <f>IF(Tāme!F38="","",Tāme!F38)</f>
        <v/>
      </c>
      <c r="G35" s="313">
        <f>IF(Tāme!G38="","",Tāme!G38)</f>
        <v>1</v>
      </c>
      <c r="H35" s="22">
        <f>IF(Tāme!H38="","",Tāme!H38)</f>
        <v>0</v>
      </c>
      <c r="I35" s="34">
        <f>IF(Tāme!I38="","",Tāme!I38)</f>
        <v>0</v>
      </c>
      <c r="J35" s="24">
        <f>IF(Tāme!J38="","",Tāme!J38)</f>
        <v>0</v>
      </c>
      <c r="K35" s="25"/>
      <c r="L35" s="24" t="str">
        <f>IF(Tāme!M38="","",Tāme!M38)</f>
        <v/>
      </c>
      <c r="M35" s="110"/>
      <c r="N35" s="37"/>
      <c r="O35" s="40"/>
      <c r="Q35" s="186" t="str">
        <f t="shared" si="4"/>
        <v/>
      </c>
    </row>
    <row r="36" spans="2:17" s="18" customFormat="1" ht="11.25" hidden="1" customHeight="1" outlineLevel="1" x14ac:dyDescent="0.25">
      <c r="B36" s="31">
        <f>IF(Tāme!B39="","",Tāme!B39)</f>
        <v>3.5</v>
      </c>
      <c r="C36" s="288" t="str">
        <f>IF(Tāme!C39="","",Tāme!C39)</f>
        <v/>
      </c>
      <c r="D36" s="288" t="str">
        <f>IF(Tāme!D39="","",Tāme!D39)</f>
        <v/>
      </c>
      <c r="E36" s="288" t="str">
        <f>IF(Tāme!E39="","",Tāme!E39)</f>
        <v/>
      </c>
      <c r="F36" s="22" t="str">
        <f>IF(Tāme!F39="","",Tāme!F39)</f>
        <v/>
      </c>
      <c r="G36" s="313">
        <f>IF(Tāme!G39="","",Tāme!G39)</f>
        <v>1</v>
      </c>
      <c r="H36" s="22">
        <f>IF(Tāme!H39="","",Tāme!H39)</f>
        <v>0</v>
      </c>
      <c r="I36" s="34">
        <f>IF(Tāme!I39="","",Tāme!I39)</f>
        <v>0</v>
      </c>
      <c r="J36" s="24">
        <f>IF(Tāme!J39="","",Tāme!J39)</f>
        <v>0</v>
      </c>
      <c r="K36" s="25"/>
      <c r="L36" s="24" t="str">
        <f>IF(Tāme!M39="","",Tāme!M39)</f>
        <v/>
      </c>
      <c r="M36" s="110"/>
      <c r="N36" s="37"/>
      <c r="O36" s="40"/>
      <c r="Q36" s="186" t="str">
        <f t="shared" si="4"/>
        <v/>
      </c>
    </row>
    <row r="37" spans="2:17" s="18" customFormat="1" ht="11.25" hidden="1" customHeight="1" outlineLevel="1" x14ac:dyDescent="0.25">
      <c r="B37" s="31">
        <f>IF(Tāme!B40="","",Tāme!B40)</f>
        <v>3.6</v>
      </c>
      <c r="C37" s="288" t="str">
        <f>IF(Tāme!C40="","",Tāme!C40)</f>
        <v/>
      </c>
      <c r="D37" s="288" t="str">
        <f>IF(Tāme!D40="","",Tāme!D40)</f>
        <v/>
      </c>
      <c r="E37" s="288" t="str">
        <f>IF(Tāme!E40="","",Tāme!E40)</f>
        <v/>
      </c>
      <c r="F37" s="22" t="str">
        <f>IF(Tāme!F40="","",Tāme!F40)</f>
        <v/>
      </c>
      <c r="G37" s="313">
        <f>IF(Tāme!G40="","",Tāme!G40)</f>
        <v>1</v>
      </c>
      <c r="H37" s="22">
        <f>IF(Tāme!H40="","",Tāme!H40)</f>
        <v>0</v>
      </c>
      <c r="I37" s="34">
        <f>IF(Tāme!I40="","",Tāme!I40)</f>
        <v>0</v>
      </c>
      <c r="J37" s="24">
        <f>IF(Tāme!J40="","",Tāme!J40)</f>
        <v>0</v>
      </c>
      <c r="K37" s="25"/>
      <c r="L37" s="24" t="str">
        <f>IF(Tāme!M40="","",Tāme!M40)</f>
        <v/>
      </c>
      <c r="M37" s="110"/>
      <c r="N37" s="37"/>
      <c r="O37" s="40"/>
      <c r="Q37" s="186" t="str">
        <f t="shared" si="4"/>
        <v/>
      </c>
    </row>
    <row r="38" spans="2:17" s="18" customFormat="1" ht="11.25" hidden="1" customHeight="1" outlineLevel="1" x14ac:dyDescent="0.25">
      <c r="B38" s="31">
        <f>IF(Tāme!B41="","",Tāme!B41)</f>
        <v>3.7</v>
      </c>
      <c r="C38" s="288" t="str">
        <f>IF(Tāme!C41="","",Tāme!C41)</f>
        <v/>
      </c>
      <c r="D38" s="288" t="str">
        <f>IF(Tāme!D41="","",Tāme!D41)</f>
        <v/>
      </c>
      <c r="E38" s="288" t="str">
        <f>IF(Tāme!E41="","",Tāme!E41)</f>
        <v/>
      </c>
      <c r="F38" s="22" t="str">
        <f>IF(Tāme!F41="","",Tāme!F41)</f>
        <v/>
      </c>
      <c r="G38" s="313">
        <f>IF(Tāme!G41="","",Tāme!G41)</f>
        <v>1</v>
      </c>
      <c r="H38" s="22">
        <f>IF(Tāme!H41="","",Tāme!H41)</f>
        <v>0</v>
      </c>
      <c r="I38" s="34">
        <f>IF(Tāme!I41="","",Tāme!I41)</f>
        <v>0</v>
      </c>
      <c r="J38" s="24">
        <f>IF(Tāme!J41="","",Tāme!J41)</f>
        <v>0</v>
      </c>
      <c r="K38" s="25"/>
      <c r="L38" s="24" t="str">
        <f>IF(Tāme!M41="","",Tāme!M41)</f>
        <v/>
      </c>
      <c r="M38" s="110"/>
      <c r="N38" s="37"/>
      <c r="O38" s="40"/>
      <c r="Q38" s="186" t="str">
        <f t="shared" si="4"/>
        <v/>
      </c>
    </row>
    <row r="39" spans="2:17" s="18" customFormat="1" ht="11.25" hidden="1" customHeight="1" outlineLevel="1" x14ac:dyDescent="0.25">
      <c r="B39" s="31">
        <f>IF(Tāme!B42="","",Tāme!B42)</f>
        <v>3.8</v>
      </c>
      <c r="C39" s="288" t="str">
        <f>IF(Tāme!C42="","",Tāme!C42)</f>
        <v/>
      </c>
      <c r="D39" s="288" t="str">
        <f>IF(Tāme!D42="","",Tāme!D42)</f>
        <v/>
      </c>
      <c r="E39" s="288" t="str">
        <f>IF(Tāme!E42="","",Tāme!E42)</f>
        <v/>
      </c>
      <c r="F39" s="22" t="str">
        <f>IF(Tāme!F42="","",Tāme!F42)</f>
        <v/>
      </c>
      <c r="G39" s="313">
        <f>IF(Tāme!G42="","",Tāme!G42)</f>
        <v>1</v>
      </c>
      <c r="H39" s="22">
        <f>IF(Tāme!H42="","",Tāme!H42)</f>
        <v>0</v>
      </c>
      <c r="I39" s="34">
        <f>IF(Tāme!I42="","",Tāme!I42)</f>
        <v>0</v>
      </c>
      <c r="J39" s="24">
        <f>IF(Tāme!J42="","",Tāme!J42)</f>
        <v>0</v>
      </c>
      <c r="K39" s="25"/>
      <c r="L39" s="24" t="str">
        <f>IF(Tāme!M42="","",Tāme!M42)</f>
        <v/>
      </c>
      <c r="M39" s="110"/>
      <c r="N39" s="37"/>
      <c r="O39" s="40"/>
      <c r="Q39" s="186" t="str">
        <f t="shared" si="4"/>
        <v/>
      </c>
    </row>
    <row r="40" spans="2:17" s="18" customFormat="1" ht="11.25" hidden="1" customHeight="1" outlineLevel="1" x14ac:dyDescent="0.25">
      <c r="B40" s="31">
        <f>IF(Tāme!B43="","",Tāme!B43)</f>
        <v>3.9</v>
      </c>
      <c r="C40" s="288" t="str">
        <f>IF(Tāme!C43="","",Tāme!C43)</f>
        <v/>
      </c>
      <c r="D40" s="288" t="str">
        <f>IF(Tāme!D43="","",Tāme!D43)</f>
        <v/>
      </c>
      <c r="E40" s="288" t="str">
        <f>IF(Tāme!E43="","",Tāme!E43)</f>
        <v/>
      </c>
      <c r="F40" s="22" t="str">
        <f>IF(Tāme!F43="","",Tāme!F43)</f>
        <v/>
      </c>
      <c r="G40" s="313">
        <f>IF(Tāme!G43="","",Tāme!G43)</f>
        <v>1</v>
      </c>
      <c r="H40" s="22">
        <f>IF(Tāme!H43="","",Tāme!H43)</f>
        <v>0</v>
      </c>
      <c r="I40" s="34">
        <f>IF(Tāme!I43="","",Tāme!I43)</f>
        <v>0</v>
      </c>
      <c r="J40" s="24">
        <f>IF(Tāme!J43="","",Tāme!J43)</f>
        <v>0</v>
      </c>
      <c r="K40" s="25"/>
      <c r="L40" s="24" t="str">
        <f>IF(Tāme!M43="","",Tāme!M43)</f>
        <v/>
      </c>
      <c r="M40" s="110"/>
      <c r="N40" s="37"/>
      <c r="O40" s="40"/>
      <c r="Q40" s="186" t="str">
        <f t="shared" si="4"/>
        <v/>
      </c>
    </row>
    <row r="41" spans="2:17" s="18" customFormat="1" ht="11.25" hidden="1" customHeight="1" outlineLevel="1" x14ac:dyDescent="0.25">
      <c r="B41" s="32" t="str">
        <f>IF(Tāme!B44="","",Tāme!B44)</f>
        <v>3.10.</v>
      </c>
      <c r="C41" s="289" t="str">
        <f>IF(Tāme!C44="","",Tāme!C44)</f>
        <v/>
      </c>
      <c r="D41" s="289" t="str">
        <f>IF(Tāme!D44="","",Tāme!D44)</f>
        <v/>
      </c>
      <c r="E41" s="289" t="str">
        <f>IF(Tāme!E44="","",Tāme!E44)</f>
        <v/>
      </c>
      <c r="F41" s="23" t="str">
        <f>IF(Tāme!F44="","",Tāme!F44)</f>
        <v/>
      </c>
      <c r="G41" s="314">
        <f>IF(Tāme!G44="","",Tāme!G44)</f>
        <v>1</v>
      </c>
      <c r="H41" s="23">
        <f>IF(Tāme!H44="","",Tāme!H44)</f>
        <v>0</v>
      </c>
      <c r="I41" s="35">
        <f>IF(Tāme!I44="","",Tāme!I44)</f>
        <v>0</v>
      </c>
      <c r="J41" s="33">
        <f>IF(Tāme!J44="","",Tāme!J44)</f>
        <v>0</v>
      </c>
      <c r="K41" s="25"/>
      <c r="L41" s="33" t="str">
        <f>IF(Tāme!M44="","",Tāme!M44)</f>
        <v/>
      </c>
      <c r="M41" s="111"/>
      <c r="N41" s="37"/>
      <c r="O41" s="40"/>
      <c r="Q41" s="186" t="str">
        <f t="shared" si="4"/>
        <v/>
      </c>
    </row>
    <row r="42" spans="2:17" s="18" customFormat="1" ht="22.5" customHeight="1" x14ac:dyDescent="0.25">
      <c r="B42" s="225">
        <v>4</v>
      </c>
      <c r="C42" s="410" t="str">
        <f>Tāme!C45</f>
        <v>Būvekspertīzes, autoruzraudzības un būvuzraudzības izmaksas</v>
      </c>
      <c r="D42" s="411"/>
      <c r="E42" s="294"/>
      <c r="F42" s="152"/>
      <c r="G42" s="312"/>
      <c r="H42" s="226"/>
      <c r="I42" s="232"/>
      <c r="J42" s="228">
        <f>SUM(J43:J52)</f>
        <v>0</v>
      </c>
      <c r="K42" s="25"/>
      <c r="L42" s="228">
        <f>SUM(L43:L52)</f>
        <v>0</v>
      </c>
      <c r="M42" s="229">
        <f>SUM(M43:M52)</f>
        <v>0</v>
      </c>
      <c r="N42" s="230">
        <f>SUM(N43:N52)</f>
        <v>0</v>
      </c>
      <c r="O42" s="231">
        <f t="shared" ref="O42" si="5">SUM(O43:O52)</f>
        <v>0</v>
      </c>
      <c r="Q42" s="183">
        <f>SUM(Q43:Q52)</f>
        <v>0</v>
      </c>
    </row>
    <row r="43" spans="2:17" s="18" customFormat="1" ht="11.25" customHeight="1" x14ac:dyDescent="0.25">
      <c r="B43" s="31">
        <f>IF(Tāme!B46="","",Tāme!B46)</f>
        <v>4.0999999999999996</v>
      </c>
      <c r="C43" s="288" t="str">
        <f>IF(Tāme!C46="","",Tāme!C46)</f>
        <v/>
      </c>
      <c r="D43" s="288" t="str">
        <f>IF(Tāme!D46="","",Tāme!D46)</f>
        <v/>
      </c>
      <c r="E43" s="288" t="str">
        <f>IF(Tāme!E46="","",Tāme!E46)</f>
        <v/>
      </c>
      <c r="F43" s="22" t="str">
        <f>IF(Tāme!F46="","",Tāme!F46)</f>
        <v/>
      </c>
      <c r="G43" s="313">
        <f>IF(Tāme!G46="","",Tāme!G46)</f>
        <v>1</v>
      </c>
      <c r="H43" s="22">
        <f>IF(Tāme!H46="","",Tāme!H46)</f>
        <v>0</v>
      </c>
      <c r="I43" s="34">
        <f>IF(Tāme!I46="","",Tāme!I46)</f>
        <v>0</v>
      </c>
      <c r="J43" s="24">
        <f>IF(Tāme!J46="","",Tāme!J46)</f>
        <v>0</v>
      </c>
      <c r="K43" s="25"/>
      <c r="L43" s="24" t="str">
        <f>IF(Tāme!M46="","",Tāme!M46)</f>
        <v/>
      </c>
      <c r="M43" s="110"/>
      <c r="N43" s="37"/>
      <c r="O43" s="40"/>
      <c r="Q43" s="186" t="str">
        <f>IFERROR((L43-M43-N43-O43),"")</f>
        <v/>
      </c>
    </row>
    <row r="44" spans="2:17" s="18" customFormat="1" ht="11.25" customHeight="1" collapsed="1" x14ac:dyDescent="0.25">
      <c r="B44" s="31">
        <f>IF(Tāme!B47="","",Tāme!B47)</f>
        <v>4.2</v>
      </c>
      <c r="C44" s="288" t="str">
        <f>IF(Tāme!C47="","",Tāme!C47)</f>
        <v/>
      </c>
      <c r="D44" s="288" t="str">
        <f>IF(Tāme!D47="","",Tāme!D47)</f>
        <v/>
      </c>
      <c r="E44" s="288" t="str">
        <f>IF(Tāme!E47="","",Tāme!E47)</f>
        <v/>
      </c>
      <c r="F44" s="22" t="str">
        <f>IF(Tāme!F47="","",Tāme!F47)</f>
        <v/>
      </c>
      <c r="G44" s="313">
        <f>IF(Tāme!G47="","",Tāme!G47)</f>
        <v>1</v>
      </c>
      <c r="H44" s="22">
        <f>IF(Tāme!H47="","",Tāme!H47)</f>
        <v>0</v>
      </c>
      <c r="I44" s="34">
        <f>IF(Tāme!I47="","",Tāme!I47)</f>
        <v>0</v>
      </c>
      <c r="J44" s="24">
        <f>IF(Tāme!J47="","",Tāme!J47)</f>
        <v>0</v>
      </c>
      <c r="K44" s="25"/>
      <c r="L44" s="24" t="str">
        <f>IF(Tāme!M47="","",Tāme!M47)</f>
        <v/>
      </c>
      <c r="M44" s="110"/>
      <c r="N44" s="37"/>
      <c r="O44" s="40"/>
      <c r="Q44" s="186" t="str">
        <f t="shared" ref="Q44:Q52" si="6">IFERROR((L44-M44-N44-O44),"")</f>
        <v/>
      </c>
    </row>
    <row r="45" spans="2:17" s="18" customFormat="1" ht="11.25" hidden="1" customHeight="1" outlineLevel="1" x14ac:dyDescent="0.25">
      <c r="B45" s="31">
        <f>IF(Tāme!B48="","",Tāme!B48)</f>
        <v>4.3</v>
      </c>
      <c r="C45" s="288" t="str">
        <f>IF(Tāme!C48="","",Tāme!C48)</f>
        <v/>
      </c>
      <c r="D45" s="288" t="str">
        <f>IF(Tāme!D48="","",Tāme!D48)</f>
        <v/>
      </c>
      <c r="E45" s="288" t="str">
        <f>IF(Tāme!E48="","",Tāme!E48)</f>
        <v/>
      </c>
      <c r="F45" s="22" t="str">
        <f>IF(Tāme!F48="","",Tāme!F48)</f>
        <v/>
      </c>
      <c r="G45" s="313">
        <f>IF(Tāme!G48="","",Tāme!G48)</f>
        <v>1</v>
      </c>
      <c r="H45" s="22">
        <f>IF(Tāme!H48="","",Tāme!H48)</f>
        <v>0</v>
      </c>
      <c r="I45" s="34">
        <f>IF(Tāme!I48="","",Tāme!I48)</f>
        <v>0</v>
      </c>
      <c r="J45" s="24">
        <f>IF(Tāme!J48="","",Tāme!J48)</f>
        <v>0</v>
      </c>
      <c r="K45" s="25"/>
      <c r="L45" s="24" t="str">
        <f>IF(Tāme!M48="","",Tāme!M48)</f>
        <v/>
      </c>
      <c r="M45" s="110"/>
      <c r="N45" s="37"/>
      <c r="O45" s="40"/>
      <c r="Q45" s="186" t="str">
        <f t="shared" si="6"/>
        <v/>
      </c>
    </row>
    <row r="46" spans="2:17" s="18" customFormat="1" ht="11.25" hidden="1" customHeight="1" outlineLevel="1" x14ac:dyDescent="0.25">
      <c r="B46" s="31">
        <f>IF(Tāme!B49="","",Tāme!B49)</f>
        <v>4.4000000000000004</v>
      </c>
      <c r="C46" s="288" t="str">
        <f>IF(Tāme!C49="","",Tāme!C49)</f>
        <v/>
      </c>
      <c r="D46" s="288" t="str">
        <f>IF(Tāme!D49="","",Tāme!D49)</f>
        <v/>
      </c>
      <c r="E46" s="288" t="str">
        <f>IF(Tāme!E49="","",Tāme!E49)</f>
        <v/>
      </c>
      <c r="F46" s="22" t="str">
        <f>IF(Tāme!F49="","",Tāme!F49)</f>
        <v/>
      </c>
      <c r="G46" s="313">
        <f>IF(Tāme!G49="","",Tāme!G49)</f>
        <v>1</v>
      </c>
      <c r="H46" s="22">
        <f>IF(Tāme!H49="","",Tāme!H49)</f>
        <v>0</v>
      </c>
      <c r="I46" s="34">
        <f>IF(Tāme!I49="","",Tāme!I49)</f>
        <v>0</v>
      </c>
      <c r="J46" s="24">
        <f>IF(Tāme!J49="","",Tāme!J49)</f>
        <v>0</v>
      </c>
      <c r="K46" s="25"/>
      <c r="L46" s="24" t="str">
        <f>IF(Tāme!M49="","",Tāme!M49)</f>
        <v/>
      </c>
      <c r="M46" s="110"/>
      <c r="N46" s="37"/>
      <c r="O46" s="40"/>
      <c r="Q46" s="186" t="str">
        <f t="shared" si="6"/>
        <v/>
      </c>
    </row>
    <row r="47" spans="2:17" s="18" customFormat="1" ht="11.25" hidden="1" customHeight="1" outlineLevel="1" x14ac:dyDescent="0.25">
      <c r="B47" s="31">
        <f>IF(Tāme!B50="","",Tāme!B50)</f>
        <v>4.5</v>
      </c>
      <c r="C47" s="288" t="str">
        <f>IF(Tāme!C50="","",Tāme!C50)</f>
        <v/>
      </c>
      <c r="D47" s="288" t="str">
        <f>IF(Tāme!D50="","",Tāme!D50)</f>
        <v/>
      </c>
      <c r="E47" s="288" t="str">
        <f>IF(Tāme!E50="","",Tāme!E50)</f>
        <v/>
      </c>
      <c r="F47" s="22" t="str">
        <f>IF(Tāme!F50="","",Tāme!F50)</f>
        <v/>
      </c>
      <c r="G47" s="313">
        <f>IF(Tāme!G50="","",Tāme!G50)</f>
        <v>1</v>
      </c>
      <c r="H47" s="22">
        <f>IF(Tāme!H50="","",Tāme!H50)</f>
        <v>0</v>
      </c>
      <c r="I47" s="34">
        <f>IF(Tāme!I50="","",Tāme!I50)</f>
        <v>0</v>
      </c>
      <c r="J47" s="24">
        <f>IF(Tāme!J50="","",Tāme!J50)</f>
        <v>0</v>
      </c>
      <c r="K47" s="25"/>
      <c r="L47" s="24" t="str">
        <f>IF(Tāme!M50="","",Tāme!M50)</f>
        <v/>
      </c>
      <c r="M47" s="110"/>
      <c r="N47" s="37"/>
      <c r="O47" s="40"/>
      <c r="Q47" s="186" t="str">
        <f t="shared" si="6"/>
        <v/>
      </c>
    </row>
    <row r="48" spans="2:17" s="18" customFormat="1" ht="11.25" hidden="1" customHeight="1" outlineLevel="1" x14ac:dyDescent="0.25">
      <c r="B48" s="31">
        <f>IF(Tāme!B51="","",Tāme!B51)</f>
        <v>4.5999999999999996</v>
      </c>
      <c r="C48" s="288" t="str">
        <f>IF(Tāme!C51="","",Tāme!C51)</f>
        <v/>
      </c>
      <c r="D48" s="288" t="str">
        <f>IF(Tāme!D51="","",Tāme!D51)</f>
        <v/>
      </c>
      <c r="E48" s="288" t="str">
        <f>IF(Tāme!E51="","",Tāme!E51)</f>
        <v/>
      </c>
      <c r="F48" s="22" t="str">
        <f>IF(Tāme!F51="","",Tāme!F51)</f>
        <v/>
      </c>
      <c r="G48" s="313">
        <f>IF(Tāme!G51="","",Tāme!G51)</f>
        <v>1</v>
      </c>
      <c r="H48" s="22">
        <f>IF(Tāme!H51="","",Tāme!H51)</f>
        <v>0</v>
      </c>
      <c r="I48" s="34">
        <f>IF(Tāme!I51="","",Tāme!I51)</f>
        <v>0</v>
      </c>
      <c r="J48" s="24">
        <f>IF(Tāme!J51="","",Tāme!J51)</f>
        <v>0</v>
      </c>
      <c r="K48" s="25"/>
      <c r="L48" s="24" t="str">
        <f>IF(Tāme!M51="","",Tāme!M51)</f>
        <v/>
      </c>
      <c r="M48" s="110"/>
      <c r="N48" s="37"/>
      <c r="O48" s="40"/>
      <c r="Q48" s="186" t="str">
        <f t="shared" si="6"/>
        <v/>
      </c>
    </row>
    <row r="49" spans="2:17" s="18" customFormat="1" ht="11.25" hidden="1" customHeight="1" outlineLevel="1" x14ac:dyDescent="0.25">
      <c r="B49" s="31">
        <f>IF(Tāme!B52="","",Tāme!B52)</f>
        <v>4.7</v>
      </c>
      <c r="C49" s="288" t="str">
        <f>IF(Tāme!C52="","",Tāme!C52)</f>
        <v/>
      </c>
      <c r="D49" s="288" t="str">
        <f>IF(Tāme!D52="","",Tāme!D52)</f>
        <v/>
      </c>
      <c r="E49" s="288" t="str">
        <f>IF(Tāme!E52="","",Tāme!E52)</f>
        <v/>
      </c>
      <c r="F49" s="22" t="str">
        <f>IF(Tāme!F52="","",Tāme!F52)</f>
        <v/>
      </c>
      <c r="G49" s="313">
        <f>IF(Tāme!G52="","",Tāme!G52)</f>
        <v>1</v>
      </c>
      <c r="H49" s="22">
        <f>IF(Tāme!H52="","",Tāme!H52)</f>
        <v>0</v>
      </c>
      <c r="I49" s="34">
        <f>IF(Tāme!I52="","",Tāme!I52)</f>
        <v>0</v>
      </c>
      <c r="J49" s="24">
        <f>IF(Tāme!J52="","",Tāme!J52)</f>
        <v>0</v>
      </c>
      <c r="K49" s="25"/>
      <c r="L49" s="24" t="str">
        <f>IF(Tāme!M52="","",Tāme!M52)</f>
        <v/>
      </c>
      <c r="M49" s="110"/>
      <c r="N49" s="37"/>
      <c r="O49" s="40"/>
      <c r="Q49" s="186" t="str">
        <f t="shared" si="6"/>
        <v/>
      </c>
    </row>
    <row r="50" spans="2:17" s="18" customFormat="1" ht="11.25" hidden="1" customHeight="1" outlineLevel="1" x14ac:dyDescent="0.25">
      <c r="B50" s="31">
        <f>IF(Tāme!B53="","",Tāme!B53)</f>
        <v>4.8</v>
      </c>
      <c r="C50" s="288" t="str">
        <f>IF(Tāme!C53="","",Tāme!C53)</f>
        <v/>
      </c>
      <c r="D50" s="288" t="str">
        <f>IF(Tāme!D53="","",Tāme!D53)</f>
        <v/>
      </c>
      <c r="E50" s="288" t="str">
        <f>IF(Tāme!E53="","",Tāme!E53)</f>
        <v/>
      </c>
      <c r="F50" s="22" t="str">
        <f>IF(Tāme!F53="","",Tāme!F53)</f>
        <v/>
      </c>
      <c r="G50" s="313">
        <f>IF(Tāme!G53="","",Tāme!G53)</f>
        <v>1</v>
      </c>
      <c r="H50" s="22">
        <f>IF(Tāme!H53="","",Tāme!H53)</f>
        <v>0</v>
      </c>
      <c r="I50" s="34">
        <f>IF(Tāme!I53="","",Tāme!I53)</f>
        <v>0</v>
      </c>
      <c r="J50" s="24">
        <f>IF(Tāme!J53="","",Tāme!J53)</f>
        <v>0</v>
      </c>
      <c r="K50" s="25"/>
      <c r="L50" s="24" t="str">
        <f>IF(Tāme!M53="","",Tāme!M53)</f>
        <v/>
      </c>
      <c r="M50" s="110"/>
      <c r="N50" s="37"/>
      <c r="O50" s="40"/>
      <c r="Q50" s="186" t="str">
        <f t="shared" si="6"/>
        <v/>
      </c>
    </row>
    <row r="51" spans="2:17" s="18" customFormat="1" ht="11.25" hidden="1" customHeight="1" outlineLevel="1" x14ac:dyDescent="0.25">
      <c r="B51" s="31">
        <f>IF(Tāme!B54="","",Tāme!B54)</f>
        <v>4.9000000000000004</v>
      </c>
      <c r="C51" s="288" t="str">
        <f>IF(Tāme!C54="","",Tāme!C54)</f>
        <v/>
      </c>
      <c r="D51" s="288" t="str">
        <f>IF(Tāme!D54="","",Tāme!D54)</f>
        <v/>
      </c>
      <c r="E51" s="288" t="str">
        <f>IF(Tāme!E54="","",Tāme!E54)</f>
        <v/>
      </c>
      <c r="F51" s="22" t="str">
        <f>IF(Tāme!F54="","",Tāme!F54)</f>
        <v/>
      </c>
      <c r="G51" s="313">
        <f>IF(Tāme!G54="","",Tāme!G54)</f>
        <v>1</v>
      </c>
      <c r="H51" s="22">
        <f>IF(Tāme!H54="","",Tāme!H54)</f>
        <v>0</v>
      </c>
      <c r="I51" s="34">
        <f>IF(Tāme!I54="","",Tāme!I54)</f>
        <v>0</v>
      </c>
      <c r="J51" s="24">
        <f>IF(Tāme!J54="","",Tāme!J54)</f>
        <v>0</v>
      </c>
      <c r="K51" s="25"/>
      <c r="L51" s="24" t="str">
        <f>IF(Tāme!M54="","",Tāme!M54)</f>
        <v/>
      </c>
      <c r="M51" s="110"/>
      <c r="N51" s="37"/>
      <c r="O51" s="40"/>
      <c r="Q51" s="186" t="str">
        <f t="shared" si="6"/>
        <v/>
      </c>
    </row>
    <row r="52" spans="2:17" s="18" customFormat="1" ht="11.25" hidden="1" customHeight="1" outlineLevel="1" x14ac:dyDescent="0.25">
      <c r="B52" s="32" t="str">
        <f>IF(Tāme!B55="","",Tāme!B55)</f>
        <v>4.10.</v>
      </c>
      <c r="C52" s="289" t="str">
        <f>IF(Tāme!C55="","",Tāme!C55)</f>
        <v/>
      </c>
      <c r="D52" s="289" t="str">
        <f>IF(Tāme!D55="","",Tāme!D55)</f>
        <v/>
      </c>
      <c r="E52" s="289" t="str">
        <f>IF(Tāme!E55="","",Tāme!E55)</f>
        <v/>
      </c>
      <c r="F52" s="23" t="str">
        <f>IF(Tāme!F55="","",Tāme!F55)</f>
        <v/>
      </c>
      <c r="G52" s="314">
        <f>IF(Tāme!G55="","",Tāme!G55)</f>
        <v>1</v>
      </c>
      <c r="H52" s="23">
        <f>IF(Tāme!H55="","",Tāme!H55)</f>
        <v>0</v>
      </c>
      <c r="I52" s="35">
        <f>IF(Tāme!I55="","",Tāme!I55)</f>
        <v>0</v>
      </c>
      <c r="J52" s="33">
        <f>IF(Tāme!J55="","",Tāme!J55)</f>
        <v>0</v>
      </c>
      <c r="K52" s="25"/>
      <c r="L52" s="33" t="str">
        <f>IF(Tāme!M55="","",Tāme!M55)</f>
        <v/>
      </c>
      <c r="M52" s="111"/>
      <c r="N52" s="37"/>
      <c r="O52" s="40"/>
      <c r="Q52" s="186" t="str">
        <f t="shared" si="6"/>
        <v/>
      </c>
    </row>
    <row r="53" spans="2:17" s="18" customFormat="1" ht="22.5" customHeight="1" x14ac:dyDescent="0.25">
      <c r="B53" s="233">
        <v>5</v>
      </c>
      <c r="C53" s="410" t="str">
        <f>Tāme!C56</f>
        <v>Būvniecības izmaksas</v>
      </c>
      <c r="D53" s="411"/>
      <c r="E53" s="295"/>
      <c r="F53" s="234"/>
      <c r="G53" s="315"/>
      <c r="H53" s="235"/>
      <c r="I53" s="236"/>
      <c r="J53" s="228">
        <f>SUM(J54:J63)</f>
        <v>0</v>
      </c>
      <c r="K53" s="25"/>
      <c r="L53" s="228">
        <f>SUM(L54:L63)</f>
        <v>0</v>
      </c>
      <c r="M53" s="229">
        <f>SUM(M54:M63)</f>
        <v>0</v>
      </c>
      <c r="N53" s="230">
        <f>SUM(N54:N63)</f>
        <v>0</v>
      </c>
      <c r="O53" s="231">
        <f t="shared" ref="O53" si="7">SUM(O54:O63)</f>
        <v>0</v>
      </c>
      <c r="Q53" s="183">
        <f>SUM(Q54:Q63)</f>
        <v>0</v>
      </c>
    </row>
    <row r="54" spans="2:17" s="18" customFormat="1" ht="11.25" customHeight="1" x14ac:dyDescent="0.25">
      <c r="B54" s="31">
        <f>IF(Tāme!B57="","",Tāme!B57)</f>
        <v>5.0999999999999996</v>
      </c>
      <c r="C54" s="288" t="str">
        <f>IF(Tāme!C57="","",Tāme!C57)</f>
        <v/>
      </c>
      <c r="D54" s="288" t="str">
        <f>IF(Tāme!D57="","",Tāme!D57)</f>
        <v/>
      </c>
      <c r="E54" s="288" t="str">
        <f>IF(Tāme!E57="","",Tāme!E57)</f>
        <v/>
      </c>
      <c r="F54" s="22" t="str">
        <f>IF(Tāme!F57="","",Tāme!F57)</f>
        <v/>
      </c>
      <c r="G54" s="313">
        <f>IF(Tāme!G57="","",Tāme!G57)</f>
        <v>1</v>
      </c>
      <c r="H54" s="22">
        <f>IF(Tāme!H57="","",Tāme!H57)</f>
        <v>0</v>
      </c>
      <c r="I54" s="34">
        <f>IF(Tāme!I57="","",Tāme!I57)</f>
        <v>0</v>
      </c>
      <c r="J54" s="24">
        <f>IF(Tāme!J57="","",Tāme!J57)</f>
        <v>0</v>
      </c>
      <c r="K54" s="25"/>
      <c r="L54" s="24" t="str">
        <f>IF(Tāme!M57="","",Tāme!M57)</f>
        <v/>
      </c>
      <c r="M54" s="110"/>
      <c r="N54" s="37"/>
      <c r="O54" s="40"/>
      <c r="Q54" s="186" t="str">
        <f>IFERROR((L54-M54-N54-O54),"")</f>
        <v/>
      </c>
    </row>
    <row r="55" spans="2:17" s="18" customFormat="1" ht="11.25" customHeight="1" collapsed="1" x14ac:dyDescent="0.25">
      <c r="B55" s="31">
        <f>IF(Tāme!B58="","",Tāme!B58)</f>
        <v>5.2</v>
      </c>
      <c r="C55" s="288" t="str">
        <f>IF(Tāme!C58="","",Tāme!C58)</f>
        <v/>
      </c>
      <c r="D55" s="288" t="str">
        <f>IF(Tāme!D58="","",Tāme!D58)</f>
        <v/>
      </c>
      <c r="E55" s="288" t="str">
        <f>IF(Tāme!E58="","",Tāme!E58)</f>
        <v/>
      </c>
      <c r="F55" s="22" t="str">
        <f>IF(Tāme!F58="","",Tāme!F58)</f>
        <v/>
      </c>
      <c r="G55" s="313">
        <f>IF(Tāme!G58="","",Tāme!G58)</f>
        <v>1</v>
      </c>
      <c r="H55" s="22">
        <f>IF(Tāme!H58="","",Tāme!H58)</f>
        <v>0</v>
      </c>
      <c r="I55" s="34">
        <f>IF(Tāme!I58="","",Tāme!I58)</f>
        <v>0</v>
      </c>
      <c r="J55" s="24">
        <f>IF(Tāme!J58="","",Tāme!J58)</f>
        <v>0</v>
      </c>
      <c r="K55" s="25"/>
      <c r="L55" s="24" t="str">
        <f>IF(Tāme!M58="","",Tāme!M58)</f>
        <v/>
      </c>
      <c r="M55" s="110"/>
      <c r="N55" s="37"/>
      <c r="O55" s="40"/>
      <c r="Q55" s="186" t="str">
        <f t="shared" ref="Q55:Q74" si="8">IFERROR((L55-M55-N55-O55),"")</f>
        <v/>
      </c>
    </row>
    <row r="56" spans="2:17" s="18" customFormat="1" ht="11.25" hidden="1" customHeight="1" outlineLevel="1" x14ac:dyDescent="0.25">
      <c r="B56" s="31">
        <f>IF(Tāme!B59="","",Tāme!B59)</f>
        <v>5.3</v>
      </c>
      <c r="C56" s="288" t="str">
        <f>IF(Tāme!C59="","",Tāme!C59)</f>
        <v/>
      </c>
      <c r="D56" s="288" t="str">
        <f>IF(Tāme!D59="","",Tāme!D59)</f>
        <v/>
      </c>
      <c r="E56" s="288" t="str">
        <f>IF(Tāme!E59="","",Tāme!E59)</f>
        <v/>
      </c>
      <c r="F56" s="22" t="str">
        <f>IF(Tāme!F59="","",Tāme!F59)</f>
        <v/>
      </c>
      <c r="G56" s="313">
        <f>IF(Tāme!G59="","",Tāme!G59)</f>
        <v>1</v>
      </c>
      <c r="H56" s="22">
        <f>IF(Tāme!H59="","",Tāme!H59)</f>
        <v>0</v>
      </c>
      <c r="I56" s="34">
        <f>IF(Tāme!I59="","",Tāme!I59)</f>
        <v>0</v>
      </c>
      <c r="J56" s="24">
        <f>IF(Tāme!J59="","",Tāme!J59)</f>
        <v>0</v>
      </c>
      <c r="K56" s="25"/>
      <c r="L56" s="24" t="str">
        <f>IF(Tāme!M59="","",Tāme!M59)</f>
        <v/>
      </c>
      <c r="M56" s="110"/>
      <c r="N56" s="37"/>
      <c r="O56" s="40"/>
      <c r="Q56" s="186" t="str">
        <f t="shared" si="8"/>
        <v/>
      </c>
    </row>
    <row r="57" spans="2:17" s="18" customFormat="1" ht="11.25" hidden="1" customHeight="1" outlineLevel="1" x14ac:dyDescent="0.25">
      <c r="B57" s="31">
        <f>IF(Tāme!B60="","",Tāme!B60)</f>
        <v>5.4</v>
      </c>
      <c r="C57" s="288" t="str">
        <f>IF(Tāme!C60="","",Tāme!C60)</f>
        <v/>
      </c>
      <c r="D57" s="288" t="str">
        <f>IF(Tāme!D60="","",Tāme!D60)</f>
        <v/>
      </c>
      <c r="E57" s="288" t="str">
        <f>IF(Tāme!E60="","",Tāme!E60)</f>
        <v/>
      </c>
      <c r="F57" s="22" t="str">
        <f>IF(Tāme!F60="","",Tāme!F60)</f>
        <v/>
      </c>
      <c r="G57" s="313">
        <f>IF(Tāme!G60="","",Tāme!G60)</f>
        <v>1</v>
      </c>
      <c r="H57" s="22">
        <f>IF(Tāme!H60="","",Tāme!H60)</f>
        <v>0</v>
      </c>
      <c r="I57" s="34">
        <f>IF(Tāme!I60="","",Tāme!I60)</f>
        <v>0</v>
      </c>
      <c r="J57" s="24">
        <f>IF(Tāme!J60="","",Tāme!J60)</f>
        <v>0</v>
      </c>
      <c r="K57" s="25"/>
      <c r="L57" s="24" t="str">
        <f>IF(Tāme!M60="","",Tāme!M60)</f>
        <v/>
      </c>
      <c r="M57" s="110"/>
      <c r="N57" s="37"/>
      <c r="O57" s="40"/>
      <c r="Q57" s="186" t="str">
        <f t="shared" si="8"/>
        <v/>
      </c>
    </row>
    <row r="58" spans="2:17" s="18" customFormat="1" ht="11.25" hidden="1" customHeight="1" outlineLevel="1" x14ac:dyDescent="0.25">
      <c r="B58" s="31">
        <f>IF(Tāme!B61="","",Tāme!B61)</f>
        <v>5.5</v>
      </c>
      <c r="C58" s="288" t="str">
        <f>IF(Tāme!C61="","",Tāme!C61)</f>
        <v/>
      </c>
      <c r="D58" s="288" t="str">
        <f>IF(Tāme!D61="","",Tāme!D61)</f>
        <v/>
      </c>
      <c r="E58" s="288" t="str">
        <f>IF(Tāme!E61="","",Tāme!E61)</f>
        <v/>
      </c>
      <c r="F58" s="22" t="str">
        <f>IF(Tāme!F61="","",Tāme!F61)</f>
        <v/>
      </c>
      <c r="G58" s="313">
        <f>IF(Tāme!G61="","",Tāme!G61)</f>
        <v>1</v>
      </c>
      <c r="H58" s="22">
        <f>IF(Tāme!H61="","",Tāme!H61)</f>
        <v>0</v>
      </c>
      <c r="I58" s="34">
        <f>IF(Tāme!I61="","",Tāme!I61)</f>
        <v>0</v>
      </c>
      <c r="J58" s="24">
        <f>IF(Tāme!J61="","",Tāme!J61)</f>
        <v>0</v>
      </c>
      <c r="K58" s="25"/>
      <c r="L58" s="24" t="str">
        <f>IF(Tāme!M61="","",Tāme!M61)</f>
        <v/>
      </c>
      <c r="M58" s="110"/>
      <c r="N58" s="37"/>
      <c r="O58" s="40"/>
      <c r="Q58" s="186" t="str">
        <f t="shared" si="8"/>
        <v/>
      </c>
    </row>
    <row r="59" spans="2:17" s="18" customFormat="1" ht="11.25" hidden="1" customHeight="1" outlineLevel="1" x14ac:dyDescent="0.25">
      <c r="B59" s="31">
        <f>IF(Tāme!B62="","",Tāme!B62)</f>
        <v>5.6</v>
      </c>
      <c r="C59" s="288" t="str">
        <f>IF(Tāme!C62="","",Tāme!C62)</f>
        <v/>
      </c>
      <c r="D59" s="288" t="str">
        <f>IF(Tāme!D62="","",Tāme!D62)</f>
        <v/>
      </c>
      <c r="E59" s="288" t="str">
        <f>IF(Tāme!E62="","",Tāme!E62)</f>
        <v/>
      </c>
      <c r="F59" s="22" t="str">
        <f>IF(Tāme!F62="","",Tāme!F62)</f>
        <v/>
      </c>
      <c r="G59" s="313">
        <f>IF(Tāme!G62="","",Tāme!G62)</f>
        <v>1</v>
      </c>
      <c r="H59" s="22">
        <f>IF(Tāme!H62="","",Tāme!H62)</f>
        <v>0</v>
      </c>
      <c r="I59" s="34">
        <f>IF(Tāme!I62="","",Tāme!I62)</f>
        <v>0</v>
      </c>
      <c r="J59" s="24">
        <f>IF(Tāme!J62="","",Tāme!J62)</f>
        <v>0</v>
      </c>
      <c r="K59" s="25"/>
      <c r="L59" s="24" t="str">
        <f>IF(Tāme!M62="","",Tāme!M62)</f>
        <v/>
      </c>
      <c r="M59" s="110"/>
      <c r="N59" s="37"/>
      <c r="O59" s="40"/>
      <c r="Q59" s="186" t="str">
        <f t="shared" si="8"/>
        <v/>
      </c>
    </row>
    <row r="60" spans="2:17" s="18" customFormat="1" ht="11.25" hidden="1" customHeight="1" outlineLevel="1" x14ac:dyDescent="0.25">
      <c r="B60" s="31">
        <f>IF(Tāme!B63="","",Tāme!B63)</f>
        <v>5.7</v>
      </c>
      <c r="C60" s="288" t="str">
        <f>IF(Tāme!C63="","",Tāme!C63)</f>
        <v/>
      </c>
      <c r="D60" s="288" t="str">
        <f>IF(Tāme!D63="","",Tāme!D63)</f>
        <v/>
      </c>
      <c r="E60" s="288" t="str">
        <f>IF(Tāme!E63="","",Tāme!E63)</f>
        <v/>
      </c>
      <c r="F60" s="22" t="str">
        <f>IF(Tāme!F63="","",Tāme!F63)</f>
        <v/>
      </c>
      <c r="G60" s="313">
        <f>IF(Tāme!G63="","",Tāme!G63)</f>
        <v>1</v>
      </c>
      <c r="H60" s="22">
        <f>IF(Tāme!H63="","",Tāme!H63)</f>
        <v>0</v>
      </c>
      <c r="I60" s="34">
        <f>IF(Tāme!I63="","",Tāme!I63)</f>
        <v>0</v>
      </c>
      <c r="J60" s="24">
        <f>IF(Tāme!J63="","",Tāme!J63)</f>
        <v>0</v>
      </c>
      <c r="K60" s="25"/>
      <c r="L60" s="24" t="str">
        <f>IF(Tāme!M63="","",Tāme!M63)</f>
        <v/>
      </c>
      <c r="M60" s="110"/>
      <c r="N60" s="37"/>
      <c r="O60" s="40"/>
      <c r="Q60" s="186" t="str">
        <f t="shared" si="8"/>
        <v/>
      </c>
    </row>
    <row r="61" spans="2:17" s="18" customFormat="1" ht="11.25" hidden="1" customHeight="1" outlineLevel="1" x14ac:dyDescent="0.25">
      <c r="B61" s="31">
        <f>IF(Tāme!B64="","",Tāme!B64)</f>
        <v>5.8</v>
      </c>
      <c r="C61" s="288" t="str">
        <f>IF(Tāme!C64="","",Tāme!C64)</f>
        <v/>
      </c>
      <c r="D61" s="288" t="str">
        <f>IF(Tāme!D64="","",Tāme!D64)</f>
        <v/>
      </c>
      <c r="E61" s="288" t="str">
        <f>IF(Tāme!E64="","",Tāme!E64)</f>
        <v/>
      </c>
      <c r="F61" s="22" t="str">
        <f>IF(Tāme!F64="","",Tāme!F64)</f>
        <v/>
      </c>
      <c r="G61" s="313">
        <f>IF(Tāme!G64="","",Tāme!G64)</f>
        <v>1</v>
      </c>
      <c r="H61" s="22">
        <f>IF(Tāme!H64="","",Tāme!H64)</f>
        <v>0</v>
      </c>
      <c r="I61" s="34">
        <f>IF(Tāme!I64="","",Tāme!I64)</f>
        <v>0</v>
      </c>
      <c r="J61" s="24">
        <f>IF(Tāme!J64="","",Tāme!J64)</f>
        <v>0</v>
      </c>
      <c r="K61" s="25"/>
      <c r="L61" s="24" t="str">
        <f>IF(Tāme!M64="","",Tāme!M64)</f>
        <v/>
      </c>
      <c r="M61" s="110"/>
      <c r="N61" s="37"/>
      <c r="O61" s="40"/>
      <c r="Q61" s="186" t="str">
        <f t="shared" si="8"/>
        <v/>
      </c>
    </row>
    <row r="62" spans="2:17" s="18" customFormat="1" ht="11.25" hidden="1" customHeight="1" outlineLevel="1" x14ac:dyDescent="0.25">
      <c r="B62" s="31">
        <f>IF(Tāme!B65="","",Tāme!B65)</f>
        <v>5.9</v>
      </c>
      <c r="C62" s="288" t="str">
        <f>IF(Tāme!C65="","",Tāme!C65)</f>
        <v/>
      </c>
      <c r="D62" s="288" t="str">
        <f>IF(Tāme!D65="","",Tāme!D65)</f>
        <v/>
      </c>
      <c r="E62" s="288" t="str">
        <f>IF(Tāme!E65="","",Tāme!E65)</f>
        <v/>
      </c>
      <c r="F62" s="22" t="str">
        <f>IF(Tāme!F65="","",Tāme!F65)</f>
        <v/>
      </c>
      <c r="G62" s="313">
        <f>IF(Tāme!G65="","",Tāme!G65)</f>
        <v>1</v>
      </c>
      <c r="H62" s="22">
        <f>IF(Tāme!H65="","",Tāme!H65)</f>
        <v>0</v>
      </c>
      <c r="I62" s="34">
        <f>IF(Tāme!I65="","",Tāme!I65)</f>
        <v>0</v>
      </c>
      <c r="J62" s="24">
        <f>IF(Tāme!J65="","",Tāme!J65)</f>
        <v>0</v>
      </c>
      <c r="K62" s="25"/>
      <c r="L62" s="24" t="str">
        <f>IF(Tāme!M65="","",Tāme!M65)</f>
        <v/>
      </c>
      <c r="M62" s="110"/>
      <c r="N62" s="37"/>
      <c r="O62" s="40"/>
      <c r="Q62" s="186" t="str">
        <f t="shared" si="8"/>
        <v/>
      </c>
    </row>
    <row r="63" spans="2:17" s="18" customFormat="1" ht="11.25" hidden="1" customHeight="1" outlineLevel="1" x14ac:dyDescent="0.25">
      <c r="B63" s="32" t="str">
        <f>IF(Tāme!B66="","",Tāme!B66)</f>
        <v>5.10.</v>
      </c>
      <c r="C63" s="289" t="str">
        <f>IF(Tāme!C66="","",Tāme!C66)</f>
        <v/>
      </c>
      <c r="D63" s="289" t="str">
        <f>IF(Tāme!D66="","",Tāme!D66)</f>
        <v/>
      </c>
      <c r="E63" s="289" t="str">
        <f>IF(Tāme!E66="","",Tāme!E66)</f>
        <v/>
      </c>
      <c r="F63" s="23" t="str">
        <f>IF(Tāme!F66="","",Tāme!F66)</f>
        <v/>
      </c>
      <c r="G63" s="314">
        <f>IF(Tāme!G66="","",Tāme!G66)</f>
        <v>1</v>
      </c>
      <c r="H63" s="23">
        <f>IF(Tāme!H66="","",Tāme!H66)</f>
        <v>0</v>
      </c>
      <c r="I63" s="35">
        <f>IF(Tāme!I66="","",Tāme!I66)</f>
        <v>0</v>
      </c>
      <c r="J63" s="33">
        <f>IF(Tāme!J66="","",Tāme!J66)</f>
        <v>0</v>
      </c>
      <c r="K63" s="25"/>
      <c r="L63" s="33" t="str">
        <f>IF(Tāme!M66="","",Tāme!M66)</f>
        <v/>
      </c>
      <c r="M63" s="111"/>
      <c r="N63" s="37"/>
      <c r="O63" s="40"/>
      <c r="Q63" s="186" t="str">
        <f t="shared" si="8"/>
        <v/>
      </c>
    </row>
    <row r="64" spans="2:17" s="18" customFormat="1" ht="22.5" customHeight="1" x14ac:dyDescent="0.25">
      <c r="B64" s="225">
        <v>6</v>
      </c>
      <c r="C64" s="410" t="str">
        <f>Tāme!C67</f>
        <v>Infrastruktūras būvniecības un nepieciešamo inženiertehnisko tīklu pieslēgumu izbūves izmaksas
(</v>
      </c>
      <c r="D64" s="411"/>
      <c r="E64" s="294"/>
      <c r="F64" s="152"/>
      <c r="G64" s="312"/>
      <c r="H64" s="226"/>
      <c r="I64" s="232"/>
      <c r="J64" s="228">
        <f>SUM(J65:J74)</f>
        <v>0</v>
      </c>
      <c r="K64" s="25"/>
      <c r="L64" s="228">
        <f>SUM(L65:L74)</f>
        <v>0</v>
      </c>
      <c r="M64" s="229">
        <f>SUM(M65:M74)</f>
        <v>0</v>
      </c>
      <c r="N64" s="230">
        <f>SUM(N65:N74)</f>
        <v>0</v>
      </c>
      <c r="O64" s="231">
        <f t="shared" ref="O64" si="9">SUM(O65:O74)</f>
        <v>0</v>
      </c>
      <c r="Q64" s="183">
        <f>SUM(Q65:Q74)</f>
        <v>0</v>
      </c>
    </row>
    <row r="65" spans="1:17" s="18" customFormat="1" ht="11.25" customHeight="1" x14ac:dyDescent="0.25">
      <c r="A65" s="27" t="str">
        <f>IF(Tāme!A68="","",Tāme!A68)</f>
        <v/>
      </c>
      <c r="B65" s="31">
        <f>IF(Tāme!B68="","",Tāme!B68)</f>
        <v>6.1</v>
      </c>
      <c r="C65" s="288" t="str">
        <f>IF(Tāme!C68="","",Tāme!C68)</f>
        <v/>
      </c>
      <c r="D65" s="288" t="str">
        <f>IF(Tāme!D68="","",Tāme!D68)</f>
        <v/>
      </c>
      <c r="E65" s="288" t="str">
        <f>IF(Tāme!E68="","",Tāme!E68)</f>
        <v/>
      </c>
      <c r="F65" s="22" t="str">
        <f>IF(Tāme!F68="","",Tāme!F68)</f>
        <v/>
      </c>
      <c r="G65" s="313">
        <f>IF(Tāme!G68="","",Tāme!G68)</f>
        <v>1</v>
      </c>
      <c r="H65" s="22">
        <f>IF(Tāme!H68="","",Tāme!H68)</f>
        <v>0</v>
      </c>
      <c r="I65" s="34">
        <f>IF(Tāme!I68="","",Tāme!I68)</f>
        <v>0</v>
      </c>
      <c r="J65" s="24">
        <f>IF(Tāme!J68="","",Tāme!J68)</f>
        <v>0</v>
      </c>
      <c r="K65" s="25"/>
      <c r="L65" s="24" t="str">
        <f>IF(Tāme!M68="","",Tāme!M68)</f>
        <v/>
      </c>
      <c r="M65" s="110"/>
      <c r="N65" s="37"/>
      <c r="O65" s="40"/>
      <c r="Q65" s="186" t="str">
        <f t="shared" si="8"/>
        <v/>
      </c>
    </row>
    <row r="66" spans="1:17" s="18" customFormat="1" ht="11.25" customHeight="1" collapsed="1" x14ac:dyDescent="0.25">
      <c r="A66" s="27" t="str">
        <f>IF(Tāme!A69="","",Tāme!A69)</f>
        <v/>
      </c>
      <c r="B66" s="31">
        <f>IF(Tāme!B69="","",Tāme!B69)</f>
        <v>6.2</v>
      </c>
      <c r="C66" s="288" t="str">
        <f>IF(Tāme!C69="","",Tāme!C69)</f>
        <v/>
      </c>
      <c r="D66" s="288" t="str">
        <f>IF(Tāme!D69="","",Tāme!D69)</f>
        <v/>
      </c>
      <c r="E66" s="288" t="str">
        <f>IF(Tāme!E69="","",Tāme!E69)</f>
        <v/>
      </c>
      <c r="F66" s="22" t="str">
        <f>IF(Tāme!F69="","",Tāme!F69)</f>
        <v/>
      </c>
      <c r="G66" s="313">
        <f>IF(Tāme!G69="","",Tāme!G69)</f>
        <v>1</v>
      </c>
      <c r="H66" s="22">
        <f>IF(Tāme!H69="","",Tāme!H69)</f>
        <v>0</v>
      </c>
      <c r="I66" s="34">
        <f>IF(Tāme!I69="","",Tāme!I69)</f>
        <v>0</v>
      </c>
      <c r="J66" s="24">
        <f>IF(Tāme!J69="","",Tāme!J69)</f>
        <v>0</v>
      </c>
      <c r="K66" s="25"/>
      <c r="L66" s="24" t="str">
        <f>IF(Tāme!M69="","",Tāme!M69)</f>
        <v/>
      </c>
      <c r="M66" s="110"/>
      <c r="N66" s="37"/>
      <c r="O66" s="40"/>
      <c r="Q66" s="186" t="str">
        <f>IFERROR((L66-M66-N66-O66),"")</f>
        <v/>
      </c>
    </row>
    <row r="67" spans="1:17" s="18" customFormat="1" ht="11.25" hidden="1" customHeight="1" outlineLevel="1" x14ac:dyDescent="0.25">
      <c r="A67" s="27" t="str">
        <f>IF(Tāme!A70="","",Tāme!A70)</f>
        <v/>
      </c>
      <c r="B67" s="31">
        <f>IF(Tāme!B70="","",Tāme!B70)</f>
        <v>6.3</v>
      </c>
      <c r="C67" s="288" t="str">
        <f>IF(Tāme!C70="","",Tāme!C70)</f>
        <v/>
      </c>
      <c r="D67" s="288" t="str">
        <f>IF(Tāme!D70="","",Tāme!D70)</f>
        <v/>
      </c>
      <c r="E67" s="288" t="str">
        <f>IF(Tāme!E70="","",Tāme!E70)</f>
        <v/>
      </c>
      <c r="F67" s="22" t="str">
        <f>IF(Tāme!F70="","",Tāme!F70)</f>
        <v/>
      </c>
      <c r="G67" s="313">
        <f>IF(Tāme!G70="","",Tāme!G70)</f>
        <v>1</v>
      </c>
      <c r="H67" s="22">
        <f>IF(Tāme!H70="","",Tāme!H70)</f>
        <v>0</v>
      </c>
      <c r="I67" s="34">
        <f>IF(Tāme!I70="","",Tāme!I70)</f>
        <v>0</v>
      </c>
      <c r="J67" s="24">
        <f>IF(Tāme!J70="","",Tāme!J70)</f>
        <v>0</v>
      </c>
      <c r="K67" s="25"/>
      <c r="L67" s="24" t="str">
        <f>IF(Tāme!M70="","",Tāme!M70)</f>
        <v/>
      </c>
      <c r="M67" s="110"/>
      <c r="N67" s="37"/>
      <c r="O67" s="40"/>
      <c r="Q67" s="186" t="str">
        <f t="shared" si="8"/>
        <v/>
      </c>
    </row>
    <row r="68" spans="1:17" s="18" customFormat="1" ht="11.25" hidden="1" customHeight="1" outlineLevel="1" x14ac:dyDescent="0.25">
      <c r="A68" s="27" t="str">
        <f>IF(Tāme!A71="","",Tāme!A71)</f>
        <v/>
      </c>
      <c r="B68" s="31">
        <f>IF(Tāme!B71="","",Tāme!B71)</f>
        <v>6.4</v>
      </c>
      <c r="C68" s="288" t="str">
        <f>IF(Tāme!C71="","",Tāme!C71)</f>
        <v/>
      </c>
      <c r="D68" s="288" t="str">
        <f>IF(Tāme!D71="","",Tāme!D71)</f>
        <v/>
      </c>
      <c r="E68" s="288" t="str">
        <f>IF(Tāme!E71="","",Tāme!E71)</f>
        <v/>
      </c>
      <c r="F68" s="22" t="str">
        <f>IF(Tāme!F71="","",Tāme!F71)</f>
        <v/>
      </c>
      <c r="G68" s="313">
        <f>IF(Tāme!G71="","",Tāme!G71)</f>
        <v>1</v>
      </c>
      <c r="H68" s="22">
        <f>IF(Tāme!H71="","",Tāme!H71)</f>
        <v>0</v>
      </c>
      <c r="I68" s="34">
        <f>IF(Tāme!I71="","",Tāme!I71)</f>
        <v>0</v>
      </c>
      <c r="J68" s="24">
        <f>IF(Tāme!J71="","",Tāme!J71)</f>
        <v>0</v>
      </c>
      <c r="K68" s="25"/>
      <c r="L68" s="24" t="str">
        <f>IF(Tāme!M71="","",Tāme!M71)</f>
        <v/>
      </c>
      <c r="M68" s="110"/>
      <c r="N68" s="37"/>
      <c r="O68" s="40"/>
      <c r="Q68" s="186" t="str">
        <f t="shared" si="8"/>
        <v/>
      </c>
    </row>
    <row r="69" spans="1:17" s="18" customFormat="1" ht="11.25" hidden="1" customHeight="1" outlineLevel="1" x14ac:dyDescent="0.25">
      <c r="A69" s="27" t="str">
        <f>IF(Tāme!A72="","",Tāme!A72)</f>
        <v/>
      </c>
      <c r="B69" s="31">
        <f>IF(Tāme!B72="","",Tāme!B72)</f>
        <v>6.5</v>
      </c>
      <c r="C69" s="288" t="str">
        <f>IF(Tāme!C72="","",Tāme!C72)</f>
        <v/>
      </c>
      <c r="D69" s="288" t="str">
        <f>IF(Tāme!D72="","",Tāme!D72)</f>
        <v/>
      </c>
      <c r="E69" s="288" t="str">
        <f>IF(Tāme!E72="","",Tāme!E72)</f>
        <v/>
      </c>
      <c r="F69" s="22" t="str">
        <f>IF(Tāme!F72="","",Tāme!F72)</f>
        <v/>
      </c>
      <c r="G69" s="313">
        <f>IF(Tāme!G72="","",Tāme!G72)</f>
        <v>1</v>
      </c>
      <c r="H69" s="22">
        <f>IF(Tāme!H72="","",Tāme!H72)</f>
        <v>0</v>
      </c>
      <c r="I69" s="34">
        <f>IF(Tāme!I72="","",Tāme!I72)</f>
        <v>0</v>
      </c>
      <c r="J69" s="24">
        <f>IF(Tāme!J72="","",Tāme!J72)</f>
        <v>0</v>
      </c>
      <c r="K69" s="25"/>
      <c r="L69" s="24" t="str">
        <f>IF(Tāme!M72="","",Tāme!M72)</f>
        <v/>
      </c>
      <c r="M69" s="110"/>
      <c r="N69" s="37"/>
      <c r="O69" s="40"/>
      <c r="Q69" s="186" t="str">
        <f t="shared" si="8"/>
        <v/>
      </c>
    </row>
    <row r="70" spans="1:17" s="18" customFormat="1" ht="11.25" hidden="1" customHeight="1" outlineLevel="1" x14ac:dyDescent="0.25">
      <c r="A70" s="27" t="str">
        <f>IF(Tāme!A73="","",Tāme!A73)</f>
        <v/>
      </c>
      <c r="B70" s="31">
        <f>IF(Tāme!B73="","",Tāme!B73)</f>
        <v>6.6</v>
      </c>
      <c r="C70" s="288" t="str">
        <f>IF(Tāme!C73="","",Tāme!C73)</f>
        <v/>
      </c>
      <c r="D70" s="288" t="str">
        <f>IF(Tāme!D73="","",Tāme!D73)</f>
        <v/>
      </c>
      <c r="E70" s="288" t="str">
        <f>IF(Tāme!E73="","",Tāme!E73)</f>
        <v/>
      </c>
      <c r="F70" s="22" t="str">
        <f>IF(Tāme!F73="","",Tāme!F73)</f>
        <v/>
      </c>
      <c r="G70" s="313">
        <f>IF(Tāme!G73="","",Tāme!G73)</f>
        <v>1</v>
      </c>
      <c r="H70" s="22">
        <f>IF(Tāme!H73="","",Tāme!H73)</f>
        <v>0</v>
      </c>
      <c r="I70" s="34">
        <f>IF(Tāme!I73="","",Tāme!I73)</f>
        <v>0</v>
      </c>
      <c r="J70" s="24">
        <f>IF(Tāme!J73="","",Tāme!J73)</f>
        <v>0</v>
      </c>
      <c r="K70" s="25"/>
      <c r="L70" s="24" t="str">
        <f>IF(Tāme!M73="","",Tāme!M73)</f>
        <v/>
      </c>
      <c r="M70" s="110"/>
      <c r="N70" s="37"/>
      <c r="O70" s="40"/>
      <c r="Q70" s="186" t="str">
        <f t="shared" si="8"/>
        <v/>
      </c>
    </row>
    <row r="71" spans="1:17" s="18" customFormat="1" ht="11.25" hidden="1" customHeight="1" outlineLevel="1" x14ac:dyDescent="0.25">
      <c r="A71" s="27" t="str">
        <f>IF(Tāme!A74="","",Tāme!A74)</f>
        <v/>
      </c>
      <c r="B71" s="31">
        <f>IF(Tāme!B74="","",Tāme!B74)</f>
        <v>6.7</v>
      </c>
      <c r="C71" s="288" t="str">
        <f>IF(Tāme!C74="","",Tāme!C74)</f>
        <v/>
      </c>
      <c r="D71" s="288" t="str">
        <f>IF(Tāme!D74="","",Tāme!D74)</f>
        <v/>
      </c>
      <c r="E71" s="288" t="str">
        <f>IF(Tāme!E74="","",Tāme!E74)</f>
        <v/>
      </c>
      <c r="F71" s="22" t="str">
        <f>IF(Tāme!F74="","",Tāme!F74)</f>
        <v/>
      </c>
      <c r="G71" s="313">
        <f>IF(Tāme!G74="","",Tāme!G74)</f>
        <v>1</v>
      </c>
      <c r="H71" s="22">
        <f>IF(Tāme!H74="","",Tāme!H74)</f>
        <v>0</v>
      </c>
      <c r="I71" s="34">
        <f>IF(Tāme!I74="","",Tāme!I74)</f>
        <v>0</v>
      </c>
      <c r="J71" s="24">
        <f>IF(Tāme!J74="","",Tāme!J74)</f>
        <v>0</v>
      </c>
      <c r="K71" s="25"/>
      <c r="L71" s="24" t="str">
        <f>IF(Tāme!M74="","",Tāme!M74)</f>
        <v/>
      </c>
      <c r="M71" s="110"/>
      <c r="N71" s="37"/>
      <c r="O71" s="40"/>
      <c r="Q71" s="186" t="str">
        <f t="shared" si="8"/>
        <v/>
      </c>
    </row>
    <row r="72" spans="1:17" s="18" customFormat="1" ht="11.25" hidden="1" customHeight="1" outlineLevel="1" x14ac:dyDescent="0.25">
      <c r="A72" s="27" t="str">
        <f>IF(Tāme!A75="","",Tāme!A75)</f>
        <v/>
      </c>
      <c r="B72" s="31">
        <f>IF(Tāme!B75="","",Tāme!B75)</f>
        <v>6.8</v>
      </c>
      <c r="C72" s="288" t="str">
        <f>IF(Tāme!C75="","",Tāme!C75)</f>
        <v/>
      </c>
      <c r="D72" s="288" t="str">
        <f>IF(Tāme!D75="","",Tāme!D75)</f>
        <v/>
      </c>
      <c r="E72" s="288" t="str">
        <f>IF(Tāme!E75="","",Tāme!E75)</f>
        <v/>
      </c>
      <c r="F72" s="22" t="str">
        <f>IF(Tāme!F75="","",Tāme!F75)</f>
        <v/>
      </c>
      <c r="G72" s="313">
        <f>IF(Tāme!G75="","",Tāme!G75)</f>
        <v>1</v>
      </c>
      <c r="H72" s="22">
        <f>IF(Tāme!H75="","",Tāme!H75)</f>
        <v>0</v>
      </c>
      <c r="I72" s="34">
        <f>IF(Tāme!I75="","",Tāme!I75)</f>
        <v>0</v>
      </c>
      <c r="J72" s="24">
        <f>IF(Tāme!J75="","",Tāme!J75)</f>
        <v>0</v>
      </c>
      <c r="K72" s="25"/>
      <c r="L72" s="24" t="str">
        <f>IF(Tāme!M75="","",Tāme!M75)</f>
        <v/>
      </c>
      <c r="M72" s="110"/>
      <c r="N72" s="37"/>
      <c r="O72" s="40"/>
      <c r="Q72" s="186" t="str">
        <f t="shared" si="8"/>
        <v/>
      </c>
    </row>
    <row r="73" spans="1:17" s="18" customFormat="1" ht="11.25" hidden="1" customHeight="1" outlineLevel="1" x14ac:dyDescent="0.25">
      <c r="A73" s="27" t="str">
        <f>IF(Tāme!A76="","",Tāme!A76)</f>
        <v/>
      </c>
      <c r="B73" s="31">
        <f>IF(Tāme!B76="","",Tāme!B76)</f>
        <v>6.9</v>
      </c>
      <c r="C73" s="288" t="str">
        <f>IF(Tāme!C76="","",Tāme!C76)</f>
        <v/>
      </c>
      <c r="D73" s="288" t="str">
        <f>IF(Tāme!D76="","",Tāme!D76)</f>
        <v/>
      </c>
      <c r="E73" s="288" t="str">
        <f>IF(Tāme!E76="","",Tāme!E76)</f>
        <v/>
      </c>
      <c r="F73" s="22" t="str">
        <f>IF(Tāme!F76="","",Tāme!F76)</f>
        <v/>
      </c>
      <c r="G73" s="313">
        <f>IF(Tāme!G76="","",Tāme!G76)</f>
        <v>1</v>
      </c>
      <c r="H73" s="22">
        <f>IF(Tāme!H76="","",Tāme!H76)</f>
        <v>0</v>
      </c>
      <c r="I73" s="34">
        <f>IF(Tāme!I76="","",Tāme!I76)</f>
        <v>0</v>
      </c>
      <c r="J73" s="24">
        <f>IF(Tāme!J76="","",Tāme!J76)</f>
        <v>0</v>
      </c>
      <c r="K73" s="25"/>
      <c r="L73" s="24" t="str">
        <f>IF(Tāme!M76="","",Tāme!M76)</f>
        <v/>
      </c>
      <c r="M73" s="110"/>
      <c r="N73" s="37"/>
      <c r="O73" s="40"/>
      <c r="Q73" s="186" t="str">
        <f t="shared" si="8"/>
        <v/>
      </c>
    </row>
    <row r="74" spans="1:17" s="18" customFormat="1" ht="11.25" hidden="1" customHeight="1" outlineLevel="1" x14ac:dyDescent="0.25">
      <c r="A74" s="28" t="str">
        <f>IF(Tāme!A77="","",Tāme!A77)</f>
        <v/>
      </c>
      <c r="B74" s="32" t="str">
        <f>IF(Tāme!B77="","",Tāme!B77)</f>
        <v>6.10.</v>
      </c>
      <c r="C74" s="289" t="str">
        <f>IF(Tāme!C77="","",Tāme!C77)</f>
        <v/>
      </c>
      <c r="D74" s="289" t="str">
        <f>IF(Tāme!D77="","",Tāme!D77)</f>
        <v/>
      </c>
      <c r="E74" s="289" t="str">
        <f>IF(Tāme!E77="","",Tāme!E77)</f>
        <v/>
      </c>
      <c r="F74" s="23" t="str">
        <f>IF(Tāme!F77="","",Tāme!F77)</f>
        <v/>
      </c>
      <c r="G74" s="314">
        <f>IF(Tāme!G77="","",Tāme!G77)</f>
        <v>1</v>
      </c>
      <c r="H74" s="23">
        <f>IF(Tāme!H77="","",Tāme!H77)</f>
        <v>0</v>
      </c>
      <c r="I74" s="35">
        <f>IF(Tāme!I77="","",Tāme!I77)</f>
        <v>0</v>
      </c>
      <c r="J74" s="33">
        <f>IF(Tāme!J77="","",Tāme!J77)</f>
        <v>0</v>
      </c>
      <c r="K74" s="25"/>
      <c r="L74" s="33" t="str">
        <f>IF(Tāme!M77="","",Tāme!M77)</f>
        <v/>
      </c>
      <c r="M74" s="111"/>
      <c r="N74" s="37"/>
      <c r="O74" s="40"/>
      <c r="Q74" s="186" t="str">
        <f t="shared" si="8"/>
        <v/>
      </c>
    </row>
    <row r="75" spans="1:17" s="18" customFormat="1" ht="22.5" customHeight="1" x14ac:dyDescent="0.25">
      <c r="B75" s="225">
        <v>7</v>
      </c>
      <c r="C75" s="410" t="str">
        <f>Tāme!C78</f>
        <v>Virszemes un pazemes komunikāciju infrastruktūras izbūves un/vai pārbūves izmaksas</v>
      </c>
      <c r="D75" s="411"/>
      <c r="E75" s="294"/>
      <c r="F75" s="152"/>
      <c r="G75" s="312"/>
      <c r="H75" s="226"/>
      <c r="I75" s="232"/>
      <c r="J75" s="228">
        <f>SUM(J76:J85)</f>
        <v>0</v>
      </c>
      <c r="K75" s="25"/>
      <c r="L75" s="228">
        <f>SUM(L76:L85)</f>
        <v>0</v>
      </c>
      <c r="M75" s="229">
        <f>SUM(M76:M85)</f>
        <v>0</v>
      </c>
      <c r="N75" s="230">
        <f>SUM(N76:N85)</f>
        <v>0</v>
      </c>
      <c r="O75" s="231">
        <f>SUM(O76:O85)</f>
        <v>0</v>
      </c>
      <c r="Q75" s="183">
        <f>SUM(Q76:Q85)</f>
        <v>0</v>
      </c>
    </row>
    <row r="76" spans="1:17" s="18" customFormat="1" ht="11.25" customHeight="1" x14ac:dyDescent="0.25">
      <c r="B76" s="31">
        <f>IF(Tāme!B79="","",Tāme!B79)</f>
        <v>7.1</v>
      </c>
      <c r="C76" s="288" t="str">
        <f>IF(Tāme!C79="","",Tāme!C79)</f>
        <v/>
      </c>
      <c r="D76" s="288" t="str">
        <f>IF(Tāme!D79="","",Tāme!D79)</f>
        <v/>
      </c>
      <c r="E76" s="288" t="str">
        <f>IF(Tāme!E79="","",Tāme!E79)</f>
        <v/>
      </c>
      <c r="F76" s="22" t="str">
        <f>IF(Tāme!F79="","",Tāme!F79)</f>
        <v/>
      </c>
      <c r="G76" s="313">
        <f>IF(Tāme!G79="","",Tāme!G79)</f>
        <v>1</v>
      </c>
      <c r="H76" s="22">
        <f>IF(Tāme!H79="","",Tāme!H79)</f>
        <v>0</v>
      </c>
      <c r="I76" s="34">
        <f>IF(Tāme!I79="","",Tāme!I79)</f>
        <v>0</v>
      </c>
      <c r="J76" s="24">
        <f>IF(Tāme!J79="","",Tāme!J79)</f>
        <v>0</v>
      </c>
      <c r="K76" s="25"/>
      <c r="L76" s="24" t="str">
        <f>IF(Tāme!M79="","",Tāme!M79)</f>
        <v/>
      </c>
      <c r="M76" s="110"/>
      <c r="N76" s="37"/>
      <c r="O76" s="40"/>
      <c r="Q76" s="186" t="str">
        <f>IFERROR((L76-M76-N76-O76),"")</f>
        <v/>
      </c>
    </row>
    <row r="77" spans="1:17" s="18" customFormat="1" ht="11.25" customHeight="1" collapsed="1" x14ac:dyDescent="0.25">
      <c r="B77" s="31">
        <f>IF(Tāme!B80="","",Tāme!B80)</f>
        <v>7.2</v>
      </c>
      <c r="C77" s="288" t="str">
        <f>IF(Tāme!C80="","",Tāme!C80)</f>
        <v/>
      </c>
      <c r="D77" s="288" t="str">
        <f>IF(Tāme!D80="","",Tāme!D80)</f>
        <v/>
      </c>
      <c r="E77" s="288" t="str">
        <f>IF(Tāme!E80="","",Tāme!E80)</f>
        <v/>
      </c>
      <c r="F77" s="22" t="str">
        <f>IF(Tāme!F80="","",Tāme!F80)</f>
        <v/>
      </c>
      <c r="G77" s="313">
        <f>IF(Tāme!G80="","",Tāme!G80)</f>
        <v>1</v>
      </c>
      <c r="H77" s="22">
        <f>IF(Tāme!H80="","",Tāme!H80)</f>
        <v>0</v>
      </c>
      <c r="I77" s="34">
        <f>IF(Tāme!I80="","",Tāme!I80)</f>
        <v>0</v>
      </c>
      <c r="J77" s="24">
        <f>IF(Tāme!J80="","",Tāme!J80)</f>
        <v>0</v>
      </c>
      <c r="K77" s="25"/>
      <c r="L77" s="24" t="str">
        <f>IF(Tāme!M80="","",Tāme!M80)</f>
        <v/>
      </c>
      <c r="M77" s="110"/>
      <c r="N77" s="37"/>
      <c r="O77" s="40"/>
      <c r="Q77" s="186" t="str">
        <f t="shared" ref="Q77:Q85" si="10">IFERROR((L77-M77-N77-O77),"")</f>
        <v/>
      </c>
    </row>
    <row r="78" spans="1:17" s="18" customFormat="1" ht="11.25" hidden="1" customHeight="1" outlineLevel="1" x14ac:dyDescent="0.25">
      <c r="B78" s="31">
        <f>IF(Tāme!B81="","",Tāme!B81)</f>
        <v>7.3</v>
      </c>
      <c r="C78" s="288" t="str">
        <f>IF(Tāme!C81="","",Tāme!C81)</f>
        <v/>
      </c>
      <c r="D78" s="288" t="str">
        <f>IF(Tāme!D81="","",Tāme!D81)</f>
        <v/>
      </c>
      <c r="E78" s="288" t="str">
        <f>IF(Tāme!E81="","",Tāme!E81)</f>
        <v/>
      </c>
      <c r="F78" s="22" t="str">
        <f>IF(Tāme!F81="","",Tāme!F81)</f>
        <v/>
      </c>
      <c r="G78" s="313">
        <f>IF(Tāme!G81="","",Tāme!G81)</f>
        <v>1</v>
      </c>
      <c r="H78" s="22">
        <f>IF(Tāme!H81="","",Tāme!H81)</f>
        <v>0</v>
      </c>
      <c r="I78" s="34">
        <f>IF(Tāme!I81="","",Tāme!I81)</f>
        <v>0</v>
      </c>
      <c r="J78" s="24">
        <f>IF(Tāme!J81="","",Tāme!J81)</f>
        <v>0</v>
      </c>
      <c r="K78" s="25"/>
      <c r="L78" s="24" t="str">
        <f>IF(Tāme!M81="","",Tāme!M81)</f>
        <v/>
      </c>
      <c r="M78" s="110"/>
      <c r="N78" s="37"/>
      <c r="O78" s="40"/>
      <c r="Q78" s="186" t="str">
        <f t="shared" si="10"/>
        <v/>
      </c>
    </row>
    <row r="79" spans="1:17" s="18" customFormat="1" ht="11.25" hidden="1" customHeight="1" outlineLevel="1" x14ac:dyDescent="0.25">
      <c r="B79" s="31">
        <f>IF(Tāme!B82="","",Tāme!B82)</f>
        <v>7.4</v>
      </c>
      <c r="C79" s="288" t="str">
        <f>IF(Tāme!C82="","",Tāme!C82)</f>
        <v/>
      </c>
      <c r="D79" s="288" t="str">
        <f>IF(Tāme!D82="","",Tāme!D82)</f>
        <v/>
      </c>
      <c r="E79" s="288" t="str">
        <f>IF(Tāme!E82="","",Tāme!E82)</f>
        <v/>
      </c>
      <c r="F79" s="22" t="str">
        <f>IF(Tāme!F82="","",Tāme!F82)</f>
        <v/>
      </c>
      <c r="G79" s="313">
        <f>IF(Tāme!G82="","",Tāme!G82)</f>
        <v>1</v>
      </c>
      <c r="H79" s="22">
        <f>IF(Tāme!H82="","",Tāme!H82)</f>
        <v>0</v>
      </c>
      <c r="I79" s="34">
        <f>IF(Tāme!I82="","",Tāme!I82)</f>
        <v>0</v>
      </c>
      <c r="J79" s="24">
        <f>IF(Tāme!J82="","",Tāme!J82)</f>
        <v>0</v>
      </c>
      <c r="K79" s="25"/>
      <c r="L79" s="24" t="str">
        <f>IF(Tāme!M82="","",Tāme!M82)</f>
        <v/>
      </c>
      <c r="M79" s="110"/>
      <c r="N79" s="37"/>
      <c r="O79" s="40"/>
      <c r="Q79" s="186" t="str">
        <f>IFERROR((L79-M79-N79-O79),"")</f>
        <v/>
      </c>
    </row>
    <row r="80" spans="1:17" s="18" customFormat="1" ht="11.25" hidden="1" customHeight="1" outlineLevel="1" x14ac:dyDescent="0.25">
      <c r="B80" s="31">
        <f>IF(Tāme!B83="","",Tāme!B83)</f>
        <v>7.5</v>
      </c>
      <c r="C80" s="288" t="str">
        <f>IF(Tāme!C83="","",Tāme!C83)</f>
        <v/>
      </c>
      <c r="D80" s="288" t="str">
        <f>IF(Tāme!D83="","",Tāme!D83)</f>
        <v/>
      </c>
      <c r="E80" s="288" t="str">
        <f>IF(Tāme!E83="","",Tāme!E83)</f>
        <v/>
      </c>
      <c r="F80" s="22" t="str">
        <f>IF(Tāme!F83="","",Tāme!F83)</f>
        <v/>
      </c>
      <c r="G80" s="313">
        <f>IF(Tāme!G83="","",Tāme!G83)</f>
        <v>1</v>
      </c>
      <c r="H80" s="22">
        <f>IF(Tāme!H83="","",Tāme!H83)</f>
        <v>0</v>
      </c>
      <c r="I80" s="34">
        <f>IF(Tāme!I83="","",Tāme!I83)</f>
        <v>0</v>
      </c>
      <c r="J80" s="24">
        <f>IF(Tāme!J83="","",Tāme!J83)</f>
        <v>0</v>
      </c>
      <c r="K80" s="25"/>
      <c r="L80" s="24" t="str">
        <f>IF(Tāme!M83="","",Tāme!M83)</f>
        <v/>
      </c>
      <c r="M80" s="110"/>
      <c r="N80" s="37"/>
      <c r="O80" s="40"/>
      <c r="Q80" s="186" t="str">
        <f t="shared" si="10"/>
        <v/>
      </c>
    </row>
    <row r="81" spans="2:17" s="18" customFormat="1" ht="11.25" hidden="1" customHeight="1" outlineLevel="1" x14ac:dyDescent="0.25">
      <c r="B81" s="31">
        <f>IF(Tāme!B84="","",Tāme!B84)</f>
        <v>7.6</v>
      </c>
      <c r="C81" s="288" t="str">
        <f>IF(Tāme!C84="","",Tāme!C84)</f>
        <v/>
      </c>
      <c r="D81" s="288" t="str">
        <f>IF(Tāme!D84="","",Tāme!D84)</f>
        <v/>
      </c>
      <c r="E81" s="288" t="str">
        <f>IF(Tāme!E84="","",Tāme!E84)</f>
        <v/>
      </c>
      <c r="F81" s="22" t="str">
        <f>IF(Tāme!F84="","",Tāme!F84)</f>
        <v/>
      </c>
      <c r="G81" s="313">
        <f>IF(Tāme!G84="","",Tāme!G84)</f>
        <v>1</v>
      </c>
      <c r="H81" s="22">
        <f>IF(Tāme!H84="","",Tāme!H84)</f>
        <v>0</v>
      </c>
      <c r="I81" s="34">
        <f>IF(Tāme!I84="","",Tāme!I84)</f>
        <v>0</v>
      </c>
      <c r="J81" s="24">
        <f>IF(Tāme!J84="","",Tāme!J84)</f>
        <v>0</v>
      </c>
      <c r="K81" s="25"/>
      <c r="L81" s="24" t="str">
        <f>IF(Tāme!M84="","",Tāme!M84)</f>
        <v/>
      </c>
      <c r="M81" s="110"/>
      <c r="N81" s="37"/>
      <c r="O81" s="40"/>
      <c r="Q81" s="186" t="str">
        <f t="shared" si="10"/>
        <v/>
      </c>
    </row>
    <row r="82" spans="2:17" s="18" customFormat="1" ht="11.25" hidden="1" customHeight="1" outlineLevel="1" x14ac:dyDescent="0.25">
      <c r="B82" s="31">
        <f>IF(Tāme!B85="","",Tāme!B85)</f>
        <v>7.7</v>
      </c>
      <c r="C82" s="288" t="str">
        <f>IF(Tāme!C85="","",Tāme!C85)</f>
        <v/>
      </c>
      <c r="D82" s="288" t="str">
        <f>IF(Tāme!D85="","",Tāme!D85)</f>
        <v/>
      </c>
      <c r="E82" s="288" t="str">
        <f>IF(Tāme!E85="","",Tāme!E85)</f>
        <v/>
      </c>
      <c r="F82" s="22" t="str">
        <f>IF(Tāme!F85="","",Tāme!F85)</f>
        <v/>
      </c>
      <c r="G82" s="313">
        <f>IF(Tāme!G85="","",Tāme!G85)</f>
        <v>1</v>
      </c>
      <c r="H82" s="22">
        <f>IF(Tāme!H85="","",Tāme!H85)</f>
        <v>0</v>
      </c>
      <c r="I82" s="34">
        <f>IF(Tāme!I85="","",Tāme!I85)</f>
        <v>0</v>
      </c>
      <c r="J82" s="24">
        <f>IF(Tāme!J85="","",Tāme!J85)</f>
        <v>0</v>
      </c>
      <c r="K82" s="25"/>
      <c r="L82" s="24" t="str">
        <f>IF(Tāme!M85="","",Tāme!M85)</f>
        <v/>
      </c>
      <c r="M82" s="110"/>
      <c r="N82" s="37"/>
      <c r="O82" s="40"/>
      <c r="Q82" s="186" t="str">
        <f t="shared" si="10"/>
        <v/>
      </c>
    </row>
    <row r="83" spans="2:17" s="18" customFormat="1" ht="11.25" hidden="1" customHeight="1" outlineLevel="1" x14ac:dyDescent="0.25">
      <c r="B83" s="31">
        <f>IF(Tāme!B86="","",Tāme!B86)</f>
        <v>7.8</v>
      </c>
      <c r="C83" s="288" t="str">
        <f>IF(Tāme!C86="","",Tāme!C86)</f>
        <v/>
      </c>
      <c r="D83" s="288" t="str">
        <f>IF(Tāme!D86="","",Tāme!D86)</f>
        <v/>
      </c>
      <c r="E83" s="288" t="str">
        <f>IF(Tāme!E86="","",Tāme!E86)</f>
        <v/>
      </c>
      <c r="F83" s="22" t="str">
        <f>IF(Tāme!F86="","",Tāme!F86)</f>
        <v/>
      </c>
      <c r="G83" s="313">
        <f>IF(Tāme!G86="","",Tāme!G86)</f>
        <v>1</v>
      </c>
      <c r="H83" s="22">
        <f>IF(Tāme!H86="","",Tāme!H86)</f>
        <v>0</v>
      </c>
      <c r="I83" s="34">
        <f>IF(Tāme!I86="","",Tāme!I86)</f>
        <v>0</v>
      </c>
      <c r="J83" s="24">
        <f>IF(Tāme!J86="","",Tāme!J86)</f>
        <v>0</v>
      </c>
      <c r="K83" s="25"/>
      <c r="L83" s="24" t="str">
        <f>IF(Tāme!M86="","",Tāme!M86)</f>
        <v/>
      </c>
      <c r="M83" s="110"/>
      <c r="N83" s="37"/>
      <c r="O83" s="40"/>
      <c r="Q83" s="186" t="str">
        <f t="shared" si="10"/>
        <v/>
      </c>
    </row>
    <row r="84" spans="2:17" s="18" customFormat="1" ht="11.25" hidden="1" customHeight="1" outlineLevel="1" x14ac:dyDescent="0.25">
      <c r="B84" s="31">
        <f>IF(Tāme!B87="","",Tāme!B87)</f>
        <v>7.9</v>
      </c>
      <c r="C84" s="288" t="str">
        <f>IF(Tāme!C87="","",Tāme!C87)</f>
        <v/>
      </c>
      <c r="D84" s="288" t="str">
        <f>IF(Tāme!D87="","",Tāme!D87)</f>
        <v/>
      </c>
      <c r="E84" s="288" t="str">
        <f>IF(Tāme!E87="","",Tāme!E87)</f>
        <v/>
      </c>
      <c r="F84" s="22" t="str">
        <f>IF(Tāme!F87="","",Tāme!F87)</f>
        <v/>
      </c>
      <c r="G84" s="313">
        <f>IF(Tāme!G87="","",Tāme!G87)</f>
        <v>1</v>
      </c>
      <c r="H84" s="22">
        <f>IF(Tāme!H87="","",Tāme!H87)</f>
        <v>0</v>
      </c>
      <c r="I84" s="34">
        <f>IF(Tāme!I87="","",Tāme!I87)</f>
        <v>0</v>
      </c>
      <c r="J84" s="24">
        <f>IF(Tāme!J87="","",Tāme!J87)</f>
        <v>0</v>
      </c>
      <c r="K84" s="25"/>
      <c r="L84" s="24" t="str">
        <f>IF(Tāme!M87="","",Tāme!M87)</f>
        <v/>
      </c>
      <c r="M84" s="110"/>
      <c r="N84" s="37"/>
      <c r="O84" s="40"/>
      <c r="Q84" s="186" t="str">
        <f t="shared" si="10"/>
        <v/>
      </c>
    </row>
    <row r="85" spans="2:17" s="18" customFormat="1" ht="11.25" hidden="1" customHeight="1" outlineLevel="1" x14ac:dyDescent="0.25">
      <c r="B85" s="31" t="str">
        <f>IF(Tāme!B88="","",Tāme!B88)</f>
        <v>7.10.</v>
      </c>
      <c r="C85" s="288" t="str">
        <f>IF(Tāme!C88="","",Tāme!C88)</f>
        <v/>
      </c>
      <c r="D85" s="288" t="str">
        <f>IF(Tāme!D88="","",Tāme!D88)</f>
        <v/>
      </c>
      <c r="E85" s="288" t="str">
        <f>IF(Tāme!E88="","",Tāme!E88)</f>
        <v/>
      </c>
      <c r="F85" s="22" t="str">
        <f>IF(Tāme!F88="","",Tāme!F88)</f>
        <v/>
      </c>
      <c r="G85" s="313">
        <f>IF(Tāme!G88="","",Tāme!G88)</f>
        <v>1</v>
      </c>
      <c r="H85" s="22">
        <f>IF(Tāme!H88="","",Tāme!H88)</f>
        <v>0</v>
      </c>
      <c r="I85" s="34">
        <f>IF(Tāme!I88="","",Tāme!I88)</f>
        <v>0</v>
      </c>
      <c r="J85" s="24">
        <f>IF(Tāme!J88="","",Tāme!J88)</f>
        <v>0</v>
      </c>
      <c r="K85" s="25"/>
      <c r="L85" s="24" t="str">
        <f>IF(Tāme!M88="","",Tāme!M88)</f>
        <v/>
      </c>
      <c r="M85" s="110"/>
      <c r="N85" s="37"/>
      <c r="O85" s="40"/>
      <c r="Q85" s="186" t="str">
        <f t="shared" si="10"/>
        <v/>
      </c>
    </row>
    <row r="86" spans="2:17" s="18" customFormat="1" ht="22.5" customHeight="1" x14ac:dyDescent="0.25">
      <c r="B86" s="225">
        <v>8</v>
      </c>
      <c r="C86" s="410" t="str">
        <f>Tāme!C89</f>
        <v>Iekārtu un ierīču izmaksas
(virtuves un sanitāro telpu funkcionalitātei un iebūvējamo mēbeļu nodrošināšanai)</v>
      </c>
      <c r="D86" s="411"/>
      <c r="E86" s="294"/>
      <c r="F86" s="152"/>
      <c r="G86" s="312"/>
      <c r="H86" s="226"/>
      <c r="I86" s="232"/>
      <c r="J86" s="228">
        <f>SUM(J87:J96)</f>
        <v>0</v>
      </c>
      <c r="K86" s="25"/>
      <c r="L86" s="228">
        <f>SUM(L87:L96)</f>
        <v>0</v>
      </c>
      <c r="M86" s="229">
        <f>SUM(M87:M96)</f>
        <v>0</v>
      </c>
      <c r="N86" s="230">
        <f>SUM(N87:N96)</f>
        <v>0</v>
      </c>
      <c r="O86" s="231">
        <f t="shared" ref="O86" si="11">SUM(O87:O96)</f>
        <v>0</v>
      </c>
      <c r="Q86" s="183">
        <f>SUM(Q87:Q96)</f>
        <v>0</v>
      </c>
    </row>
    <row r="87" spans="2:17" s="18" customFormat="1" ht="11.25" customHeight="1" x14ac:dyDescent="0.25">
      <c r="B87" s="31">
        <f>IF(Tāme!B90="","",Tāme!B90)</f>
        <v>8.1</v>
      </c>
      <c r="C87" s="288" t="str">
        <f>IF(Tāme!C90="","",Tāme!C90)</f>
        <v/>
      </c>
      <c r="D87" s="288" t="str">
        <f>IF(Tāme!D90="","",Tāme!D90)</f>
        <v/>
      </c>
      <c r="E87" s="288" t="str">
        <f>IF(Tāme!E90="","",Tāme!E90)</f>
        <v/>
      </c>
      <c r="F87" s="22" t="str">
        <f>IF(Tāme!F90="","",Tāme!F90)</f>
        <v/>
      </c>
      <c r="G87" s="313">
        <f>IF(Tāme!G90="","",Tāme!G90)</f>
        <v>1</v>
      </c>
      <c r="H87" s="22">
        <f>IF(Tāme!H90="","",Tāme!H90)</f>
        <v>0</v>
      </c>
      <c r="I87" s="34">
        <f>IF(Tāme!I90="","",Tāme!I90)</f>
        <v>0</v>
      </c>
      <c r="J87" s="24">
        <f>IF(Tāme!J90="","",Tāme!J90)</f>
        <v>0</v>
      </c>
      <c r="K87" s="25"/>
      <c r="L87" s="24" t="str">
        <f>IF(Tāme!M90="","",Tāme!M90)</f>
        <v/>
      </c>
      <c r="M87" s="110"/>
      <c r="N87" s="37"/>
      <c r="O87" s="40"/>
      <c r="Q87" s="186" t="str">
        <f>IFERROR((L87-M87-N87-O87),"")</f>
        <v/>
      </c>
    </row>
    <row r="88" spans="2:17" s="18" customFormat="1" ht="11.25" customHeight="1" collapsed="1" x14ac:dyDescent="0.25">
      <c r="B88" s="31">
        <f>IF(Tāme!B91="","",Tāme!B91)</f>
        <v>8.1999999999999993</v>
      </c>
      <c r="C88" s="288" t="str">
        <f>IF(Tāme!C91="","",Tāme!C91)</f>
        <v/>
      </c>
      <c r="D88" s="288" t="str">
        <f>IF(Tāme!D91="","",Tāme!D91)</f>
        <v/>
      </c>
      <c r="E88" s="288" t="str">
        <f>IF(Tāme!E91="","",Tāme!E91)</f>
        <v/>
      </c>
      <c r="F88" s="22" t="str">
        <f>IF(Tāme!F91="","",Tāme!F91)</f>
        <v/>
      </c>
      <c r="G88" s="313">
        <f>IF(Tāme!G91="","",Tāme!G91)</f>
        <v>1</v>
      </c>
      <c r="H88" s="22">
        <f>IF(Tāme!H91="","",Tāme!H91)</f>
        <v>0</v>
      </c>
      <c r="I88" s="34">
        <f>IF(Tāme!I91="","",Tāme!I91)</f>
        <v>0</v>
      </c>
      <c r="J88" s="24">
        <f>IF(Tāme!J91="","",Tāme!J91)</f>
        <v>0</v>
      </c>
      <c r="K88" s="25"/>
      <c r="L88" s="24" t="str">
        <f>IF(Tāme!M91="","",Tāme!M91)</f>
        <v/>
      </c>
      <c r="M88" s="110"/>
      <c r="N88" s="37"/>
      <c r="O88" s="40"/>
      <c r="Q88" s="186" t="str">
        <f t="shared" ref="Q88:Q118" si="12">IFERROR((L88-M88-N88-O88),"")</f>
        <v/>
      </c>
    </row>
    <row r="89" spans="2:17" s="18" customFormat="1" ht="11.25" hidden="1" customHeight="1" outlineLevel="1" x14ac:dyDescent="0.25">
      <c r="B89" s="31">
        <f>IF(Tāme!B92="","",Tāme!B92)</f>
        <v>8.3000000000000007</v>
      </c>
      <c r="C89" s="288" t="str">
        <f>IF(Tāme!C92="","",Tāme!C92)</f>
        <v/>
      </c>
      <c r="D89" s="288" t="str">
        <f>IF(Tāme!D92="","",Tāme!D92)</f>
        <v/>
      </c>
      <c r="E89" s="288" t="str">
        <f>IF(Tāme!E92="","",Tāme!E92)</f>
        <v/>
      </c>
      <c r="F89" s="22" t="str">
        <f>IF(Tāme!F92="","",Tāme!F92)</f>
        <v/>
      </c>
      <c r="G89" s="313">
        <f>IF(Tāme!G92="","",Tāme!G92)</f>
        <v>1</v>
      </c>
      <c r="H89" s="22">
        <f>IF(Tāme!H92="","",Tāme!H92)</f>
        <v>0</v>
      </c>
      <c r="I89" s="34">
        <f>IF(Tāme!I92="","",Tāme!I92)</f>
        <v>0</v>
      </c>
      <c r="J89" s="24">
        <f>IF(Tāme!J92="","",Tāme!J92)</f>
        <v>0</v>
      </c>
      <c r="K89" s="25"/>
      <c r="L89" s="24" t="str">
        <f>IF(Tāme!M92="","",Tāme!M92)</f>
        <v/>
      </c>
      <c r="M89" s="110"/>
      <c r="N89" s="37"/>
      <c r="O89" s="40"/>
      <c r="Q89" s="186" t="str">
        <f t="shared" si="12"/>
        <v/>
      </c>
    </row>
    <row r="90" spans="2:17" s="18" customFormat="1" ht="11.25" hidden="1" customHeight="1" outlineLevel="1" x14ac:dyDescent="0.25">
      <c r="B90" s="31">
        <f>IF(Tāme!B93="","",Tāme!B93)</f>
        <v>8.4</v>
      </c>
      <c r="C90" s="288" t="str">
        <f>IF(Tāme!C93="","",Tāme!C93)</f>
        <v/>
      </c>
      <c r="D90" s="288" t="str">
        <f>IF(Tāme!D93="","",Tāme!D93)</f>
        <v/>
      </c>
      <c r="E90" s="288" t="str">
        <f>IF(Tāme!E93="","",Tāme!E93)</f>
        <v/>
      </c>
      <c r="F90" s="22" t="str">
        <f>IF(Tāme!F93="","",Tāme!F93)</f>
        <v/>
      </c>
      <c r="G90" s="313">
        <f>IF(Tāme!G93="","",Tāme!G93)</f>
        <v>1</v>
      </c>
      <c r="H90" s="22">
        <f>IF(Tāme!H93="","",Tāme!H93)</f>
        <v>0</v>
      </c>
      <c r="I90" s="34">
        <f>IF(Tāme!I93="","",Tāme!I93)</f>
        <v>0</v>
      </c>
      <c r="J90" s="24">
        <f>IF(Tāme!J93="","",Tāme!J93)</f>
        <v>0</v>
      </c>
      <c r="K90" s="25"/>
      <c r="L90" s="24" t="str">
        <f>IF(Tāme!M93="","",Tāme!M93)</f>
        <v/>
      </c>
      <c r="M90" s="110"/>
      <c r="N90" s="37"/>
      <c r="O90" s="40"/>
      <c r="Q90" s="186" t="str">
        <f t="shared" si="12"/>
        <v/>
      </c>
    </row>
    <row r="91" spans="2:17" s="18" customFormat="1" ht="11.25" hidden="1" customHeight="1" outlineLevel="1" x14ac:dyDescent="0.25">
      <c r="B91" s="31">
        <f>IF(Tāme!B94="","",Tāme!B94)</f>
        <v>8.5</v>
      </c>
      <c r="C91" s="288" t="str">
        <f>IF(Tāme!C94="","",Tāme!C94)</f>
        <v/>
      </c>
      <c r="D91" s="288" t="str">
        <f>IF(Tāme!D94="","",Tāme!D94)</f>
        <v/>
      </c>
      <c r="E91" s="288" t="str">
        <f>IF(Tāme!E94="","",Tāme!E94)</f>
        <v/>
      </c>
      <c r="F91" s="22" t="str">
        <f>IF(Tāme!F94="","",Tāme!F94)</f>
        <v/>
      </c>
      <c r="G91" s="313">
        <f>IF(Tāme!G94="","",Tāme!G94)</f>
        <v>1</v>
      </c>
      <c r="H91" s="22">
        <f>IF(Tāme!H94="","",Tāme!H94)</f>
        <v>0</v>
      </c>
      <c r="I91" s="34">
        <f>IF(Tāme!I94="","",Tāme!I94)</f>
        <v>0</v>
      </c>
      <c r="J91" s="24">
        <f>IF(Tāme!J94="","",Tāme!J94)</f>
        <v>0</v>
      </c>
      <c r="K91" s="25"/>
      <c r="L91" s="24" t="str">
        <f>IF(Tāme!M94="","",Tāme!M94)</f>
        <v/>
      </c>
      <c r="M91" s="110"/>
      <c r="N91" s="37"/>
      <c r="O91" s="40"/>
      <c r="Q91" s="186" t="str">
        <f t="shared" si="12"/>
        <v/>
      </c>
    </row>
    <row r="92" spans="2:17" s="18" customFormat="1" ht="11.25" hidden="1" customHeight="1" outlineLevel="1" x14ac:dyDescent="0.25">
      <c r="B92" s="31">
        <f>IF(Tāme!B95="","",Tāme!B95)</f>
        <v>8.6</v>
      </c>
      <c r="C92" s="288" t="str">
        <f>IF(Tāme!C95="","",Tāme!C95)</f>
        <v/>
      </c>
      <c r="D92" s="288" t="str">
        <f>IF(Tāme!D95="","",Tāme!D95)</f>
        <v/>
      </c>
      <c r="E92" s="288" t="str">
        <f>IF(Tāme!E95="","",Tāme!E95)</f>
        <v/>
      </c>
      <c r="F92" s="22" t="str">
        <f>IF(Tāme!F95="","",Tāme!F95)</f>
        <v/>
      </c>
      <c r="G92" s="313">
        <f>IF(Tāme!G95="","",Tāme!G95)</f>
        <v>1</v>
      </c>
      <c r="H92" s="22">
        <f>IF(Tāme!H95="","",Tāme!H95)</f>
        <v>0</v>
      </c>
      <c r="I92" s="34">
        <f>IF(Tāme!I95="","",Tāme!I95)</f>
        <v>0</v>
      </c>
      <c r="J92" s="24">
        <f>IF(Tāme!J95="","",Tāme!J95)</f>
        <v>0</v>
      </c>
      <c r="K92" s="25"/>
      <c r="L92" s="24" t="str">
        <f>IF(Tāme!M95="","",Tāme!M95)</f>
        <v/>
      </c>
      <c r="M92" s="110"/>
      <c r="N92" s="37"/>
      <c r="O92" s="40"/>
      <c r="Q92" s="186" t="str">
        <f t="shared" si="12"/>
        <v/>
      </c>
    </row>
    <row r="93" spans="2:17" s="18" customFormat="1" ht="11.25" hidden="1" customHeight="1" outlineLevel="1" x14ac:dyDescent="0.25">
      <c r="B93" s="31">
        <f>IF(Tāme!B96="","",Tāme!B96)</f>
        <v>8.6999999999999993</v>
      </c>
      <c r="C93" s="288" t="str">
        <f>IF(Tāme!C96="","",Tāme!C96)</f>
        <v/>
      </c>
      <c r="D93" s="288" t="str">
        <f>IF(Tāme!D96="","",Tāme!D96)</f>
        <v/>
      </c>
      <c r="E93" s="288" t="str">
        <f>IF(Tāme!E96="","",Tāme!E96)</f>
        <v/>
      </c>
      <c r="F93" s="22" t="str">
        <f>IF(Tāme!F96="","",Tāme!F96)</f>
        <v/>
      </c>
      <c r="G93" s="313">
        <f>IF(Tāme!G96="","",Tāme!G96)</f>
        <v>1</v>
      </c>
      <c r="H93" s="22">
        <f>IF(Tāme!H96="","",Tāme!H96)</f>
        <v>0</v>
      </c>
      <c r="I93" s="34">
        <f>IF(Tāme!I96="","",Tāme!I96)</f>
        <v>0</v>
      </c>
      <c r="J93" s="24">
        <f>IF(Tāme!J96="","",Tāme!J96)</f>
        <v>0</v>
      </c>
      <c r="K93" s="25"/>
      <c r="L93" s="24" t="str">
        <f>IF(Tāme!M96="","",Tāme!M96)</f>
        <v/>
      </c>
      <c r="M93" s="110"/>
      <c r="N93" s="37"/>
      <c r="O93" s="40"/>
      <c r="Q93" s="186" t="str">
        <f t="shared" si="12"/>
        <v/>
      </c>
    </row>
    <row r="94" spans="2:17" s="18" customFormat="1" ht="11.25" hidden="1" customHeight="1" outlineLevel="1" x14ac:dyDescent="0.25">
      <c r="B94" s="31">
        <f>IF(Tāme!B97="","",Tāme!B97)</f>
        <v>8.8000000000000007</v>
      </c>
      <c r="C94" s="288" t="str">
        <f>IF(Tāme!C97="","",Tāme!C97)</f>
        <v/>
      </c>
      <c r="D94" s="288" t="str">
        <f>IF(Tāme!D97="","",Tāme!D97)</f>
        <v/>
      </c>
      <c r="E94" s="288" t="str">
        <f>IF(Tāme!E97="","",Tāme!E97)</f>
        <v/>
      </c>
      <c r="F94" s="22" t="str">
        <f>IF(Tāme!F97="","",Tāme!F97)</f>
        <v/>
      </c>
      <c r="G94" s="313">
        <f>IF(Tāme!G97="","",Tāme!G97)</f>
        <v>1</v>
      </c>
      <c r="H94" s="22">
        <f>IF(Tāme!H97="","",Tāme!H97)</f>
        <v>0</v>
      </c>
      <c r="I94" s="34">
        <f>IF(Tāme!I97="","",Tāme!I97)</f>
        <v>0</v>
      </c>
      <c r="J94" s="24">
        <f>IF(Tāme!J97="","",Tāme!J97)</f>
        <v>0</v>
      </c>
      <c r="K94" s="25"/>
      <c r="L94" s="24" t="str">
        <f>IF(Tāme!M97="","",Tāme!M97)</f>
        <v/>
      </c>
      <c r="M94" s="110"/>
      <c r="N94" s="37"/>
      <c r="O94" s="40"/>
      <c r="Q94" s="186" t="str">
        <f t="shared" si="12"/>
        <v/>
      </c>
    </row>
    <row r="95" spans="2:17" s="18" customFormat="1" ht="11.25" hidden="1" customHeight="1" outlineLevel="1" x14ac:dyDescent="0.25">
      <c r="B95" s="31">
        <f>IF(Tāme!B98="","",Tāme!B98)</f>
        <v>8.9</v>
      </c>
      <c r="C95" s="288" t="str">
        <f>IF(Tāme!C98="","",Tāme!C98)</f>
        <v/>
      </c>
      <c r="D95" s="288" t="str">
        <f>IF(Tāme!D98="","",Tāme!D98)</f>
        <v/>
      </c>
      <c r="E95" s="288" t="str">
        <f>IF(Tāme!E98="","",Tāme!E98)</f>
        <v/>
      </c>
      <c r="F95" s="22" t="str">
        <f>IF(Tāme!F98="","",Tāme!F98)</f>
        <v/>
      </c>
      <c r="G95" s="313">
        <f>IF(Tāme!G98="","",Tāme!G98)</f>
        <v>1</v>
      </c>
      <c r="H95" s="22">
        <f>IF(Tāme!H98="","",Tāme!H98)</f>
        <v>0</v>
      </c>
      <c r="I95" s="34">
        <f>IF(Tāme!I98="","",Tāme!I98)</f>
        <v>0</v>
      </c>
      <c r="J95" s="24">
        <f>IF(Tāme!J98="","",Tāme!J98)</f>
        <v>0</v>
      </c>
      <c r="K95" s="25"/>
      <c r="L95" s="24" t="str">
        <f>IF(Tāme!M98="","",Tāme!M98)</f>
        <v/>
      </c>
      <c r="M95" s="110"/>
      <c r="N95" s="37"/>
      <c r="O95" s="40"/>
      <c r="Q95" s="186" t="str">
        <f t="shared" si="12"/>
        <v/>
      </c>
    </row>
    <row r="96" spans="2:17" s="18" customFormat="1" ht="11.25" hidden="1" customHeight="1" outlineLevel="1" x14ac:dyDescent="0.25">
      <c r="B96" s="32" t="str">
        <f>IF(Tāme!B99="","",Tāme!B99)</f>
        <v>8.10.</v>
      </c>
      <c r="C96" s="289" t="str">
        <f>IF(Tāme!C99="","",Tāme!C99)</f>
        <v/>
      </c>
      <c r="D96" s="289" t="str">
        <f>IF(Tāme!D99="","",Tāme!D99)</f>
        <v/>
      </c>
      <c r="E96" s="289" t="str">
        <f>IF(Tāme!E99="","",Tāme!E99)</f>
        <v/>
      </c>
      <c r="F96" s="23" t="str">
        <f>IF(Tāme!F99="","",Tāme!F99)</f>
        <v/>
      </c>
      <c r="G96" s="314">
        <f>IF(Tāme!G99="","",Tāme!G99)</f>
        <v>1</v>
      </c>
      <c r="H96" s="23">
        <f>IF(Tāme!H99="","",Tāme!H99)</f>
        <v>0</v>
      </c>
      <c r="I96" s="35">
        <f>IF(Tāme!I99="","",Tāme!I99)</f>
        <v>0</v>
      </c>
      <c r="J96" s="33">
        <f>IF(Tāme!J99="","",Tāme!J99)</f>
        <v>0</v>
      </c>
      <c r="K96" s="25"/>
      <c r="L96" s="33" t="str">
        <f>IF(Tāme!M99="","",Tāme!M99)</f>
        <v/>
      </c>
      <c r="M96" s="111"/>
      <c r="N96" s="37"/>
      <c r="O96" s="40"/>
      <c r="Q96" s="186" t="str">
        <f t="shared" si="12"/>
        <v/>
      </c>
    </row>
    <row r="97" spans="2:17" s="18" customFormat="1" ht="22.5" customHeight="1" x14ac:dyDescent="0.25">
      <c r="B97" s="225">
        <v>9</v>
      </c>
      <c r="C97" s="410" t="str">
        <f>Tāme!C100</f>
        <v>Izmaksas, kas saistītas ar dzīvojamās īres mājas nodošanu ekspluatācijā</v>
      </c>
      <c r="D97" s="411"/>
      <c r="E97" s="294"/>
      <c r="F97" s="152"/>
      <c r="G97" s="312"/>
      <c r="H97" s="226"/>
      <c r="I97" s="232"/>
      <c r="J97" s="228">
        <f>SUM(J98:J107)</f>
        <v>0</v>
      </c>
      <c r="K97" s="25"/>
      <c r="L97" s="228">
        <f>SUM(L98:L107)</f>
        <v>0</v>
      </c>
      <c r="M97" s="229">
        <f>SUM(M98:M107)</f>
        <v>0</v>
      </c>
      <c r="N97" s="230">
        <f>SUM(N98:N107)</f>
        <v>0</v>
      </c>
      <c r="O97" s="231">
        <f t="shared" ref="O97" si="13">SUM(O98:O107)</f>
        <v>0</v>
      </c>
      <c r="Q97" s="183">
        <f>SUM(Q98:Q107)</f>
        <v>0</v>
      </c>
    </row>
    <row r="98" spans="2:17" s="18" customFormat="1" ht="11.25" customHeight="1" x14ac:dyDescent="0.25">
      <c r="B98" s="31">
        <f>IF(Tāme!B101="","",Tāme!B101)</f>
        <v>9.1</v>
      </c>
      <c r="C98" s="288" t="str">
        <f>IF(Tāme!C101="","",Tāme!C101)</f>
        <v/>
      </c>
      <c r="D98" s="288" t="str">
        <f>IF(Tāme!D101="","",Tāme!D101)</f>
        <v/>
      </c>
      <c r="E98" s="288" t="str">
        <f>IF(Tāme!E101="","",Tāme!E101)</f>
        <v/>
      </c>
      <c r="F98" s="22" t="str">
        <f>IF(Tāme!F101="","",Tāme!F101)</f>
        <v/>
      </c>
      <c r="G98" s="313">
        <f>IF(Tāme!G101="","",Tāme!G101)</f>
        <v>1</v>
      </c>
      <c r="H98" s="22">
        <f>IF(Tāme!H101="","",Tāme!H101)</f>
        <v>0</v>
      </c>
      <c r="I98" s="34">
        <f>IF(Tāme!I101="","",Tāme!I101)</f>
        <v>0</v>
      </c>
      <c r="J98" s="24">
        <f>IF(Tāme!J101="","",Tāme!J101)</f>
        <v>0</v>
      </c>
      <c r="K98" s="25"/>
      <c r="L98" s="24" t="str">
        <f>IF(Tāme!M101="","",Tāme!M101)</f>
        <v/>
      </c>
      <c r="M98" s="110"/>
      <c r="N98" s="37"/>
      <c r="O98" s="40"/>
      <c r="Q98" s="186" t="str">
        <f t="shared" si="12"/>
        <v/>
      </c>
    </row>
    <row r="99" spans="2:17" s="18" customFormat="1" ht="11.25" customHeight="1" collapsed="1" x14ac:dyDescent="0.25">
      <c r="B99" s="31">
        <f>IF(Tāme!B102="","",Tāme!B102)</f>
        <v>9.1999999999999993</v>
      </c>
      <c r="C99" s="288" t="str">
        <f>IF(Tāme!C102="","",Tāme!C102)</f>
        <v/>
      </c>
      <c r="D99" s="288" t="str">
        <f>IF(Tāme!D102="","",Tāme!D102)</f>
        <v/>
      </c>
      <c r="E99" s="288" t="str">
        <f>IF(Tāme!E102="","",Tāme!E102)</f>
        <v/>
      </c>
      <c r="F99" s="22" t="str">
        <f>IF(Tāme!F102="","",Tāme!F102)</f>
        <v/>
      </c>
      <c r="G99" s="313">
        <f>IF(Tāme!G102="","",Tāme!G102)</f>
        <v>1</v>
      </c>
      <c r="H99" s="22">
        <f>IF(Tāme!H102="","",Tāme!H102)</f>
        <v>0</v>
      </c>
      <c r="I99" s="34">
        <f>IF(Tāme!I102="","",Tāme!I102)</f>
        <v>0</v>
      </c>
      <c r="J99" s="24">
        <f>IF(Tāme!J102="","",Tāme!J102)</f>
        <v>0</v>
      </c>
      <c r="K99" s="25"/>
      <c r="L99" s="24" t="str">
        <f>IF(Tāme!M102="","",Tāme!M102)</f>
        <v/>
      </c>
      <c r="M99" s="110"/>
      <c r="N99" s="37"/>
      <c r="O99" s="40"/>
      <c r="Q99" s="186" t="str">
        <f t="shared" si="12"/>
        <v/>
      </c>
    </row>
    <row r="100" spans="2:17" s="18" customFormat="1" ht="12" hidden="1" outlineLevel="1" x14ac:dyDescent="0.25">
      <c r="B100" s="31">
        <f>IF(Tāme!B103="","",Tāme!B103)</f>
        <v>9.3000000000000007</v>
      </c>
      <c r="C100" s="288" t="str">
        <f>IF(Tāme!C103="","",Tāme!C103)</f>
        <v/>
      </c>
      <c r="D100" s="288" t="str">
        <f>IF(Tāme!D103="","",Tāme!D103)</f>
        <v/>
      </c>
      <c r="E100" s="288" t="str">
        <f>IF(Tāme!E103="","",Tāme!E103)</f>
        <v/>
      </c>
      <c r="F100" s="22" t="str">
        <f>IF(Tāme!F103="","",Tāme!F103)</f>
        <v/>
      </c>
      <c r="G100" s="313">
        <f>IF(Tāme!G103="","",Tāme!G103)</f>
        <v>1</v>
      </c>
      <c r="H100" s="22">
        <f>IF(Tāme!H103="","",Tāme!H103)</f>
        <v>0</v>
      </c>
      <c r="I100" s="34">
        <f>IF(Tāme!I103="","",Tāme!I103)</f>
        <v>0</v>
      </c>
      <c r="J100" s="24">
        <f>IF(Tāme!J103="","",Tāme!J103)</f>
        <v>0</v>
      </c>
      <c r="K100" s="25"/>
      <c r="L100" s="24" t="str">
        <f>IF(Tāme!M103="","",Tāme!M103)</f>
        <v/>
      </c>
      <c r="M100" s="110"/>
      <c r="N100" s="37"/>
      <c r="O100" s="40"/>
      <c r="Q100" s="186" t="str">
        <f t="shared" si="12"/>
        <v/>
      </c>
    </row>
    <row r="101" spans="2:17" s="18" customFormat="1" ht="12" hidden="1" outlineLevel="1" x14ac:dyDescent="0.25">
      <c r="B101" s="31">
        <f>IF(Tāme!B104="","",Tāme!B104)</f>
        <v>9.4</v>
      </c>
      <c r="C101" s="288" t="str">
        <f>IF(Tāme!C104="","",Tāme!C104)</f>
        <v/>
      </c>
      <c r="D101" s="288" t="str">
        <f>IF(Tāme!D104="","",Tāme!D104)</f>
        <v/>
      </c>
      <c r="E101" s="288" t="str">
        <f>IF(Tāme!E104="","",Tāme!E104)</f>
        <v/>
      </c>
      <c r="F101" s="22" t="str">
        <f>IF(Tāme!F104="","",Tāme!F104)</f>
        <v/>
      </c>
      <c r="G101" s="313">
        <f>IF(Tāme!G104="","",Tāme!G104)</f>
        <v>1</v>
      </c>
      <c r="H101" s="22">
        <f>IF(Tāme!H104="","",Tāme!H104)</f>
        <v>0</v>
      </c>
      <c r="I101" s="34">
        <f>IF(Tāme!I104="","",Tāme!I104)</f>
        <v>0</v>
      </c>
      <c r="J101" s="24">
        <f>IF(Tāme!J104="","",Tāme!J104)</f>
        <v>0</v>
      </c>
      <c r="K101" s="25"/>
      <c r="L101" s="24" t="str">
        <f>IF(Tāme!M104="","",Tāme!M104)</f>
        <v/>
      </c>
      <c r="M101" s="110"/>
      <c r="N101" s="37"/>
      <c r="O101" s="40"/>
      <c r="Q101" s="186" t="str">
        <f t="shared" si="12"/>
        <v/>
      </c>
    </row>
    <row r="102" spans="2:17" s="18" customFormat="1" ht="12" hidden="1" outlineLevel="1" x14ac:dyDescent="0.25">
      <c r="B102" s="31">
        <f>IF(Tāme!B105="","",Tāme!B105)</f>
        <v>9.5</v>
      </c>
      <c r="C102" s="288" t="str">
        <f>IF(Tāme!C105="","",Tāme!C105)</f>
        <v/>
      </c>
      <c r="D102" s="288" t="str">
        <f>IF(Tāme!D105="","",Tāme!D105)</f>
        <v/>
      </c>
      <c r="E102" s="288" t="str">
        <f>IF(Tāme!E105="","",Tāme!E105)</f>
        <v/>
      </c>
      <c r="F102" s="22" t="str">
        <f>IF(Tāme!F105="","",Tāme!F105)</f>
        <v/>
      </c>
      <c r="G102" s="313">
        <f>IF(Tāme!G105="","",Tāme!G105)</f>
        <v>1</v>
      </c>
      <c r="H102" s="22">
        <f>IF(Tāme!H105="","",Tāme!H105)</f>
        <v>0</v>
      </c>
      <c r="I102" s="34">
        <f>IF(Tāme!I105="","",Tāme!I105)</f>
        <v>0</v>
      </c>
      <c r="J102" s="24">
        <f>IF(Tāme!J105="","",Tāme!J105)</f>
        <v>0</v>
      </c>
      <c r="K102" s="25"/>
      <c r="L102" s="24" t="str">
        <f>IF(Tāme!M105="","",Tāme!M105)</f>
        <v/>
      </c>
      <c r="M102" s="110"/>
      <c r="N102" s="37"/>
      <c r="O102" s="40"/>
      <c r="Q102" s="186" t="str">
        <f t="shared" si="12"/>
        <v/>
      </c>
    </row>
    <row r="103" spans="2:17" s="18" customFormat="1" ht="12" hidden="1" outlineLevel="1" x14ac:dyDescent="0.25">
      <c r="B103" s="31">
        <f>IF(Tāme!B106="","",Tāme!B106)</f>
        <v>9.6</v>
      </c>
      <c r="C103" s="288" t="str">
        <f>IF(Tāme!C106="","",Tāme!C106)</f>
        <v/>
      </c>
      <c r="D103" s="288" t="str">
        <f>IF(Tāme!D106="","",Tāme!D106)</f>
        <v/>
      </c>
      <c r="E103" s="288" t="str">
        <f>IF(Tāme!E106="","",Tāme!E106)</f>
        <v/>
      </c>
      <c r="F103" s="22" t="str">
        <f>IF(Tāme!F106="","",Tāme!F106)</f>
        <v/>
      </c>
      <c r="G103" s="313">
        <f>IF(Tāme!G106="","",Tāme!G106)</f>
        <v>1</v>
      </c>
      <c r="H103" s="22">
        <f>IF(Tāme!H106="","",Tāme!H106)</f>
        <v>0</v>
      </c>
      <c r="I103" s="34">
        <f>IF(Tāme!I106="","",Tāme!I106)</f>
        <v>0</v>
      </c>
      <c r="J103" s="24">
        <f>IF(Tāme!J106="","",Tāme!J106)</f>
        <v>0</v>
      </c>
      <c r="K103" s="25"/>
      <c r="L103" s="24" t="str">
        <f>IF(Tāme!M106="","",Tāme!M106)</f>
        <v/>
      </c>
      <c r="M103" s="110"/>
      <c r="N103" s="37"/>
      <c r="O103" s="40"/>
      <c r="Q103" s="186" t="str">
        <f t="shared" si="12"/>
        <v/>
      </c>
    </row>
    <row r="104" spans="2:17" s="18" customFormat="1" ht="12" hidden="1" outlineLevel="1" x14ac:dyDescent="0.25">
      <c r="B104" s="31">
        <f>IF(Tāme!B107="","",Tāme!B107)</f>
        <v>9.6999999999999993</v>
      </c>
      <c r="C104" s="288" t="str">
        <f>IF(Tāme!C107="","",Tāme!C107)</f>
        <v/>
      </c>
      <c r="D104" s="288" t="str">
        <f>IF(Tāme!D107="","",Tāme!D107)</f>
        <v/>
      </c>
      <c r="E104" s="288" t="str">
        <f>IF(Tāme!E107="","",Tāme!E107)</f>
        <v/>
      </c>
      <c r="F104" s="22" t="str">
        <f>IF(Tāme!F107="","",Tāme!F107)</f>
        <v/>
      </c>
      <c r="G104" s="313">
        <f>IF(Tāme!G107="","",Tāme!G107)</f>
        <v>1</v>
      </c>
      <c r="H104" s="22">
        <f>IF(Tāme!H107="","",Tāme!H107)</f>
        <v>0</v>
      </c>
      <c r="I104" s="34">
        <f>IF(Tāme!I107="","",Tāme!I107)</f>
        <v>0</v>
      </c>
      <c r="J104" s="24">
        <f>IF(Tāme!J107="","",Tāme!J107)</f>
        <v>0</v>
      </c>
      <c r="K104" s="25"/>
      <c r="L104" s="24" t="str">
        <f>IF(Tāme!M107="","",Tāme!M107)</f>
        <v/>
      </c>
      <c r="M104" s="110"/>
      <c r="N104" s="37"/>
      <c r="O104" s="40"/>
      <c r="Q104" s="186" t="str">
        <f t="shared" si="12"/>
        <v/>
      </c>
    </row>
    <row r="105" spans="2:17" s="18" customFormat="1" ht="12" hidden="1" outlineLevel="1" x14ac:dyDescent="0.25">
      <c r="B105" s="31">
        <f>IF(Tāme!B108="","",Tāme!B108)</f>
        <v>9.8000000000000007</v>
      </c>
      <c r="C105" s="288" t="str">
        <f>IF(Tāme!C108="","",Tāme!C108)</f>
        <v/>
      </c>
      <c r="D105" s="288" t="str">
        <f>IF(Tāme!D108="","",Tāme!D108)</f>
        <v/>
      </c>
      <c r="E105" s="288" t="str">
        <f>IF(Tāme!E108="","",Tāme!E108)</f>
        <v/>
      </c>
      <c r="F105" s="22" t="str">
        <f>IF(Tāme!F108="","",Tāme!F108)</f>
        <v/>
      </c>
      <c r="G105" s="313">
        <f>IF(Tāme!G108="","",Tāme!G108)</f>
        <v>1</v>
      </c>
      <c r="H105" s="22">
        <f>IF(Tāme!H108="","",Tāme!H108)</f>
        <v>0</v>
      </c>
      <c r="I105" s="34">
        <f>IF(Tāme!I108="","",Tāme!I108)</f>
        <v>0</v>
      </c>
      <c r="J105" s="24">
        <f>IF(Tāme!J108="","",Tāme!J108)</f>
        <v>0</v>
      </c>
      <c r="K105" s="25"/>
      <c r="L105" s="24" t="str">
        <f>IF(Tāme!M108="","",Tāme!M108)</f>
        <v/>
      </c>
      <c r="M105" s="110"/>
      <c r="N105" s="37"/>
      <c r="O105" s="40"/>
      <c r="Q105" s="186" t="str">
        <f t="shared" si="12"/>
        <v/>
      </c>
    </row>
    <row r="106" spans="2:17" s="18" customFormat="1" ht="12" hidden="1" outlineLevel="1" x14ac:dyDescent="0.25">
      <c r="B106" s="31">
        <f>IF(Tāme!B109="","",Tāme!B109)</f>
        <v>9.9</v>
      </c>
      <c r="C106" s="288" t="str">
        <f>IF(Tāme!C109="","",Tāme!C109)</f>
        <v/>
      </c>
      <c r="D106" s="288" t="str">
        <f>IF(Tāme!D109="","",Tāme!D109)</f>
        <v/>
      </c>
      <c r="E106" s="288" t="str">
        <f>IF(Tāme!E109="","",Tāme!E109)</f>
        <v/>
      </c>
      <c r="F106" s="22" t="str">
        <f>IF(Tāme!F109="","",Tāme!F109)</f>
        <v/>
      </c>
      <c r="G106" s="313">
        <f>IF(Tāme!G109="","",Tāme!G109)</f>
        <v>1</v>
      </c>
      <c r="H106" s="22">
        <f>IF(Tāme!H109="","",Tāme!H109)</f>
        <v>0</v>
      </c>
      <c r="I106" s="34">
        <f>IF(Tāme!I109="","",Tāme!I109)</f>
        <v>0</v>
      </c>
      <c r="J106" s="24">
        <f>IF(Tāme!J109="","",Tāme!J109)</f>
        <v>0</v>
      </c>
      <c r="K106" s="25"/>
      <c r="L106" s="24" t="str">
        <f>IF(Tāme!M109="","",Tāme!M109)</f>
        <v/>
      </c>
      <c r="M106" s="110"/>
      <c r="N106" s="37"/>
      <c r="O106" s="40"/>
      <c r="Q106" s="186" t="str">
        <f t="shared" si="12"/>
        <v/>
      </c>
    </row>
    <row r="107" spans="2:17" s="18" customFormat="1" ht="12" hidden="1" outlineLevel="1" x14ac:dyDescent="0.25">
      <c r="B107" s="32" t="str">
        <f>IF(Tāme!B110="","",Tāme!B110)</f>
        <v>9.10.</v>
      </c>
      <c r="C107" s="289" t="str">
        <f>IF(Tāme!C110="","",Tāme!C110)</f>
        <v/>
      </c>
      <c r="D107" s="289" t="str">
        <f>IF(Tāme!D110="","",Tāme!D110)</f>
        <v/>
      </c>
      <c r="E107" s="289" t="str">
        <f>IF(Tāme!E110="","",Tāme!E110)</f>
        <v/>
      </c>
      <c r="F107" s="23" t="str">
        <f>IF(Tāme!F110="","",Tāme!F110)</f>
        <v/>
      </c>
      <c r="G107" s="314">
        <f>IF(Tāme!G110="","",Tāme!G110)</f>
        <v>1</v>
      </c>
      <c r="H107" s="23">
        <f>IF(Tāme!H110="","",Tāme!H110)</f>
        <v>0</v>
      </c>
      <c r="I107" s="35">
        <f>IF(Tāme!I110="","",Tāme!I110)</f>
        <v>0</v>
      </c>
      <c r="J107" s="33">
        <f>IF(Tāme!J110="","",Tāme!J110)</f>
        <v>0</v>
      </c>
      <c r="K107" s="25"/>
      <c r="L107" s="33" t="str">
        <f>IF(Tāme!M110="","",Tāme!M110)</f>
        <v/>
      </c>
      <c r="M107" s="111"/>
      <c r="N107" s="37"/>
      <c r="O107" s="40"/>
      <c r="Q107" s="186" t="str">
        <f t="shared" si="12"/>
        <v/>
      </c>
    </row>
    <row r="108" spans="2:17" s="18" customFormat="1" ht="22.5" customHeight="1" x14ac:dyDescent="0.25">
      <c r="B108" s="38">
        <f>IF(Tāme!B111="","",Tāme!B111)</f>
        <v>10</v>
      </c>
      <c r="C108" s="414" t="str">
        <f>IF(Tāme!C111="","",Tāme!C111)</f>
        <v>Dzīvojamās īres mājas teritorijas labiekārtošanas izmaksas</v>
      </c>
      <c r="D108" s="415" t="str">
        <f>IF(Tāme!D111="","",Tāme!D111)</f>
        <v/>
      </c>
      <c r="E108" s="296" t="str">
        <f>IF(Tāme!E111="","",Tāme!E111)</f>
        <v/>
      </c>
      <c r="F108" s="20" t="str">
        <f>IF(Tāme!F111="","",Tāme!F111)</f>
        <v/>
      </c>
      <c r="G108" s="316" t="str">
        <f>IF(Tāme!G111="","",Tāme!G111)</f>
        <v/>
      </c>
      <c r="H108" s="226"/>
      <c r="I108" s="232"/>
      <c r="J108" s="228">
        <f>SUM(J109:J118)</f>
        <v>0</v>
      </c>
      <c r="K108" s="25"/>
      <c r="L108" s="36">
        <f>SUM(L109:L118)</f>
        <v>0</v>
      </c>
      <c r="M108" s="42">
        <f>SUM(M109:M118)</f>
        <v>0</v>
      </c>
      <c r="N108" s="109">
        <f>SUM(N109:N118)</f>
        <v>0</v>
      </c>
      <c r="O108" s="21">
        <f t="shared" ref="O108" si="14">SUM(O109:O118)</f>
        <v>0</v>
      </c>
      <c r="Q108" s="183">
        <f>SUM(Q109:Q118)</f>
        <v>0</v>
      </c>
    </row>
    <row r="109" spans="2:17" s="18" customFormat="1" ht="12" x14ac:dyDescent="0.25">
      <c r="B109" s="31">
        <f>IF(Tāme!B112="","",Tāme!B112)</f>
        <v>10.1</v>
      </c>
      <c r="C109" s="288" t="str">
        <f>IF(Tāme!C112="","",Tāme!C112)</f>
        <v/>
      </c>
      <c r="D109" s="288" t="str">
        <f>IF(Tāme!D112="","",Tāme!D112)</f>
        <v/>
      </c>
      <c r="E109" s="288" t="str">
        <f>IF(Tāme!E112="","",Tāme!E112)</f>
        <v/>
      </c>
      <c r="F109" s="22" t="str">
        <f>IF(Tāme!F112="","",Tāme!F112)</f>
        <v/>
      </c>
      <c r="G109" s="313">
        <f>IF(Tāme!G112="","",Tāme!G112)</f>
        <v>1</v>
      </c>
      <c r="H109" s="22">
        <f>IF(Tāme!H112="","",Tāme!H112)</f>
        <v>0</v>
      </c>
      <c r="I109" s="34">
        <f>IF(Tāme!I112="","",Tāme!I112)</f>
        <v>0</v>
      </c>
      <c r="J109" s="24">
        <f>IF(Tāme!J112="","",Tāme!J112)</f>
        <v>0</v>
      </c>
      <c r="K109" s="25"/>
      <c r="L109" s="24" t="str">
        <f>IF(Tāme!M112="","",Tāme!M112)</f>
        <v/>
      </c>
      <c r="M109" s="110"/>
      <c r="N109" s="37"/>
      <c r="O109" s="40"/>
      <c r="Q109" s="186" t="str">
        <f t="shared" si="12"/>
        <v/>
      </c>
    </row>
    <row r="110" spans="2:17" s="18" customFormat="1" collapsed="1" thickBot="1" x14ac:dyDescent="0.3">
      <c r="B110" s="31">
        <f>IF(Tāme!B113="","",Tāme!B113)</f>
        <v>10.199999999999999</v>
      </c>
      <c r="C110" s="288" t="str">
        <f>IF(Tāme!C113="","",Tāme!C113)</f>
        <v/>
      </c>
      <c r="D110" s="288" t="str">
        <f>IF(Tāme!D113="","",Tāme!D113)</f>
        <v/>
      </c>
      <c r="E110" s="288" t="str">
        <f>IF(Tāme!E113="","",Tāme!E113)</f>
        <v/>
      </c>
      <c r="F110" s="22" t="str">
        <f>IF(Tāme!F113="","",Tāme!F113)</f>
        <v/>
      </c>
      <c r="G110" s="313">
        <f>IF(Tāme!G113="","",Tāme!G113)</f>
        <v>1</v>
      </c>
      <c r="H110" s="22">
        <f>IF(Tāme!H113="","",Tāme!H113)</f>
        <v>0</v>
      </c>
      <c r="I110" s="34">
        <f>IF(Tāme!I113="","",Tāme!I113)</f>
        <v>0</v>
      </c>
      <c r="J110" s="24">
        <f>IF(Tāme!J113="","",Tāme!J113)</f>
        <v>0</v>
      </c>
      <c r="K110" s="25"/>
      <c r="L110" s="24" t="str">
        <f>IF(Tāme!M113="","",Tāme!M113)</f>
        <v/>
      </c>
      <c r="M110" s="110"/>
      <c r="N110" s="37"/>
      <c r="O110" s="40"/>
      <c r="Q110" s="186" t="str">
        <f>IFERROR((L110-M110-N110-O110),"")</f>
        <v/>
      </c>
    </row>
    <row r="111" spans="2:17" s="18" customFormat="1" ht="12" hidden="1" outlineLevel="1" x14ac:dyDescent="0.25">
      <c r="B111" s="31">
        <f>IF(Tāme!B114="","",Tāme!B114)</f>
        <v>10.3</v>
      </c>
      <c r="C111" s="288" t="str">
        <f>IF(Tāme!C114="","",Tāme!C114)</f>
        <v/>
      </c>
      <c r="D111" s="288" t="str">
        <f>IF(Tāme!D114="","",Tāme!D114)</f>
        <v/>
      </c>
      <c r="E111" s="288" t="str">
        <f>IF(Tāme!E114="","",Tāme!E114)</f>
        <v/>
      </c>
      <c r="F111" s="22" t="str">
        <f>IF(Tāme!F114="","",Tāme!F114)</f>
        <v/>
      </c>
      <c r="G111" s="313">
        <f>IF(Tāme!G114="","",Tāme!G114)</f>
        <v>1</v>
      </c>
      <c r="H111" s="22">
        <f>IF(Tāme!H114="","",Tāme!H114)</f>
        <v>0</v>
      </c>
      <c r="I111" s="34">
        <f>IF(Tāme!I114="","",Tāme!I114)</f>
        <v>0</v>
      </c>
      <c r="J111" s="24">
        <f>IF(Tāme!J114="","",Tāme!J114)</f>
        <v>0</v>
      </c>
      <c r="K111" s="25"/>
      <c r="L111" s="24" t="str">
        <f>IF(Tāme!M114="","",Tāme!M114)</f>
        <v/>
      </c>
      <c r="M111" s="110"/>
      <c r="N111" s="37"/>
      <c r="O111" s="40"/>
      <c r="Q111" s="186" t="str">
        <f t="shared" si="12"/>
        <v/>
      </c>
    </row>
    <row r="112" spans="2:17" s="18" customFormat="1" ht="12" hidden="1" outlineLevel="1" x14ac:dyDescent="0.25">
      <c r="B112" s="31">
        <f>IF(Tāme!B115="","",Tāme!B115)</f>
        <v>10.4</v>
      </c>
      <c r="C112" s="288" t="str">
        <f>IF(Tāme!C115="","",Tāme!C115)</f>
        <v/>
      </c>
      <c r="D112" s="288" t="str">
        <f>IF(Tāme!D115="","",Tāme!D115)</f>
        <v/>
      </c>
      <c r="E112" s="288" t="str">
        <f>IF(Tāme!E115="","",Tāme!E115)</f>
        <v/>
      </c>
      <c r="F112" s="22" t="str">
        <f>IF(Tāme!F115="","",Tāme!F115)</f>
        <v/>
      </c>
      <c r="G112" s="313">
        <f>IF(Tāme!G115="","",Tāme!G115)</f>
        <v>1</v>
      </c>
      <c r="H112" s="22">
        <f>IF(Tāme!H115="","",Tāme!H115)</f>
        <v>0</v>
      </c>
      <c r="I112" s="34">
        <f>IF(Tāme!I115="","",Tāme!I115)</f>
        <v>0</v>
      </c>
      <c r="J112" s="24">
        <f>IF(Tāme!J115="","",Tāme!J115)</f>
        <v>0</v>
      </c>
      <c r="K112" s="25"/>
      <c r="L112" s="24" t="str">
        <f>IF(Tāme!M115="","",Tāme!M115)</f>
        <v/>
      </c>
      <c r="M112" s="110"/>
      <c r="N112" s="37"/>
      <c r="O112" s="40"/>
      <c r="Q112" s="186" t="str">
        <f t="shared" si="12"/>
        <v/>
      </c>
    </row>
    <row r="113" spans="2:17" s="18" customFormat="1" ht="12" hidden="1" outlineLevel="1" x14ac:dyDescent="0.25">
      <c r="B113" s="31">
        <f>IF(Tāme!B116="","",Tāme!B116)</f>
        <v>10.5</v>
      </c>
      <c r="C113" s="288" t="str">
        <f>IF(Tāme!C116="","",Tāme!C116)</f>
        <v/>
      </c>
      <c r="D113" s="288" t="str">
        <f>IF(Tāme!D116="","",Tāme!D116)</f>
        <v/>
      </c>
      <c r="E113" s="288" t="str">
        <f>IF(Tāme!E116="","",Tāme!E116)</f>
        <v/>
      </c>
      <c r="F113" s="22" t="str">
        <f>IF(Tāme!F116="","",Tāme!F116)</f>
        <v/>
      </c>
      <c r="G113" s="313">
        <f>IF(Tāme!G116="","",Tāme!G116)</f>
        <v>1</v>
      </c>
      <c r="H113" s="22">
        <f>IF(Tāme!H116="","",Tāme!H116)</f>
        <v>0</v>
      </c>
      <c r="I113" s="34">
        <f>IF(Tāme!I116="","",Tāme!I116)</f>
        <v>0</v>
      </c>
      <c r="J113" s="24">
        <f>IF(Tāme!J116="","",Tāme!J116)</f>
        <v>0</v>
      </c>
      <c r="K113" s="25"/>
      <c r="L113" s="24" t="str">
        <f>IF(Tāme!M116="","",Tāme!M116)</f>
        <v/>
      </c>
      <c r="M113" s="110"/>
      <c r="N113" s="37"/>
      <c r="O113" s="40"/>
      <c r="Q113" s="186" t="str">
        <f>IFERROR((L113-M113-N113-O113),"")</f>
        <v/>
      </c>
    </row>
    <row r="114" spans="2:17" s="18" customFormat="1" ht="12" hidden="1" outlineLevel="1" x14ac:dyDescent="0.25">
      <c r="B114" s="31">
        <f>IF(Tāme!B117="","",Tāme!B117)</f>
        <v>10.6</v>
      </c>
      <c r="C114" s="288" t="str">
        <f>IF(Tāme!C117="","",Tāme!C117)</f>
        <v/>
      </c>
      <c r="D114" s="288" t="str">
        <f>IF(Tāme!D117="","",Tāme!D117)</f>
        <v/>
      </c>
      <c r="E114" s="288" t="str">
        <f>IF(Tāme!E117="","",Tāme!E117)</f>
        <v/>
      </c>
      <c r="F114" s="22" t="str">
        <f>IF(Tāme!F117="","",Tāme!F117)</f>
        <v/>
      </c>
      <c r="G114" s="313">
        <f>IF(Tāme!G117="","",Tāme!G117)</f>
        <v>1</v>
      </c>
      <c r="H114" s="22">
        <f>IF(Tāme!H117="","",Tāme!H117)</f>
        <v>0</v>
      </c>
      <c r="I114" s="34">
        <f>IF(Tāme!I117="","",Tāme!I117)</f>
        <v>0</v>
      </c>
      <c r="J114" s="24">
        <f>IF(Tāme!J117="","",Tāme!J117)</f>
        <v>0</v>
      </c>
      <c r="K114" s="25"/>
      <c r="L114" s="24" t="str">
        <f>IF(Tāme!M117="","",Tāme!M117)</f>
        <v/>
      </c>
      <c r="M114" s="110"/>
      <c r="N114" s="37"/>
      <c r="O114" s="40"/>
      <c r="Q114" s="186" t="str">
        <f t="shared" si="12"/>
        <v/>
      </c>
    </row>
    <row r="115" spans="2:17" s="18" customFormat="1" ht="12" hidden="1" outlineLevel="1" x14ac:dyDescent="0.25">
      <c r="B115" s="31">
        <f>IF(Tāme!B118="","",Tāme!B118)</f>
        <v>10.7</v>
      </c>
      <c r="C115" s="288" t="str">
        <f>IF(Tāme!C118="","",Tāme!C118)</f>
        <v/>
      </c>
      <c r="D115" s="288" t="str">
        <f>IF(Tāme!D118="","",Tāme!D118)</f>
        <v/>
      </c>
      <c r="E115" s="288" t="str">
        <f>IF(Tāme!E118="","",Tāme!E118)</f>
        <v/>
      </c>
      <c r="F115" s="22" t="str">
        <f>IF(Tāme!F118="","",Tāme!F118)</f>
        <v/>
      </c>
      <c r="G115" s="313">
        <f>IF(Tāme!G118="","",Tāme!G118)</f>
        <v>1</v>
      </c>
      <c r="H115" s="22">
        <f>IF(Tāme!H118="","",Tāme!H118)</f>
        <v>0</v>
      </c>
      <c r="I115" s="34">
        <f>IF(Tāme!I118="","",Tāme!I118)</f>
        <v>0</v>
      </c>
      <c r="J115" s="24">
        <f>IF(Tāme!J118="","",Tāme!J118)</f>
        <v>0</v>
      </c>
      <c r="K115" s="25"/>
      <c r="L115" s="24" t="str">
        <f>IF(Tāme!M118="","",Tāme!M118)</f>
        <v/>
      </c>
      <c r="M115" s="110"/>
      <c r="N115" s="37"/>
      <c r="O115" s="40"/>
      <c r="Q115" s="186" t="str">
        <f t="shared" si="12"/>
        <v/>
      </c>
    </row>
    <row r="116" spans="2:17" s="18" customFormat="1" ht="12" hidden="1" outlineLevel="1" x14ac:dyDescent="0.25">
      <c r="B116" s="31">
        <f>IF(Tāme!B119="","",Tāme!B119)</f>
        <v>10.8</v>
      </c>
      <c r="C116" s="288" t="str">
        <f>IF(Tāme!C119="","",Tāme!C119)</f>
        <v/>
      </c>
      <c r="D116" s="288" t="str">
        <f>IF(Tāme!D119="","",Tāme!D119)</f>
        <v/>
      </c>
      <c r="E116" s="288" t="str">
        <f>IF(Tāme!E119="","",Tāme!E119)</f>
        <v/>
      </c>
      <c r="F116" s="22" t="str">
        <f>IF(Tāme!F119="","",Tāme!F119)</f>
        <v/>
      </c>
      <c r="G116" s="313">
        <f>IF(Tāme!G119="","",Tāme!G119)</f>
        <v>1</v>
      </c>
      <c r="H116" s="22">
        <f>IF(Tāme!H119="","",Tāme!H119)</f>
        <v>0</v>
      </c>
      <c r="I116" s="34">
        <f>IF(Tāme!I119="","",Tāme!I119)</f>
        <v>0</v>
      </c>
      <c r="J116" s="24">
        <f>IF(Tāme!J119="","",Tāme!J119)</f>
        <v>0</v>
      </c>
      <c r="K116" s="25"/>
      <c r="L116" s="24" t="str">
        <f>IF(Tāme!M119="","",Tāme!M119)</f>
        <v/>
      </c>
      <c r="M116" s="110"/>
      <c r="N116" s="37"/>
      <c r="O116" s="40"/>
      <c r="Q116" s="186" t="str">
        <f t="shared" si="12"/>
        <v/>
      </c>
    </row>
    <row r="117" spans="2:17" s="18" customFormat="1" ht="12" hidden="1" outlineLevel="1" x14ac:dyDescent="0.25">
      <c r="B117" s="31">
        <f>IF(Tāme!B120="","",Tāme!B120)</f>
        <v>10.9</v>
      </c>
      <c r="C117" s="288" t="str">
        <f>IF(Tāme!C120="","",Tāme!C120)</f>
        <v/>
      </c>
      <c r="D117" s="288" t="str">
        <f>IF(Tāme!D120="","",Tāme!D120)</f>
        <v/>
      </c>
      <c r="E117" s="288" t="str">
        <f>IF(Tāme!E120="","",Tāme!E120)</f>
        <v/>
      </c>
      <c r="F117" s="22" t="str">
        <f>IF(Tāme!F120="","",Tāme!F120)</f>
        <v/>
      </c>
      <c r="G117" s="313">
        <f>IF(Tāme!G120="","",Tāme!G120)</f>
        <v>1</v>
      </c>
      <c r="H117" s="22">
        <f>IF(Tāme!H120="","",Tāme!H120)</f>
        <v>0</v>
      </c>
      <c r="I117" s="34">
        <f>IF(Tāme!I120="","",Tāme!I120)</f>
        <v>0</v>
      </c>
      <c r="J117" s="24">
        <f>IF(Tāme!J120="","",Tāme!J120)</f>
        <v>0</v>
      </c>
      <c r="K117" s="25"/>
      <c r="L117" s="24" t="str">
        <f>IF(Tāme!M120="","",Tāme!M120)</f>
        <v/>
      </c>
      <c r="M117" s="110"/>
      <c r="N117" s="37"/>
      <c r="O117" s="40"/>
      <c r="Q117" s="186" t="str">
        <f t="shared" si="12"/>
        <v/>
      </c>
    </row>
    <row r="118" spans="2:17" s="18" customFormat="1" hidden="1" outlineLevel="1" thickBot="1" x14ac:dyDescent="0.3">
      <c r="B118" s="32" t="str">
        <f>IF(Tāme!B121="","",Tāme!B121)</f>
        <v>10.10.</v>
      </c>
      <c r="C118" s="289" t="str">
        <f>IF(Tāme!C121="","",Tāme!C121)</f>
        <v/>
      </c>
      <c r="D118" s="289" t="str">
        <f>IF(Tāme!D121="","",Tāme!D121)</f>
        <v/>
      </c>
      <c r="E118" s="289" t="str">
        <f>IF(Tāme!E121="","",Tāme!E121)</f>
        <v/>
      </c>
      <c r="F118" s="23" t="str">
        <f>IF(Tāme!F121="","",Tāme!F121)</f>
        <v/>
      </c>
      <c r="G118" s="314">
        <f>IF(Tāme!G121="","",Tāme!G121)</f>
        <v>1</v>
      </c>
      <c r="H118" s="23">
        <f>IF(Tāme!H121="","",Tāme!H121)</f>
        <v>0</v>
      </c>
      <c r="I118" s="35">
        <f>IF(Tāme!I121="","",Tāme!I121)</f>
        <v>0</v>
      </c>
      <c r="J118" s="33">
        <f>IF(Tāme!J121="","",Tāme!J121)</f>
        <v>0</v>
      </c>
      <c r="K118" s="25"/>
      <c r="L118" s="33" t="str">
        <f>IF(Tāme!M121="","",Tāme!M121)</f>
        <v/>
      </c>
      <c r="M118" s="111"/>
      <c r="N118" s="37"/>
      <c r="O118" s="40"/>
      <c r="Q118" s="186" t="str">
        <f t="shared" si="12"/>
        <v/>
      </c>
    </row>
    <row r="119" spans="2:17" s="19" customFormat="1" ht="21.75" customHeight="1" thickTop="1" thickBot="1" x14ac:dyDescent="0.3">
      <c r="B119" s="405" t="s">
        <v>35</v>
      </c>
      <c r="C119" s="406"/>
      <c r="D119" s="406"/>
      <c r="E119" s="406"/>
      <c r="F119" s="406"/>
      <c r="G119" s="407"/>
      <c r="H119" s="237">
        <f>SUM(H9:H118)</f>
        <v>0</v>
      </c>
      <c r="I119" s="238">
        <f>SUM(I9:I118)</f>
        <v>0</v>
      </c>
      <c r="J119" s="239">
        <f>J97+J86+J75+J64+J53+J42+J31+J20+J9+J108</f>
        <v>0</v>
      </c>
      <c r="K119" s="25"/>
      <c r="L119" s="239">
        <f>L97+L86+L75+L64+L53+L42+L31+L20+L9+L108</f>
        <v>0</v>
      </c>
      <c r="M119" s="239">
        <f>M97+M86+M75+M64+M53+M42+M31+M20+M9+M108</f>
        <v>0</v>
      </c>
      <c r="N119" s="239">
        <f>N97+N86+N75+N64+N53+N42+N31+N20+N9+N108</f>
        <v>0</v>
      </c>
      <c r="O119" s="239">
        <f>O97+O86+O75+O64+O53+O42+O31+O20+O9+O108</f>
        <v>0</v>
      </c>
      <c r="Q119" s="193">
        <f>L119-M119-N119-O119</f>
        <v>0</v>
      </c>
    </row>
    <row r="120" spans="2:17" s="19" customFormat="1" ht="21.75" customHeight="1" thickTop="1" x14ac:dyDescent="0.25">
      <c r="C120" s="290"/>
      <c r="D120" s="290"/>
      <c r="E120" s="290"/>
      <c r="L120" s="336" t="str">
        <f>IF(OR(Q119&gt;0.01,Q119&lt;-0.01),"! Nav veikts korekts Neattiecināmo izmaksu sadalījums pa finansētājiem","")</f>
        <v/>
      </c>
    </row>
    <row r="121" spans="2:17" s="19" customFormat="1" ht="21.75" customHeight="1" x14ac:dyDescent="0.25">
      <c r="B121" s="19" t="s">
        <v>41</v>
      </c>
      <c r="C121" s="290"/>
      <c r="D121" s="290"/>
      <c r="E121" s="290"/>
    </row>
    <row r="122" spans="2:17" s="19" customFormat="1" ht="43.5" customHeight="1" x14ac:dyDescent="0.25">
      <c r="B122" s="402"/>
      <c r="C122" s="403"/>
      <c r="D122" s="403"/>
      <c r="E122" s="403"/>
      <c r="F122" s="403"/>
      <c r="G122" s="403"/>
      <c r="H122" s="403"/>
      <c r="I122" s="403"/>
      <c r="J122" s="403"/>
      <c r="K122" s="403"/>
      <c r="L122" s="403"/>
      <c r="M122" s="403"/>
      <c r="N122" s="403"/>
      <c r="O122" s="403"/>
      <c r="P122" s="403"/>
      <c r="Q122" s="404"/>
    </row>
    <row r="123" spans="2:17" s="19" customFormat="1" ht="21.75" customHeight="1" x14ac:dyDescent="0.25">
      <c r="C123" s="290"/>
      <c r="D123" s="290"/>
      <c r="E123" s="290"/>
    </row>
    <row r="124" spans="2:17" s="19" customFormat="1" ht="6" customHeight="1" x14ac:dyDescent="0.25">
      <c r="B124" s="26"/>
      <c r="C124" s="291"/>
      <c r="D124" s="291"/>
      <c r="E124" s="291"/>
      <c r="F124" s="26"/>
      <c r="G124" s="26"/>
      <c r="H124" s="26"/>
      <c r="I124" s="26"/>
      <c r="J124" s="26"/>
      <c r="K124" s="25"/>
      <c r="L124" s="26"/>
      <c r="M124" s="26"/>
      <c r="N124" s="26"/>
      <c r="O124" s="25"/>
    </row>
    <row r="125" spans="2:17" hidden="1" x14ac:dyDescent="0.25">
      <c r="L125" s="25"/>
      <c r="M125" s="25"/>
      <c r="N125" s="25"/>
      <c r="O125" s="25"/>
    </row>
    <row r="126" spans="2:17" hidden="1" x14ac:dyDescent="0.25">
      <c r="B126" s="1" t="s">
        <v>41</v>
      </c>
      <c r="L126" s="25"/>
      <c r="M126" s="25"/>
      <c r="N126" s="25"/>
      <c r="O126" s="25"/>
    </row>
    <row r="127" spans="2:17" hidden="1" x14ac:dyDescent="0.25">
      <c r="L127" s="25"/>
      <c r="M127" s="25"/>
      <c r="N127" s="25"/>
      <c r="O127" s="25"/>
    </row>
  </sheetData>
  <sheetProtection algorithmName="SHA-512" hashValue="bcn7Me6ql+WLeZdLyfQR79i8WhBRW8pRck7cM2JPeJxLv7HnzUCD/4oXY+rzfV04EkHVb0mi+A0iM2K9NzBWuw==" saltValue="skxg4YDe0su+zbswiuz1LQ==" spinCount="100000" sheet="1" formatCells="0" formatColumns="0" formatRows="0"/>
  <mergeCells count="26">
    <mergeCell ref="C97:D97"/>
    <mergeCell ref="B4:O4"/>
    <mergeCell ref="B5:O5"/>
    <mergeCell ref="M7:O7"/>
    <mergeCell ref="I7:I8"/>
    <mergeCell ref="B7:B8"/>
    <mergeCell ref="C7:C8"/>
    <mergeCell ref="D7:E7"/>
    <mergeCell ref="F7:F8"/>
    <mergeCell ref="G7:G8"/>
    <mergeCell ref="Q7:Q8"/>
    <mergeCell ref="H1:Q1"/>
    <mergeCell ref="B122:Q122"/>
    <mergeCell ref="B119:G119"/>
    <mergeCell ref="L7:L8"/>
    <mergeCell ref="C31:D31"/>
    <mergeCell ref="C42:D42"/>
    <mergeCell ref="C53:D53"/>
    <mergeCell ref="C64:D64"/>
    <mergeCell ref="C75:D75"/>
    <mergeCell ref="C86:D86"/>
    <mergeCell ref="J7:J8"/>
    <mergeCell ref="C9:D9"/>
    <mergeCell ref="C20:D20"/>
    <mergeCell ref="C108:D108"/>
    <mergeCell ref="H7:H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E132"/>
  <sheetViews>
    <sheetView showGridLines="0" zoomScaleNormal="100" workbookViewId="0">
      <selection activeCell="A17" sqref="A17"/>
    </sheetView>
  </sheetViews>
  <sheetFormatPr defaultColWidth="0" defaultRowHeight="12.75" zeroHeight="1" outlineLevelRow="1" outlineLevelCol="1" x14ac:dyDescent="0.25"/>
  <cols>
    <col min="1" max="1" width="1.5703125" style="43" customWidth="1"/>
    <col min="2" max="2" width="4.5703125" style="43" customWidth="1"/>
    <col min="3" max="3" width="41.42578125" style="43" customWidth="1"/>
    <col min="4" max="4" width="12.7109375" style="274" customWidth="1" outlineLevel="1"/>
    <col min="5" max="5" width="13.7109375" style="274" customWidth="1" outlineLevel="1"/>
    <col min="6" max="7" width="13.7109375" style="43" customWidth="1" outlineLevel="1"/>
    <col min="8" max="8" width="13.7109375" style="56" customWidth="1"/>
    <col min="9" max="9" width="12.28515625" style="82" customWidth="1"/>
    <col min="10" max="10" width="14.28515625" style="90" customWidth="1"/>
    <col min="11" max="11" width="3.28515625" style="242" customWidth="1"/>
    <col min="12" max="12" width="12.7109375" style="83" customWidth="1" collapsed="1"/>
    <col min="13" max="14" width="12.7109375" style="43" hidden="1" customWidth="1" outlineLevel="1"/>
    <col min="15" max="15" width="12.7109375" style="84" hidden="1" customWidth="1" outlineLevel="1"/>
    <col min="16" max="16" width="12.7109375" style="43" hidden="1" customWidth="1" outlineLevel="1"/>
    <col min="17" max="17" width="3.28515625" style="43" customWidth="1"/>
    <col min="18" max="18" width="12.7109375" style="43" customWidth="1" collapsed="1"/>
    <col min="19" max="21" width="12.7109375" style="43" hidden="1" customWidth="1" outlineLevel="1"/>
    <col min="22" max="22" width="9.140625" style="43" customWidth="1"/>
    <col min="23" max="27" width="9.140625" style="43" hidden="1" customWidth="1"/>
    <col min="28" max="31" width="0" style="43" hidden="1" customWidth="1"/>
    <col min="32" max="16384" width="9.140625" style="43" hidden="1"/>
  </cols>
  <sheetData>
    <row r="1" spans="2:26" ht="77.25" customHeight="1" x14ac:dyDescent="0.25">
      <c r="F1" s="44"/>
      <c r="G1" s="44"/>
      <c r="H1" s="44"/>
      <c r="I1" s="345" t="s">
        <v>95</v>
      </c>
      <c r="J1" s="346"/>
      <c r="K1" s="346"/>
      <c r="L1" s="346"/>
      <c r="M1" s="346"/>
      <c r="N1" s="346"/>
      <c r="O1" s="346"/>
      <c r="P1" s="346"/>
      <c r="Q1" s="346"/>
      <c r="R1" s="346"/>
      <c r="S1" s="346"/>
      <c r="T1" s="346"/>
      <c r="U1" s="346"/>
      <c r="V1" s="45"/>
      <c r="W1" s="45"/>
      <c r="X1" s="45"/>
      <c r="Y1" s="45"/>
      <c r="Z1" s="45"/>
    </row>
    <row r="2" spans="2:26" ht="16.5" customHeight="1" thickBot="1" x14ac:dyDescent="0.3">
      <c r="B2" s="103" t="s">
        <v>34</v>
      </c>
      <c r="C2" s="46"/>
      <c r="D2" s="297"/>
      <c r="E2" s="298"/>
      <c r="F2" s="47"/>
      <c r="G2" s="49"/>
      <c r="H2" s="47"/>
      <c r="I2" s="48"/>
      <c r="J2" s="48"/>
      <c r="K2" s="48"/>
      <c r="L2" s="48"/>
      <c r="M2" s="48"/>
      <c r="N2" s="48"/>
      <c r="O2" s="48"/>
      <c r="P2" s="48"/>
      <c r="Q2" s="48"/>
      <c r="R2" s="48"/>
      <c r="S2" s="48"/>
      <c r="T2" s="48"/>
      <c r="U2" s="48"/>
    </row>
    <row r="3" spans="2:26" ht="4.5" customHeight="1" x14ac:dyDescent="0.25">
      <c r="B3" s="117"/>
      <c r="C3" s="118"/>
      <c r="D3" s="299"/>
      <c r="E3" s="300"/>
      <c r="F3" s="119"/>
      <c r="G3" s="120"/>
      <c r="H3" s="121"/>
      <c r="I3" s="122"/>
      <c r="J3" s="122"/>
      <c r="K3" s="122"/>
      <c r="L3" s="122"/>
      <c r="M3" s="122"/>
      <c r="N3" s="122"/>
      <c r="O3" s="122"/>
      <c r="P3" s="122"/>
      <c r="Q3" s="122"/>
      <c r="R3" s="122"/>
      <c r="S3" s="122"/>
      <c r="T3" s="122"/>
      <c r="U3" s="122"/>
    </row>
    <row r="4" spans="2:26" s="58" customFormat="1" ht="12" customHeight="1" x14ac:dyDescent="0.25">
      <c r="B4" s="455" t="s">
        <v>90</v>
      </c>
      <c r="C4" s="455"/>
      <c r="D4" s="455"/>
      <c r="E4" s="455"/>
      <c r="F4" s="455"/>
      <c r="G4" s="455"/>
      <c r="H4" s="455"/>
      <c r="I4" s="455"/>
      <c r="J4" s="455"/>
      <c r="K4" s="455"/>
      <c r="L4" s="455"/>
      <c r="M4" s="123"/>
      <c r="N4" s="123"/>
      <c r="O4" s="123"/>
      <c r="P4" s="123"/>
      <c r="Q4" s="123"/>
      <c r="R4" s="123"/>
      <c r="S4" s="123"/>
      <c r="T4" s="123"/>
      <c r="U4" s="123"/>
    </row>
    <row r="5" spans="2:26" s="58" customFormat="1" ht="5.25" customHeight="1" x14ac:dyDescent="0.25">
      <c r="B5" s="124"/>
      <c r="C5" s="124"/>
      <c r="D5" s="125"/>
      <c r="E5" s="124"/>
      <c r="F5" s="124"/>
      <c r="G5" s="124"/>
      <c r="H5" s="124"/>
      <c r="I5" s="123"/>
      <c r="J5" s="123"/>
      <c r="K5" s="123"/>
      <c r="L5" s="123"/>
      <c r="M5" s="123"/>
      <c r="N5" s="123"/>
      <c r="O5" s="123"/>
      <c r="P5" s="123"/>
      <c r="Q5" s="123"/>
      <c r="R5" s="123"/>
      <c r="S5" s="123"/>
      <c r="T5" s="123"/>
      <c r="U5" s="123"/>
    </row>
    <row r="6" spans="2:26" s="58" customFormat="1" ht="24.75" customHeight="1" thickBot="1" x14ac:dyDescent="0.3">
      <c r="B6" s="458" t="str">
        <f>IF(OR(Tāme!O122&gt;0.01,Tāme!O122&lt;-0.01),"! Kopsavilkumi nav korekti, jo darba lapā Tāme nav veikts korekts sadalījums starp Attiecināmām un Neattiecināmām izmaksām!",IF(OR('Neattiecināmās izmaksas'!Q119&gt;0.01,'Neattiecināmās izmaksas'!Q119&lt;-0.01),"! Kopsavilkumi nav korekti, jo darba lapā Neattiecināmās izmaksas nav veikts korekts izmaksu sadalījums starp finansētājiem",IF('Attiecināmās izmaksas'!L119=SUM('Attiecināmās izmaksas'!M119:P119),"","! Kopsavilkumi nav korekti, jo darba lapā Attiecināmās izmaksas nav veikts korekts izmaksu sadalījums starp finansētājiem")))</f>
        <v/>
      </c>
      <c r="C6" s="458"/>
      <c r="D6" s="458"/>
      <c r="E6" s="458"/>
      <c r="F6" s="458"/>
      <c r="G6" s="458"/>
      <c r="H6" s="458"/>
      <c r="I6" s="459" t="str">
        <f>Tāme!M124</f>
        <v/>
      </c>
      <c r="J6" s="459"/>
      <c r="K6" s="459"/>
      <c r="L6" s="459"/>
      <c r="M6" s="459"/>
      <c r="N6" s="459"/>
      <c r="O6" s="459"/>
      <c r="P6" s="459"/>
      <c r="Q6" s="459"/>
      <c r="R6" s="459"/>
      <c r="S6" s="459"/>
      <c r="T6" s="459"/>
      <c r="U6" s="459"/>
      <c r="V6" s="327"/>
    </row>
    <row r="7" spans="2:26" s="98" customFormat="1" ht="8.25" customHeight="1" x14ac:dyDescent="0.25">
      <c r="B7" s="99"/>
      <c r="C7" s="99"/>
      <c r="D7" s="99"/>
      <c r="E7" s="99"/>
      <c r="F7" s="99"/>
      <c r="G7" s="99"/>
      <c r="H7" s="99"/>
      <c r="I7" s="100"/>
    </row>
    <row r="8" spans="2:26" s="101" customFormat="1" ht="14.25" customHeight="1" x14ac:dyDescent="0.25">
      <c r="B8" s="105" t="s">
        <v>39</v>
      </c>
      <c r="C8" s="113"/>
      <c r="D8" s="273"/>
      <c r="E8" s="273"/>
      <c r="F8" s="113"/>
      <c r="G8" s="113"/>
      <c r="H8" s="113"/>
      <c r="I8" s="102"/>
    </row>
    <row r="9" spans="2:26" s="98" customFormat="1" ht="6" customHeight="1" x14ac:dyDescent="0.25">
      <c r="B9" s="106"/>
      <c r="C9" s="99"/>
      <c r="D9" s="99"/>
      <c r="E9" s="99"/>
      <c r="F9" s="99"/>
      <c r="G9" s="99"/>
      <c r="H9" s="99"/>
      <c r="I9" s="100"/>
    </row>
    <row r="10" spans="2:26" s="97" customFormat="1" ht="14.25" customHeight="1" x14ac:dyDescent="0.25">
      <c r="B10" s="430" t="s">
        <v>1</v>
      </c>
      <c r="C10" s="431"/>
      <c r="D10" s="456" t="s">
        <v>11</v>
      </c>
      <c r="E10" s="457" t="s">
        <v>19</v>
      </c>
      <c r="F10" s="457"/>
      <c r="G10" s="457"/>
      <c r="H10" s="457"/>
      <c r="I10" s="102"/>
      <c r="J10" s="101"/>
      <c r="K10" s="101"/>
      <c r="L10" s="101"/>
      <c r="M10" s="101"/>
      <c r="N10" s="101"/>
      <c r="O10" s="101"/>
      <c r="P10" s="101"/>
      <c r="Q10" s="101"/>
      <c r="R10" s="101"/>
      <c r="S10" s="101"/>
      <c r="T10" s="101"/>
      <c r="U10" s="101"/>
    </row>
    <row r="11" spans="2:26" s="97" customFormat="1" ht="56.25" customHeight="1" x14ac:dyDescent="0.25">
      <c r="B11" s="432"/>
      <c r="C11" s="433"/>
      <c r="D11" s="456"/>
      <c r="E11" s="240" t="s">
        <v>65</v>
      </c>
      <c r="F11" s="240" t="s">
        <v>66</v>
      </c>
      <c r="G11" s="240" t="s">
        <v>67</v>
      </c>
      <c r="H11" s="241" t="s">
        <v>8</v>
      </c>
      <c r="I11" s="102"/>
      <c r="J11" s="101"/>
      <c r="K11" s="101"/>
      <c r="L11" s="101"/>
      <c r="M11" s="101"/>
      <c r="N11" s="101"/>
      <c r="O11" s="101"/>
      <c r="P11" s="101"/>
      <c r="Q11" s="101"/>
      <c r="R11" s="101"/>
      <c r="S11" s="101"/>
      <c r="T11" s="101"/>
      <c r="U11" s="101"/>
    </row>
    <row r="12" spans="2:26" s="97" customFormat="1" ht="13.5" customHeight="1" x14ac:dyDescent="0.25">
      <c r="B12" s="426" t="s">
        <v>32</v>
      </c>
      <c r="C12" s="427"/>
      <c r="D12" s="303">
        <f>'Attiecināmās izmaksas'!L119</f>
        <v>0</v>
      </c>
      <c r="E12" s="303">
        <f>'Attiecināmās izmaksas'!M119</f>
        <v>0</v>
      </c>
      <c r="F12" s="303">
        <f>'Attiecināmās izmaksas'!N119</f>
        <v>0</v>
      </c>
      <c r="G12" s="303">
        <f>'Attiecināmās izmaksas'!O119</f>
        <v>0</v>
      </c>
      <c r="H12" s="303">
        <f>'Attiecināmās izmaksas'!P119</f>
        <v>0</v>
      </c>
      <c r="I12" s="269" t="str">
        <f>IFERROR(IF(E12/D12&lt;5%," ! Aizņēmēja līdzdalībai projektā jābūt ne mazākai par 5% no kopējām attiecināmajām izmaksām",""),"")</f>
        <v/>
      </c>
      <c r="J12" s="101"/>
      <c r="K12" s="101"/>
      <c r="L12" s="101"/>
      <c r="M12" s="101"/>
      <c r="N12" s="101"/>
      <c r="O12" s="101"/>
      <c r="P12" s="101"/>
      <c r="Q12" s="101"/>
      <c r="R12" s="101"/>
      <c r="S12" s="101"/>
      <c r="T12" s="101"/>
      <c r="U12" s="101"/>
    </row>
    <row r="13" spans="2:26" s="97" customFormat="1" ht="13.5" customHeight="1" thickBot="1" x14ac:dyDescent="0.3">
      <c r="B13" s="428" t="s">
        <v>33</v>
      </c>
      <c r="C13" s="429"/>
      <c r="D13" s="304">
        <f>'Neattiecināmās izmaksas'!L119</f>
        <v>0</v>
      </c>
      <c r="E13" s="304">
        <f>'Neattiecināmās izmaksas'!M119</f>
        <v>0</v>
      </c>
      <c r="F13" s="304">
        <f>'Neattiecināmās izmaksas'!N119</f>
        <v>0</v>
      </c>
      <c r="G13" s="304">
        <f>'Neattiecināmās izmaksas'!O119</f>
        <v>0</v>
      </c>
      <c r="H13" s="305"/>
      <c r="I13" s="102"/>
      <c r="J13" s="101"/>
      <c r="K13" s="101"/>
      <c r="L13" s="101"/>
      <c r="M13" s="101"/>
      <c r="N13" s="101"/>
      <c r="O13" s="101"/>
      <c r="P13" s="101"/>
      <c r="Q13" s="101"/>
      <c r="R13" s="101"/>
      <c r="S13" s="101"/>
      <c r="T13" s="101"/>
      <c r="U13" s="101"/>
    </row>
    <row r="14" spans="2:26" s="97" customFormat="1" ht="13.5" customHeight="1" thickTop="1" x14ac:dyDescent="0.25">
      <c r="B14" s="454" t="s">
        <v>35</v>
      </c>
      <c r="C14" s="454"/>
      <c r="D14" s="306">
        <f>SUM(D12:D13)</f>
        <v>0</v>
      </c>
      <c r="E14" s="306">
        <f t="shared" ref="E14:H14" si="0">SUM(E12:E13)</f>
        <v>0</v>
      </c>
      <c r="F14" s="306">
        <f t="shared" si="0"/>
        <v>0</v>
      </c>
      <c r="G14" s="306">
        <f t="shared" si="0"/>
        <v>0</v>
      </c>
      <c r="H14" s="306">
        <f t="shared" si="0"/>
        <v>0</v>
      </c>
      <c r="I14" s="102"/>
      <c r="J14" s="101"/>
      <c r="K14" s="101"/>
      <c r="L14" s="101"/>
      <c r="M14" s="101"/>
      <c r="N14" s="101"/>
      <c r="O14" s="101"/>
      <c r="P14" s="101"/>
      <c r="Q14" s="101"/>
      <c r="R14" s="101"/>
      <c r="S14" s="101"/>
      <c r="T14" s="101"/>
      <c r="U14" s="101"/>
    </row>
    <row r="15" spans="2:26" ht="18.75" customHeight="1" x14ac:dyDescent="0.25">
      <c r="F15" s="44"/>
      <c r="G15" s="44"/>
      <c r="H15" s="44"/>
      <c r="I15" s="112"/>
      <c r="J15" s="112"/>
      <c r="K15" s="112"/>
      <c r="L15" s="112"/>
      <c r="M15" s="112"/>
      <c r="N15" s="112"/>
      <c r="O15" s="112"/>
      <c r="P15" s="112"/>
      <c r="Q15" s="112"/>
      <c r="R15" s="112"/>
      <c r="S15" s="112"/>
      <c r="T15" s="112"/>
      <c r="U15" s="112"/>
      <c r="V15" s="45"/>
      <c r="W15" s="45"/>
      <c r="X15" s="45"/>
      <c r="Y15" s="45"/>
      <c r="Z15" s="45"/>
    </row>
    <row r="16" spans="2:26" s="101" customFormat="1" ht="14.25" customHeight="1" x14ac:dyDescent="0.25">
      <c r="B16" s="105" t="s">
        <v>40</v>
      </c>
      <c r="C16" s="113"/>
      <c r="D16" s="273"/>
      <c r="E16" s="273"/>
      <c r="F16" s="113"/>
      <c r="G16" s="113"/>
      <c r="H16" s="113"/>
      <c r="I16" s="102"/>
    </row>
    <row r="17" spans="1:22" ht="6" customHeight="1" x14ac:dyDescent="0.25">
      <c r="B17" s="50"/>
      <c r="C17" s="51"/>
      <c r="D17" s="277"/>
      <c r="E17" s="278"/>
      <c r="F17" s="53"/>
      <c r="G17" s="54"/>
      <c r="H17" s="55"/>
      <c r="I17" s="54"/>
      <c r="J17" s="85"/>
      <c r="K17" s="56"/>
      <c r="L17" s="54"/>
      <c r="M17" s="54"/>
      <c r="N17" s="54"/>
      <c r="O17" s="57"/>
    </row>
    <row r="18" spans="1:22" ht="16.5" customHeight="1" x14ac:dyDescent="0.25">
      <c r="B18" s="452" t="s">
        <v>0</v>
      </c>
      <c r="C18" s="434" t="s">
        <v>1</v>
      </c>
      <c r="D18" s="434" t="s">
        <v>14</v>
      </c>
      <c r="E18" s="434"/>
      <c r="F18" s="434" t="s">
        <v>2</v>
      </c>
      <c r="G18" s="434" t="s">
        <v>3</v>
      </c>
      <c r="H18" s="434" t="s">
        <v>4</v>
      </c>
      <c r="I18" s="436" t="s">
        <v>5</v>
      </c>
      <c r="J18" s="446" t="s">
        <v>36</v>
      </c>
      <c r="L18" s="441" t="s">
        <v>37</v>
      </c>
      <c r="M18" s="448" t="s">
        <v>19</v>
      </c>
      <c r="N18" s="443"/>
      <c r="O18" s="443"/>
      <c r="P18" s="449"/>
      <c r="Q18" s="59"/>
      <c r="R18" s="441" t="s">
        <v>38</v>
      </c>
      <c r="S18" s="443" t="s">
        <v>19</v>
      </c>
      <c r="T18" s="443"/>
      <c r="U18" s="443"/>
    </row>
    <row r="19" spans="1:22" ht="66" customHeight="1" x14ac:dyDescent="0.25">
      <c r="B19" s="453"/>
      <c r="C19" s="435"/>
      <c r="D19" s="272" t="s">
        <v>6</v>
      </c>
      <c r="E19" s="272" t="s">
        <v>7</v>
      </c>
      <c r="F19" s="435"/>
      <c r="G19" s="435"/>
      <c r="H19" s="435"/>
      <c r="I19" s="437"/>
      <c r="J19" s="447"/>
      <c r="L19" s="442"/>
      <c r="M19" s="244" t="s">
        <v>59</v>
      </c>
      <c r="N19" s="243" t="s">
        <v>60</v>
      </c>
      <c r="O19" s="243" t="s">
        <v>91</v>
      </c>
      <c r="P19" s="245" t="s">
        <v>8</v>
      </c>
      <c r="Q19" s="59"/>
      <c r="R19" s="442"/>
      <c r="S19" s="243" t="s">
        <v>59</v>
      </c>
      <c r="T19" s="243" t="s">
        <v>60</v>
      </c>
      <c r="U19" s="243" t="s">
        <v>91</v>
      </c>
    </row>
    <row r="20" spans="1:22" s="246" customFormat="1" ht="22.5" customHeight="1" collapsed="1" x14ac:dyDescent="0.25">
      <c r="A20" s="43"/>
      <c r="B20" s="247">
        <v>1</v>
      </c>
      <c r="C20" s="450" t="str">
        <f>Tāme!C12</f>
        <v>Projekta vadības izmaksas</v>
      </c>
      <c r="D20" s="451"/>
      <c r="E20" s="301"/>
      <c r="F20" s="248"/>
      <c r="G20" s="317"/>
      <c r="H20" s="249">
        <f>SUM(H21:H30)</f>
        <v>0</v>
      </c>
      <c r="I20" s="250">
        <f>SUM(I21:I30)</f>
        <v>0</v>
      </c>
      <c r="J20" s="251">
        <f>IF(Tāme!J12="","",Tāme!J12)</f>
        <v>0</v>
      </c>
      <c r="K20" s="242"/>
      <c r="L20" s="252">
        <f>IF('Attiecināmās izmaksas'!L9="","",'Attiecināmās izmaksas'!L9)</f>
        <v>0</v>
      </c>
      <c r="M20" s="253">
        <f>IF('Attiecināmās izmaksas'!M9="","",'Attiecināmās izmaksas'!M9)</f>
        <v>0</v>
      </c>
      <c r="N20" s="248">
        <f>IF('Attiecināmās izmaksas'!N9="","",'Attiecināmās izmaksas'!N9)</f>
        <v>0</v>
      </c>
      <c r="O20" s="248">
        <f>IF('Attiecināmās izmaksas'!O9="","",'Attiecināmās izmaksas'!O9)</f>
        <v>0</v>
      </c>
      <c r="P20" s="254">
        <f>IF('Attiecināmās izmaksas'!P9="","",'Attiecināmās izmaksas'!P9)</f>
        <v>0</v>
      </c>
      <c r="Q20" s="59"/>
      <c r="R20" s="252">
        <f>IF('Neattiecināmās izmaksas'!L9="","",'Neattiecināmās izmaksas'!L9)</f>
        <v>0</v>
      </c>
      <c r="S20" s="253">
        <f>IF('Neattiecināmās izmaksas'!M9="","",'Neattiecināmās izmaksas'!M9)</f>
        <v>0</v>
      </c>
      <c r="T20" s="248">
        <f>IF('Neattiecināmās izmaksas'!N9="","",'Neattiecināmās izmaksas'!N9)</f>
        <v>0</v>
      </c>
      <c r="U20" s="248">
        <f>IF('Neattiecināmās izmaksas'!O9="","",'Neattiecināmās izmaksas'!O9)</f>
        <v>0</v>
      </c>
      <c r="V20" s="43"/>
    </row>
    <row r="21" spans="1:22" s="59" customFormat="1" ht="10.5" hidden="1" customHeight="1" outlineLevel="1" x14ac:dyDescent="0.25">
      <c r="A21" s="43"/>
      <c r="B21" s="65">
        <f>IF(Tāme!B13="","",Tāme!B13)</f>
        <v>1.1000000000000001</v>
      </c>
      <c r="C21" s="66" t="str">
        <f>IF(Tāme!C13="","",Tāme!C13)</f>
        <v/>
      </c>
      <c r="D21" s="280" t="str">
        <f>IF(Tāme!D13="","",Tāme!D13)</f>
        <v/>
      </c>
      <c r="E21" s="280" t="str">
        <f>IF(Tāme!E13="","",Tāme!E13)</f>
        <v/>
      </c>
      <c r="F21" s="67" t="str">
        <f>IF(Tāme!F13="","",Tāme!F13)</f>
        <v/>
      </c>
      <c r="G21" s="318">
        <f>IF(Tāme!G13="","",Tāme!G13)</f>
        <v>1</v>
      </c>
      <c r="H21" s="67">
        <f>IF(Tāme!H13="","",Tāme!H13)</f>
        <v>0</v>
      </c>
      <c r="I21" s="68">
        <f>IF(Tāme!I13="","",Tāme!I13)</f>
        <v>0</v>
      </c>
      <c r="J21" s="87">
        <f>IF(Tāme!J13="","",Tāme!J13)</f>
        <v>0</v>
      </c>
      <c r="K21" s="242"/>
      <c r="L21" s="69" t="str">
        <f>IF('Attiecināmās izmaksas'!L10="","",'Attiecināmās izmaksas'!L10)</f>
        <v/>
      </c>
      <c r="M21" s="91" t="str">
        <f>IF('Attiecināmās izmaksas'!M10="","",'Attiecināmās izmaksas'!M10)</f>
        <v/>
      </c>
      <c r="N21" s="67" t="str">
        <f>IF('Attiecināmās izmaksas'!N10="","",'Attiecināmās izmaksas'!N10)</f>
        <v/>
      </c>
      <c r="O21" s="67" t="str">
        <f>IF('Attiecināmās izmaksas'!O10="","",'Attiecināmās izmaksas'!O10)</f>
        <v/>
      </c>
      <c r="P21" s="92" t="str">
        <f>IF('Attiecināmās izmaksas'!P10="","",'Attiecināmās izmaksas'!P10)</f>
        <v/>
      </c>
      <c r="R21" s="69" t="str">
        <f>IF('Neattiecināmās izmaksas'!L10="","",'Neattiecināmās izmaksas'!L10)</f>
        <v/>
      </c>
      <c r="S21" s="91" t="str">
        <f>IF('Neattiecināmās izmaksas'!M10="","",'Neattiecināmās izmaksas'!M10)</f>
        <v/>
      </c>
      <c r="T21" s="67" t="str">
        <f>IF('Neattiecināmās izmaksas'!N10="","",'Neattiecināmās izmaksas'!N10)</f>
        <v/>
      </c>
      <c r="U21" s="67" t="str">
        <f>IF('Neattiecināmās izmaksas'!O10="","",'Neattiecināmās izmaksas'!O10)</f>
        <v/>
      </c>
      <c r="V21" s="43"/>
    </row>
    <row r="22" spans="1:22" s="59" customFormat="1" ht="10.5" hidden="1" customHeight="1" outlineLevel="1" x14ac:dyDescent="0.25">
      <c r="A22" s="43"/>
      <c r="B22" s="65">
        <f>IF(Tāme!B14="","",Tāme!B14)</f>
        <v>1.2</v>
      </c>
      <c r="C22" s="66" t="str">
        <f>IF(Tāme!C14="","",Tāme!C14)</f>
        <v/>
      </c>
      <c r="D22" s="280" t="str">
        <f>IF(Tāme!D14="","",Tāme!D14)</f>
        <v/>
      </c>
      <c r="E22" s="280" t="str">
        <f>IF(Tāme!E14="","",Tāme!E14)</f>
        <v/>
      </c>
      <c r="F22" s="67" t="str">
        <f>IF(Tāme!F14="","",Tāme!F14)</f>
        <v/>
      </c>
      <c r="G22" s="318">
        <f>IF(Tāme!G14="","",Tāme!G14)</f>
        <v>1</v>
      </c>
      <c r="H22" s="67">
        <f>IF(Tāme!H14="","",Tāme!H14)</f>
        <v>0</v>
      </c>
      <c r="I22" s="68">
        <f>IF(Tāme!I14="","",Tāme!I14)</f>
        <v>0</v>
      </c>
      <c r="J22" s="87">
        <f>IF(Tāme!J14="","",Tāme!J14)</f>
        <v>0</v>
      </c>
      <c r="K22" s="242"/>
      <c r="L22" s="69" t="str">
        <f>IF('Attiecināmās izmaksas'!L11="","",'Attiecināmās izmaksas'!L11)</f>
        <v/>
      </c>
      <c r="M22" s="91" t="str">
        <f>IF('Attiecināmās izmaksas'!M11="","",'Attiecināmās izmaksas'!M11)</f>
        <v/>
      </c>
      <c r="N22" s="67" t="str">
        <f>IF('Attiecināmās izmaksas'!N11="","",'Attiecināmās izmaksas'!N11)</f>
        <v/>
      </c>
      <c r="O22" s="67" t="str">
        <f>IF('Attiecināmās izmaksas'!O11="","",'Attiecināmās izmaksas'!O11)</f>
        <v/>
      </c>
      <c r="P22" s="92" t="str">
        <f>IF('Attiecināmās izmaksas'!P11="","",'Attiecināmās izmaksas'!P11)</f>
        <v/>
      </c>
      <c r="R22" s="69" t="str">
        <f>IF('Neattiecināmās izmaksas'!L11="","",'Neattiecināmās izmaksas'!L11)</f>
        <v/>
      </c>
      <c r="S22" s="91" t="str">
        <f>IF('Neattiecināmās izmaksas'!M11="","",'Neattiecināmās izmaksas'!M11)</f>
        <v/>
      </c>
      <c r="T22" s="67" t="str">
        <f>IF('Neattiecināmās izmaksas'!N11="","",'Neattiecināmās izmaksas'!N11)</f>
        <v/>
      </c>
      <c r="U22" s="67" t="str">
        <f>IF('Neattiecināmās izmaksas'!O11="","",'Neattiecināmās izmaksas'!O11)</f>
        <v/>
      </c>
      <c r="V22" s="43"/>
    </row>
    <row r="23" spans="1:22" s="59" customFormat="1" ht="10.5" hidden="1" customHeight="1" outlineLevel="1" x14ac:dyDescent="0.25">
      <c r="A23" s="43"/>
      <c r="B23" s="65">
        <f>IF(Tāme!B15="","",Tāme!B15)</f>
        <v>1.3</v>
      </c>
      <c r="C23" s="66" t="str">
        <f>IF(Tāme!C15="","",Tāme!C15)</f>
        <v/>
      </c>
      <c r="D23" s="280" t="str">
        <f>IF(Tāme!D15="","",Tāme!D15)</f>
        <v/>
      </c>
      <c r="E23" s="280" t="str">
        <f>IF(Tāme!E15="","",Tāme!E15)</f>
        <v/>
      </c>
      <c r="F23" s="67" t="str">
        <f>IF(Tāme!F15="","",Tāme!F15)</f>
        <v/>
      </c>
      <c r="G23" s="318">
        <f>IF(Tāme!G15="","",Tāme!G15)</f>
        <v>1</v>
      </c>
      <c r="H23" s="67">
        <f>IF(Tāme!H15="","",Tāme!H15)</f>
        <v>0</v>
      </c>
      <c r="I23" s="68">
        <f>IF(Tāme!I15="","",Tāme!I15)</f>
        <v>0</v>
      </c>
      <c r="J23" s="87">
        <f>IF(Tāme!J15="","",Tāme!J15)</f>
        <v>0</v>
      </c>
      <c r="K23" s="242"/>
      <c r="L23" s="69" t="str">
        <f>IF('Attiecināmās izmaksas'!L12="","",'Attiecināmās izmaksas'!L12)</f>
        <v/>
      </c>
      <c r="M23" s="91" t="str">
        <f>IF('Attiecināmās izmaksas'!M12="","",'Attiecināmās izmaksas'!M12)</f>
        <v/>
      </c>
      <c r="N23" s="67" t="str">
        <f>IF('Attiecināmās izmaksas'!N12="","",'Attiecināmās izmaksas'!N12)</f>
        <v/>
      </c>
      <c r="O23" s="67" t="str">
        <f>IF('Attiecināmās izmaksas'!O12="","",'Attiecināmās izmaksas'!O12)</f>
        <v/>
      </c>
      <c r="P23" s="92" t="str">
        <f>IF('Attiecināmās izmaksas'!P12="","",'Attiecināmās izmaksas'!P12)</f>
        <v/>
      </c>
      <c r="R23" s="69" t="str">
        <f>IF('Neattiecināmās izmaksas'!L12="","",'Neattiecināmās izmaksas'!L12)</f>
        <v/>
      </c>
      <c r="S23" s="91" t="str">
        <f>IF('Neattiecināmās izmaksas'!M12="","",'Neattiecināmās izmaksas'!M12)</f>
        <v/>
      </c>
      <c r="T23" s="67" t="str">
        <f>IF('Neattiecināmās izmaksas'!N12="","",'Neattiecināmās izmaksas'!N12)</f>
        <v/>
      </c>
      <c r="U23" s="67" t="str">
        <f>IF('Neattiecināmās izmaksas'!O12="","",'Neattiecināmās izmaksas'!O12)</f>
        <v/>
      </c>
      <c r="V23" s="43"/>
    </row>
    <row r="24" spans="1:22" s="59" customFormat="1" ht="10.5" hidden="1" customHeight="1" outlineLevel="1" x14ac:dyDescent="0.25">
      <c r="A24" s="43"/>
      <c r="B24" s="65">
        <f>IF(Tāme!B16="","",Tāme!B16)</f>
        <v>1.4</v>
      </c>
      <c r="C24" s="66" t="str">
        <f>IF(Tāme!C16="","",Tāme!C16)</f>
        <v/>
      </c>
      <c r="D24" s="280" t="str">
        <f>IF(Tāme!D16="","",Tāme!D16)</f>
        <v/>
      </c>
      <c r="E24" s="280" t="str">
        <f>IF(Tāme!E16="","",Tāme!E16)</f>
        <v/>
      </c>
      <c r="F24" s="67" t="str">
        <f>IF(Tāme!F16="","",Tāme!F16)</f>
        <v/>
      </c>
      <c r="G24" s="318">
        <f>IF(Tāme!G16="","",Tāme!G16)</f>
        <v>1</v>
      </c>
      <c r="H24" s="67">
        <f>IF(Tāme!H16="","",Tāme!H16)</f>
        <v>0</v>
      </c>
      <c r="I24" s="68">
        <f>IF(Tāme!I16="","",Tāme!I16)</f>
        <v>0</v>
      </c>
      <c r="J24" s="87">
        <f>IF(Tāme!J16="","",Tāme!J16)</f>
        <v>0</v>
      </c>
      <c r="K24" s="242"/>
      <c r="L24" s="69" t="str">
        <f>IF('Attiecināmās izmaksas'!L13="","",'Attiecināmās izmaksas'!L13)</f>
        <v/>
      </c>
      <c r="M24" s="91" t="str">
        <f>IF('Attiecināmās izmaksas'!M13="","",'Attiecināmās izmaksas'!M13)</f>
        <v/>
      </c>
      <c r="N24" s="67" t="str">
        <f>IF('Attiecināmās izmaksas'!N13="","",'Attiecināmās izmaksas'!N13)</f>
        <v/>
      </c>
      <c r="O24" s="67" t="str">
        <f>IF('Attiecināmās izmaksas'!O13="","",'Attiecināmās izmaksas'!O13)</f>
        <v/>
      </c>
      <c r="P24" s="92" t="str">
        <f>IF('Attiecināmās izmaksas'!P13="","",'Attiecināmās izmaksas'!P13)</f>
        <v/>
      </c>
      <c r="R24" s="69" t="str">
        <f>IF('Neattiecināmās izmaksas'!L13="","",'Neattiecināmās izmaksas'!L13)</f>
        <v/>
      </c>
      <c r="S24" s="91" t="str">
        <f>IF('Neattiecināmās izmaksas'!M13="","",'Neattiecināmās izmaksas'!M13)</f>
        <v/>
      </c>
      <c r="T24" s="67" t="str">
        <f>IF('Neattiecināmās izmaksas'!N13="","",'Neattiecināmās izmaksas'!N13)</f>
        <v/>
      </c>
      <c r="U24" s="67" t="str">
        <f>IF('Neattiecināmās izmaksas'!O13="","",'Neattiecināmās izmaksas'!O13)</f>
        <v/>
      </c>
      <c r="V24" s="43"/>
    </row>
    <row r="25" spans="1:22" s="59" customFormat="1" ht="10.5" hidden="1" customHeight="1" outlineLevel="1" x14ac:dyDescent="0.25">
      <c r="A25" s="43"/>
      <c r="B25" s="65">
        <f>IF(Tāme!B17="","",Tāme!B17)</f>
        <v>1.5</v>
      </c>
      <c r="C25" s="66" t="str">
        <f>IF(Tāme!C17="","",Tāme!C17)</f>
        <v/>
      </c>
      <c r="D25" s="280" t="str">
        <f>IF(Tāme!D17="","",Tāme!D17)</f>
        <v/>
      </c>
      <c r="E25" s="280" t="str">
        <f>IF(Tāme!E17="","",Tāme!E17)</f>
        <v/>
      </c>
      <c r="F25" s="67" t="str">
        <f>IF(Tāme!F17="","",Tāme!F17)</f>
        <v/>
      </c>
      <c r="G25" s="318">
        <f>IF(Tāme!G17="","",Tāme!G17)</f>
        <v>1</v>
      </c>
      <c r="H25" s="67">
        <f>IF(Tāme!H17="","",Tāme!H17)</f>
        <v>0</v>
      </c>
      <c r="I25" s="68">
        <f>IF(Tāme!I17="","",Tāme!I17)</f>
        <v>0</v>
      </c>
      <c r="J25" s="87">
        <f>IF(Tāme!J17="","",Tāme!J17)</f>
        <v>0</v>
      </c>
      <c r="K25" s="242"/>
      <c r="L25" s="69" t="str">
        <f>IF('Attiecināmās izmaksas'!L14="","",'Attiecināmās izmaksas'!L14)</f>
        <v/>
      </c>
      <c r="M25" s="91" t="str">
        <f>IF('Attiecināmās izmaksas'!M14="","",'Attiecināmās izmaksas'!M14)</f>
        <v/>
      </c>
      <c r="N25" s="67" t="str">
        <f>IF('Attiecināmās izmaksas'!N14="","",'Attiecināmās izmaksas'!N14)</f>
        <v/>
      </c>
      <c r="O25" s="67" t="str">
        <f>IF('Attiecināmās izmaksas'!O14="","",'Attiecināmās izmaksas'!O14)</f>
        <v/>
      </c>
      <c r="P25" s="92" t="str">
        <f>IF('Attiecināmās izmaksas'!P14="","",'Attiecināmās izmaksas'!P14)</f>
        <v/>
      </c>
      <c r="R25" s="69" t="str">
        <f>IF('Neattiecināmās izmaksas'!L14="","",'Neattiecināmās izmaksas'!L14)</f>
        <v/>
      </c>
      <c r="S25" s="91" t="str">
        <f>IF('Neattiecināmās izmaksas'!M14="","",'Neattiecināmās izmaksas'!M14)</f>
        <v/>
      </c>
      <c r="T25" s="67" t="str">
        <f>IF('Neattiecināmās izmaksas'!N14="","",'Neattiecināmās izmaksas'!N14)</f>
        <v/>
      </c>
      <c r="U25" s="67" t="str">
        <f>IF('Neattiecināmās izmaksas'!O14="","",'Neattiecināmās izmaksas'!O14)</f>
        <v/>
      </c>
      <c r="V25" s="43"/>
    </row>
    <row r="26" spans="1:22" s="59" customFormat="1" ht="10.5" hidden="1" customHeight="1" outlineLevel="1" x14ac:dyDescent="0.25">
      <c r="A26" s="43"/>
      <c r="B26" s="65">
        <f>IF(Tāme!B18="","",Tāme!B18)</f>
        <v>1.6</v>
      </c>
      <c r="C26" s="66" t="str">
        <f>IF(Tāme!C18="","",Tāme!C18)</f>
        <v/>
      </c>
      <c r="D26" s="280" t="str">
        <f>IF(Tāme!D18="","",Tāme!D18)</f>
        <v/>
      </c>
      <c r="E26" s="280" t="str">
        <f>IF(Tāme!E18="","",Tāme!E18)</f>
        <v/>
      </c>
      <c r="F26" s="67" t="str">
        <f>IF(Tāme!F18="","",Tāme!F18)</f>
        <v/>
      </c>
      <c r="G26" s="318">
        <f>IF(Tāme!G18="","",Tāme!G18)</f>
        <v>1</v>
      </c>
      <c r="H26" s="67">
        <f>IF(Tāme!H18="","",Tāme!H18)</f>
        <v>0</v>
      </c>
      <c r="I26" s="68">
        <f>IF(Tāme!I18="","",Tāme!I18)</f>
        <v>0</v>
      </c>
      <c r="J26" s="87">
        <f>IF(Tāme!J18="","",Tāme!J18)</f>
        <v>0</v>
      </c>
      <c r="K26" s="242"/>
      <c r="L26" s="69" t="str">
        <f>IF('Attiecināmās izmaksas'!L15="","",'Attiecināmās izmaksas'!L15)</f>
        <v/>
      </c>
      <c r="M26" s="91" t="str">
        <f>IF('Attiecināmās izmaksas'!M15="","",'Attiecināmās izmaksas'!M15)</f>
        <v/>
      </c>
      <c r="N26" s="67" t="str">
        <f>IF('Attiecināmās izmaksas'!N15="","",'Attiecināmās izmaksas'!N15)</f>
        <v/>
      </c>
      <c r="O26" s="67" t="str">
        <f>IF('Attiecināmās izmaksas'!O15="","",'Attiecināmās izmaksas'!O15)</f>
        <v/>
      </c>
      <c r="P26" s="92" t="str">
        <f>IF('Attiecināmās izmaksas'!P15="","",'Attiecināmās izmaksas'!P15)</f>
        <v/>
      </c>
      <c r="R26" s="69" t="str">
        <f>IF('Neattiecināmās izmaksas'!L15="","",'Neattiecināmās izmaksas'!L15)</f>
        <v/>
      </c>
      <c r="S26" s="91" t="str">
        <f>IF('Neattiecināmās izmaksas'!M15="","",'Neattiecināmās izmaksas'!M15)</f>
        <v/>
      </c>
      <c r="T26" s="67" t="str">
        <f>IF('Neattiecināmās izmaksas'!N15="","",'Neattiecināmās izmaksas'!N15)</f>
        <v/>
      </c>
      <c r="U26" s="67" t="str">
        <f>IF('Neattiecināmās izmaksas'!O15="","",'Neattiecināmās izmaksas'!O15)</f>
        <v/>
      </c>
      <c r="V26" s="43"/>
    </row>
    <row r="27" spans="1:22" s="59" customFormat="1" ht="10.5" hidden="1" customHeight="1" outlineLevel="1" x14ac:dyDescent="0.25">
      <c r="A27" s="43"/>
      <c r="B27" s="65">
        <f>IF(Tāme!B19="","",Tāme!B19)</f>
        <v>1.7</v>
      </c>
      <c r="C27" s="66" t="str">
        <f>IF(Tāme!C19="","",Tāme!C19)</f>
        <v/>
      </c>
      <c r="D27" s="280" t="str">
        <f>IF(Tāme!D19="","",Tāme!D19)</f>
        <v/>
      </c>
      <c r="E27" s="280" t="str">
        <f>IF(Tāme!E19="","",Tāme!E19)</f>
        <v/>
      </c>
      <c r="F27" s="67" t="str">
        <f>IF(Tāme!F19="","",Tāme!F19)</f>
        <v/>
      </c>
      <c r="G27" s="318">
        <f>IF(Tāme!G19="","",Tāme!G19)</f>
        <v>1</v>
      </c>
      <c r="H27" s="67">
        <f>IF(Tāme!H19="","",Tāme!H19)</f>
        <v>0</v>
      </c>
      <c r="I27" s="68">
        <f>IF(Tāme!I19="","",Tāme!I19)</f>
        <v>0</v>
      </c>
      <c r="J27" s="87">
        <f>IF(Tāme!J19="","",Tāme!J19)</f>
        <v>0</v>
      </c>
      <c r="K27" s="242"/>
      <c r="L27" s="69" t="str">
        <f>IF('Attiecināmās izmaksas'!L16="","",'Attiecināmās izmaksas'!L16)</f>
        <v/>
      </c>
      <c r="M27" s="91" t="str">
        <f>IF('Attiecināmās izmaksas'!M16="","",'Attiecināmās izmaksas'!M16)</f>
        <v/>
      </c>
      <c r="N27" s="67" t="str">
        <f>IF('Attiecināmās izmaksas'!N16="","",'Attiecināmās izmaksas'!N16)</f>
        <v/>
      </c>
      <c r="O27" s="67" t="str">
        <f>IF('Attiecināmās izmaksas'!O16="","",'Attiecināmās izmaksas'!O16)</f>
        <v/>
      </c>
      <c r="P27" s="92" t="str">
        <f>IF('Attiecināmās izmaksas'!P16="","",'Attiecināmās izmaksas'!P16)</f>
        <v/>
      </c>
      <c r="R27" s="69" t="str">
        <f>IF('Neattiecināmās izmaksas'!L16="","",'Neattiecināmās izmaksas'!L16)</f>
        <v/>
      </c>
      <c r="S27" s="91" t="str">
        <f>IF('Neattiecināmās izmaksas'!M16="","",'Neattiecināmās izmaksas'!M16)</f>
        <v/>
      </c>
      <c r="T27" s="67" t="str">
        <f>IF('Neattiecināmās izmaksas'!N16="","",'Neattiecināmās izmaksas'!N16)</f>
        <v/>
      </c>
      <c r="U27" s="67" t="str">
        <f>IF('Neattiecināmās izmaksas'!O16="","",'Neattiecināmās izmaksas'!O16)</f>
        <v/>
      </c>
      <c r="V27" s="43"/>
    </row>
    <row r="28" spans="1:22" s="59" customFormat="1" ht="10.5" hidden="1" customHeight="1" outlineLevel="1" x14ac:dyDescent="0.25">
      <c r="A28" s="43"/>
      <c r="B28" s="65">
        <f>IF(Tāme!B20="","",Tāme!B20)</f>
        <v>1.8</v>
      </c>
      <c r="C28" s="66" t="str">
        <f>IF(Tāme!C20="","",Tāme!C20)</f>
        <v/>
      </c>
      <c r="D28" s="280" t="str">
        <f>IF(Tāme!D20="","",Tāme!D20)</f>
        <v/>
      </c>
      <c r="E28" s="280" t="str">
        <f>IF(Tāme!E20="","",Tāme!E20)</f>
        <v/>
      </c>
      <c r="F28" s="67" t="str">
        <f>IF(Tāme!F20="","",Tāme!F20)</f>
        <v/>
      </c>
      <c r="G28" s="318">
        <f>IF(Tāme!G20="","",Tāme!G20)</f>
        <v>1</v>
      </c>
      <c r="H28" s="67">
        <f>IF(Tāme!H20="","",Tāme!H20)</f>
        <v>0</v>
      </c>
      <c r="I28" s="68">
        <f>IF(Tāme!I20="","",Tāme!I20)</f>
        <v>0</v>
      </c>
      <c r="J28" s="87">
        <f>IF(Tāme!J20="","",Tāme!J20)</f>
        <v>0</v>
      </c>
      <c r="K28" s="242"/>
      <c r="L28" s="69" t="str">
        <f>IF('Attiecināmās izmaksas'!L17="","",'Attiecināmās izmaksas'!L17)</f>
        <v/>
      </c>
      <c r="M28" s="91" t="str">
        <f>IF('Attiecināmās izmaksas'!M17="","",'Attiecināmās izmaksas'!M17)</f>
        <v/>
      </c>
      <c r="N28" s="67" t="str">
        <f>IF('Attiecināmās izmaksas'!N17="","",'Attiecināmās izmaksas'!N17)</f>
        <v/>
      </c>
      <c r="O28" s="67" t="str">
        <f>IF('Attiecināmās izmaksas'!O17="","",'Attiecināmās izmaksas'!O17)</f>
        <v/>
      </c>
      <c r="P28" s="92" t="str">
        <f>IF('Attiecināmās izmaksas'!P17="","",'Attiecināmās izmaksas'!P17)</f>
        <v/>
      </c>
      <c r="R28" s="69" t="str">
        <f>IF('Neattiecināmās izmaksas'!L17="","",'Neattiecināmās izmaksas'!L17)</f>
        <v/>
      </c>
      <c r="S28" s="91" t="str">
        <f>IF('Neattiecināmās izmaksas'!M17="","",'Neattiecināmās izmaksas'!M17)</f>
        <v/>
      </c>
      <c r="T28" s="67" t="str">
        <f>IF('Neattiecināmās izmaksas'!N17="","",'Neattiecināmās izmaksas'!N17)</f>
        <v/>
      </c>
      <c r="U28" s="67" t="str">
        <f>IF('Neattiecināmās izmaksas'!O17="","",'Neattiecināmās izmaksas'!O17)</f>
        <v/>
      </c>
      <c r="V28" s="43"/>
    </row>
    <row r="29" spans="1:22" s="59" customFormat="1" ht="10.5" hidden="1" customHeight="1" outlineLevel="1" x14ac:dyDescent="0.25">
      <c r="A29" s="43"/>
      <c r="B29" s="65">
        <f>IF(Tāme!B21="","",Tāme!B21)</f>
        <v>1.9</v>
      </c>
      <c r="C29" s="66" t="str">
        <f>IF(Tāme!C21="","",Tāme!C21)</f>
        <v/>
      </c>
      <c r="D29" s="280" t="str">
        <f>IF(Tāme!D21="","",Tāme!D21)</f>
        <v/>
      </c>
      <c r="E29" s="280" t="str">
        <f>IF(Tāme!E21="","",Tāme!E21)</f>
        <v/>
      </c>
      <c r="F29" s="67" t="str">
        <f>IF(Tāme!F21="","",Tāme!F21)</f>
        <v/>
      </c>
      <c r="G29" s="318">
        <f>IF(Tāme!G21="","",Tāme!G21)</f>
        <v>1</v>
      </c>
      <c r="H29" s="67">
        <f>IF(Tāme!H21="","",Tāme!H21)</f>
        <v>0</v>
      </c>
      <c r="I29" s="68">
        <f>IF(Tāme!I21="","",Tāme!I21)</f>
        <v>0</v>
      </c>
      <c r="J29" s="87">
        <f>IF(Tāme!J21="","",Tāme!J21)</f>
        <v>0</v>
      </c>
      <c r="K29" s="242"/>
      <c r="L29" s="69" t="str">
        <f>IF('Attiecināmās izmaksas'!L18="","",'Attiecināmās izmaksas'!L18)</f>
        <v/>
      </c>
      <c r="M29" s="91" t="str">
        <f>IF('Attiecināmās izmaksas'!M18="","",'Attiecināmās izmaksas'!M18)</f>
        <v/>
      </c>
      <c r="N29" s="67" t="str">
        <f>IF('Attiecināmās izmaksas'!N18="","",'Attiecināmās izmaksas'!N18)</f>
        <v/>
      </c>
      <c r="O29" s="67" t="str">
        <f>IF('Attiecināmās izmaksas'!O18="","",'Attiecināmās izmaksas'!O18)</f>
        <v/>
      </c>
      <c r="P29" s="92" t="str">
        <f>IF('Attiecināmās izmaksas'!P18="","",'Attiecināmās izmaksas'!P18)</f>
        <v/>
      </c>
      <c r="R29" s="69" t="str">
        <f>IF('Neattiecināmās izmaksas'!L18="","",'Neattiecināmās izmaksas'!L18)</f>
        <v/>
      </c>
      <c r="S29" s="91" t="str">
        <f>IF('Neattiecināmās izmaksas'!M18="","",'Neattiecināmās izmaksas'!M18)</f>
        <v/>
      </c>
      <c r="T29" s="67" t="str">
        <f>IF('Neattiecināmās izmaksas'!N18="","",'Neattiecināmās izmaksas'!N18)</f>
        <v/>
      </c>
      <c r="U29" s="67" t="str">
        <f>IF('Neattiecināmās izmaksas'!O18="","",'Neattiecināmās izmaksas'!O18)</f>
        <v/>
      </c>
      <c r="V29" s="43"/>
    </row>
    <row r="30" spans="1:22" s="59" customFormat="1" ht="10.5" hidden="1" customHeight="1" outlineLevel="1" x14ac:dyDescent="0.25">
      <c r="A30" s="43"/>
      <c r="B30" s="70" t="str">
        <f>IF(Tāme!B22="","",Tāme!B22)</f>
        <v>1.10.</v>
      </c>
      <c r="C30" s="71" t="str">
        <f>IF(Tāme!C22="","",Tāme!C22)</f>
        <v/>
      </c>
      <c r="D30" s="281" t="str">
        <f>IF(Tāme!D22="","",Tāme!D22)</f>
        <v/>
      </c>
      <c r="E30" s="281" t="str">
        <f>IF(Tāme!E22="","",Tāme!E22)</f>
        <v/>
      </c>
      <c r="F30" s="72" t="str">
        <f>IF(Tāme!F22="","",Tāme!F22)</f>
        <v/>
      </c>
      <c r="G30" s="319">
        <f>IF(Tāme!G22="","",Tāme!G22)</f>
        <v>1</v>
      </c>
      <c r="H30" s="72">
        <f>IF(Tāme!H22="","",Tāme!H22)</f>
        <v>0</v>
      </c>
      <c r="I30" s="73">
        <f>IF(Tāme!I22="","",Tāme!I22)</f>
        <v>0</v>
      </c>
      <c r="J30" s="88">
        <f>IF(Tāme!J22="","",Tāme!J22)</f>
        <v>0</v>
      </c>
      <c r="K30" s="242"/>
      <c r="L30" s="74" t="str">
        <f>IF('Attiecināmās izmaksas'!L19="","",'Attiecināmās izmaksas'!L19)</f>
        <v/>
      </c>
      <c r="M30" s="93" t="str">
        <f>IF('Attiecināmās izmaksas'!M19="","",'Attiecināmās izmaksas'!M19)</f>
        <v/>
      </c>
      <c r="N30" s="72" t="str">
        <f>IF('Attiecināmās izmaksas'!N19="","",'Attiecināmās izmaksas'!N19)</f>
        <v/>
      </c>
      <c r="O30" s="72" t="str">
        <f>IF('Attiecināmās izmaksas'!O19="","",'Attiecināmās izmaksas'!O19)</f>
        <v/>
      </c>
      <c r="P30" s="94" t="str">
        <f>IF('Attiecināmās izmaksas'!P19="","",'Attiecināmās izmaksas'!P19)</f>
        <v/>
      </c>
      <c r="R30" s="74" t="str">
        <f>IF('Neattiecināmās izmaksas'!L19="","",'Neattiecināmās izmaksas'!L19)</f>
        <v/>
      </c>
      <c r="S30" s="93" t="str">
        <f>IF('Neattiecināmās izmaksas'!M19="","",'Neattiecināmās izmaksas'!M19)</f>
        <v/>
      </c>
      <c r="T30" s="72" t="str">
        <f>IF('Neattiecināmās izmaksas'!N19="","",'Neattiecināmās izmaksas'!N19)</f>
        <v/>
      </c>
      <c r="U30" s="72" t="str">
        <f>IF('Neattiecināmās izmaksas'!O19="","",'Neattiecināmās izmaksas'!O19)</f>
        <v/>
      </c>
      <c r="V30" s="43"/>
    </row>
    <row r="31" spans="1:22" s="246" customFormat="1" ht="22.5" customHeight="1" collapsed="1" x14ac:dyDescent="0.25">
      <c r="A31" s="43"/>
      <c r="B31" s="255">
        <v>2</v>
      </c>
      <c r="C31" s="444" t="str">
        <f>Tāme!C23</f>
        <v>Projekta dokumentācijas sagatavošanas izmaksas
(būvniecības ieceres, darba uzdevuma projektētājam, projektēšanas izmaksas)</v>
      </c>
      <c r="D31" s="445"/>
      <c r="E31" s="302"/>
      <c r="F31" s="256"/>
      <c r="G31" s="320"/>
      <c r="H31" s="257">
        <f>SUM(H32:H41)</f>
        <v>0</v>
      </c>
      <c r="I31" s="258">
        <f>SUM(I32:I41)</f>
        <v>0</v>
      </c>
      <c r="J31" s="259">
        <f>IF(Tāme!J23="","",Tāme!J23)</f>
        <v>0</v>
      </c>
      <c r="K31" s="242"/>
      <c r="L31" s="260">
        <f>IF('Attiecināmās izmaksas'!L20="","",'Attiecināmās izmaksas'!L20)</f>
        <v>0</v>
      </c>
      <c r="M31" s="261">
        <f>IF('Attiecināmās izmaksas'!M20="","",'Attiecināmās izmaksas'!M20)</f>
        <v>0</v>
      </c>
      <c r="N31" s="256">
        <f>IF('Attiecināmās izmaksas'!N20="","",'Attiecināmās izmaksas'!N20)</f>
        <v>0</v>
      </c>
      <c r="O31" s="256">
        <f>IF('Attiecināmās izmaksas'!O20="","",'Attiecināmās izmaksas'!O20)</f>
        <v>0</v>
      </c>
      <c r="P31" s="262">
        <f>IF('Attiecināmās izmaksas'!P20="","",'Attiecināmās izmaksas'!P20)</f>
        <v>0</v>
      </c>
      <c r="Q31" s="59"/>
      <c r="R31" s="260">
        <f>IF('Neattiecināmās izmaksas'!L20="","",'Neattiecināmās izmaksas'!L20)</f>
        <v>0</v>
      </c>
      <c r="S31" s="261">
        <f>IF('Neattiecināmās izmaksas'!M20="","",'Neattiecināmās izmaksas'!M20)</f>
        <v>0</v>
      </c>
      <c r="T31" s="256">
        <f>IF('Neattiecināmās izmaksas'!N20="","",'Neattiecināmās izmaksas'!N20)</f>
        <v>0</v>
      </c>
      <c r="U31" s="256">
        <f>IF('Neattiecināmās izmaksas'!O20="","",'Neattiecināmās izmaksas'!O20)</f>
        <v>0</v>
      </c>
      <c r="V31" s="43"/>
    </row>
    <row r="32" spans="1:22" s="59" customFormat="1" ht="10.5" hidden="1" customHeight="1" outlineLevel="1" x14ac:dyDescent="0.25">
      <c r="A32" s="43"/>
      <c r="B32" s="65">
        <f>IF(Tāme!B24="","",Tāme!B24)</f>
        <v>2.1</v>
      </c>
      <c r="C32" s="66" t="str">
        <f>IF(Tāme!C24="","",Tāme!C24)</f>
        <v/>
      </c>
      <c r="D32" s="280" t="str">
        <f>IF(Tāme!D24="","",Tāme!D24)</f>
        <v/>
      </c>
      <c r="E32" s="280" t="str">
        <f>IF(Tāme!E24="","",Tāme!E24)</f>
        <v/>
      </c>
      <c r="F32" s="67" t="str">
        <f>IF(Tāme!F24="","",Tāme!F24)</f>
        <v/>
      </c>
      <c r="G32" s="318">
        <f>IF(Tāme!G24="","",Tāme!G24)</f>
        <v>1</v>
      </c>
      <c r="H32" s="67">
        <f>IF(Tāme!H24="","",Tāme!H24)</f>
        <v>0</v>
      </c>
      <c r="I32" s="68">
        <f>IF(Tāme!I24="","",Tāme!I24)</f>
        <v>0</v>
      </c>
      <c r="J32" s="87">
        <f>IF(Tāme!J24="","",Tāme!J24)</f>
        <v>0</v>
      </c>
      <c r="K32" s="242"/>
      <c r="L32" s="69" t="str">
        <f>IF('Attiecināmās izmaksas'!L21="","",'Attiecināmās izmaksas'!L21)</f>
        <v/>
      </c>
      <c r="M32" s="91" t="str">
        <f>IF('Attiecināmās izmaksas'!M21="","",'Attiecināmās izmaksas'!M21)</f>
        <v/>
      </c>
      <c r="N32" s="67" t="str">
        <f>IF('Attiecināmās izmaksas'!N21="","",'Attiecināmās izmaksas'!N21)</f>
        <v/>
      </c>
      <c r="O32" s="67" t="str">
        <f>IF('Attiecināmās izmaksas'!O21="","",'Attiecināmās izmaksas'!O21)</f>
        <v/>
      </c>
      <c r="P32" s="92" t="str">
        <f>IF('Attiecināmās izmaksas'!P21="","",'Attiecināmās izmaksas'!P21)</f>
        <v/>
      </c>
      <c r="R32" s="69" t="str">
        <f>IF('Neattiecināmās izmaksas'!L21="","",'Neattiecināmās izmaksas'!L21)</f>
        <v/>
      </c>
      <c r="S32" s="91" t="str">
        <f>IF('Neattiecināmās izmaksas'!M21="","",'Neattiecināmās izmaksas'!M21)</f>
        <v/>
      </c>
      <c r="T32" s="67" t="str">
        <f>IF('Neattiecināmās izmaksas'!N21="","",'Neattiecināmās izmaksas'!N21)</f>
        <v/>
      </c>
      <c r="U32" s="67" t="str">
        <f>IF('Neattiecināmās izmaksas'!O21="","",'Neattiecināmās izmaksas'!O21)</f>
        <v/>
      </c>
      <c r="V32" s="43"/>
    </row>
    <row r="33" spans="1:22" s="59" customFormat="1" ht="10.5" hidden="1" customHeight="1" outlineLevel="1" x14ac:dyDescent="0.25">
      <c r="A33" s="43"/>
      <c r="B33" s="65">
        <f>IF(Tāme!B25="","",Tāme!B25)</f>
        <v>2.2000000000000002</v>
      </c>
      <c r="C33" s="66" t="str">
        <f>IF(Tāme!C25="","",Tāme!C25)</f>
        <v/>
      </c>
      <c r="D33" s="280" t="str">
        <f>IF(Tāme!D25="","",Tāme!D25)</f>
        <v/>
      </c>
      <c r="E33" s="280" t="str">
        <f>IF(Tāme!E25="","",Tāme!E25)</f>
        <v/>
      </c>
      <c r="F33" s="67" t="str">
        <f>IF(Tāme!F25="","",Tāme!F25)</f>
        <v/>
      </c>
      <c r="G33" s="318">
        <f>IF(Tāme!G25="","",Tāme!G25)</f>
        <v>1</v>
      </c>
      <c r="H33" s="67">
        <f>IF(Tāme!H25="","",Tāme!H25)</f>
        <v>0</v>
      </c>
      <c r="I33" s="68">
        <f>IF(Tāme!I25="","",Tāme!I25)</f>
        <v>0</v>
      </c>
      <c r="J33" s="87">
        <f>IF(Tāme!J25="","",Tāme!J25)</f>
        <v>0</v>
      </c>
      <c r="K33" s="242"/>
      <c r="L33" s="69" t="str">
        <f>IF('Attiecināmās izmaksas'!L22="","",'Attiecināmās izmaksas'!L22)</f>
        <v/>
      </c>
      <c r="M33" s="91" t="str">
        <f>IF('Attiecināmās izmaksas'!M22="","",'Attiecināmās izmaksas'!M22)</f>
        <v/>
      </c>
      <c r="N33" s="67" t="str">
        <f>IF('Attiecināmās izmaksas'!N22="","",'Attiecināmās izmaksas'!N22)</f>
        <v/>
      </c>
      <c r="O33" s="67" t="str">
        <f>IF('Attiecināmās izmaksas'!O22="","",'Attiecināmās izmaksas'!O22)</f>
        <v/>
      </c>
      <c r="P33" s="92" t="str">
        <f>IF('Attiecināmās izmaksas'!P22="","",'Attiecināmās izmaksas'!P22)</f>
        <v/>
      </c>
      <c r="R33" s="69" t="str">
        <f>IF('Neattiecināmās izmaksas'!L22="","",'Neattiecināmās izmaksas'!L22)</f>
        <v/>
      </c>
      <c r="S33" s="91" t="str">
        <f>IF('Neattiecināmās izmaksas'!M22="","",'Neattiecināmās izmaksas'!M22)</f>
        <v/>
      </c>
      <c r="T33" s="67" t="str">
        <f>IF('Neattiecināmās izmaksas'!N22="","",'Neattiecināmās izmaksas'!N22)</f>
        <v/>
      </c>
      <c r="U33" s="67" t="str">
        <f>IF('Neattiecināmās izmaksas'!O22="","",'Neattiecināmās izmaksas'!O22)</f>
        <v/>
      </c>
      <c r="V33" s="43"/>
    </row>
    <row r="34" spans="1:22" s="59" customFormat="1" ht="10.5" hidden="1" customHeight="1" outlineLevel="1" x14ac:dyDescent="0.25">
      <c r="A34" s="43"/>
      <c r="B34" s="65">
        <f>IF(Tāme!B26="","",Tāme!B26)</f>
        <v>2.2999999999999998</v>
      </c>
      <c r="C34" s="66" t="str">
        <f>IF(Tāme!C26="","",Tāme!C26)</f>
        <v/>
      </c>
      <c r="D34" s="280" t="str">
        <f>IF(Tāme!D26="","",Tāme!D26)</f>
        <v/>
      </c>
      <c r="E34" s="280" t="str">
        <f>IF(Tāme!E26="","",Tāme!E26)</f>
        <v/>
      </c>
      <c r="F34" s="67" t="str">
        <f>IF(Tāme!F26="","",Tāme!F26)</f>
        <v/>
      </c>
      <c r="G34" s="318">
        <f>IF(Tāme!G26="","",Tāme!G26)</f>
        <v>1</v>
      </c>
      <c r="H34" s="67">
        <f>IF(Tāme!H26="","",Tāme!H26)</f>
        <v>0</v>
      </c>
      <c r="I34" s="68">
        <f>IF(Tāme!I26="","",Tāme!I26)</f>
        <v>0</v>
      </c>
      <c r="J34" s="87">
        <f>IF(Tāme!J26="","",Tāme!J26)</f>
        <v>0</v>
      </c>
      <c r="K34" s="242"/>
      <c r="L34" s="69" t="str">
        <f>IF('Attiecināmās izmaksas'!L23="","",'Attiecināmās izmaksas'!L23)</f>
        <v/>
      </c>
      <c r="M34" s="91" t="str">
        <f>IF('Attiecināmās izmaksas'!M23="","",'Attiecināmās izmaksas'!M23)</f>
        <v/>
      </c>
      <c r="N34" s="67" t="str">
        <f>IF('Attiecināmās izmaksas'!N23="","",'Attiecināmās izmaksas'!N23)</f>
        <v/>
      </c>
      <c r="O34" s="67" t="str">
        <f>IF('Attiecināmās izmaksas'!O23="","",'Attiecināmās izmaksas'!O23)</f>
        <v/>
      </c>
      <c r="P34" s="92" t="str">
        <f>IF('Attiecināmās izmaksas'!P23="","",'Attiecināmās izmaksas'!P23)</f>
        <v/>
      </c>
      <c r="R34" s="69" t="str">
        <f>IF('Neattiecināmās izmaksas'!L23="","",'Neattiecināmās izmaksas'!L23)</f>
        <v/>
      </c>
      <c r="S34" s="91" t="str">
        <f>IF('Neattiecināmās izmaksas'!M23="","",'Neattiecināmās izmaksas'!M23)</f>
        <v/>
      </c>
      <c r="T34" s="67" t="str">
        <f>IF('Neattiecināmās izmaksas'!N23="","",'Neattiecināmās izmaksas'!N23)</f>
        <v/>
      </c>
      <c r="U34" s="67" t="str">
        <f>IF('Neattiecināmās izmaksas'!O23="","",'Neattiecināmās izmaksas'!O23)</f>
        <v/>
      </c>
      <c r="V34" s="43"/>
    </row>
    <row r="35" spans="1:22" s="59" customFormat="1" ht="10.5" hidden="1" customHeight="1" outlineLevel="1" x14ac:dyDescent="0.25">
      <c r="A35" s="43"/>
      <c r="B35" s="65">
        <f>IF(Tāme!B27="","",Tāme!B27)</f>
        <v>2.4</v>
      </c>
      <c r="C35" s="66" t="str">
        <f>IF(Tāme!C27="","",Tāme!C27)</f>
        <v/>
      </c>
      <c r="D35" s="280" t="str">
        <f>IF(Tāme!D27="","",Tāme!D27)</f>
        <v/>
      </c>
      <c r="E35" s="280" t="str">
        <f>IF(Tāme!E27="","",Tāme!E27)</f>
        <v/>
      </c>
      <c r="F35" s="67" t="str">
        <f>IF(Tāme!F27="","",Tāme!F27)</f>
        <v/>
      </c>
      <c r="G35" s="318">
        <f>IF(Tāme!G27="","",Tāme!G27)</f>
        <v>1</v>
      </c>
      <c r="H35" s="67">
        <f>IF(Tāme!H27="","",Tāme!H27)</f>
        <v>0</v>
      </c>
      <c r="I35" s="68">
        <f>IF(Tāme!I27="","",Tāme!I27)</f>
        <v>0</v>
      </c>
      <c r="J35" s="87">
        <f>IF(Tāme!J27="","",Tāme!J27)</f>
        <v>0</v>
      </c>
      <c r="K35" s="242"/>
      <c r="L35" s="69" t="str">
        <f>IF('Attiecināmās izmaksas'!L24="","",'Attiecināmās izmaksas'!L24)</f>
        <v/>
      </c>
      <c r="M35" s="91" t="str">
        <f>IF('Attiecināmās izmaksas'!M24="","",'Attiecināmās izmaksas'!M24)</f>
        <v/>
      </c>
      <c r="N35" s="67" t="str">
        <f>IF('Attiecināmās izmaksas'!N24="","",'Attiecināmās izmaksas'!N24)</f>
        <v/>
      </c>
      <c r="O35" s="67" t="str">
        <f>IF('Attiecināmās izmaksas'!O24="","",'Attiecināmās izmaksas'!O24)</f>
        <v/>
      </c>
      <c r="P35" s="92" t="str">
        <f>IF('Attiecināmās izmaksas'!P24="","",'Attiecināmās izmaksas'!P24)</f>
        <v/>
      </c>
      <c r="R35" s="69" t="str">
        <f>IF('Neattiecināmās izmaksas'!L24="","",'Neattiecināmās izmaksas'!L24)</f>
        <v/>
      </c>
      <c r="S35" s="91" t="str">
        <f>IF('Neattiecināmās izmaksas'!M24="","",'Neattiecināmās izmaksas'!M24)</f>
        <v/>
      </c>
      <c r="T35" s="67" t="str">
        <f>IF('Neattiecināmās izmaksas'!N24="","",'Neattiecināmās izmaksas'!N24)</f>
        <v/>
      </c>
      <c r="U35" s="67" t="str">
        <f>IF('Neattiecināmās izmaksas'!O24="","",'Neattiecināmās izmaksas'!O24)</f>
        <v/>
      </c>
      <c r="V35" s="43"/>
    </row>
    <row r="36" spans="1:22" s="59" customFormat="1" ht="10.5" hidden="1" customHeight="1" outlineLevel="1" x14ac:dyDescent="0.25">
      <c r="A36" s="43"/>
      <c r="B36" s="65">
        <f>IF(Tāme!B28="","",Tāme!B28)</f>
        <v>2.5</v>
      </c>
      <c r="C36" s="66" t="str">
        <f>IF(Tāme!C28="","",Tāme!C28)</f>
        <v/>
      </c>
      <c r="D36" s="280" t="str">
        <f>IF(Tāme!D28="","",Tāme!D28)</f>
        <v/>
      </c>
      <c r="E36" s="280" t="str">
        <f>IF(Tāme!E28="","",Tāme!E28)</f>
        <v/>
      </c>
      <c r="F36" s="67" t="str">
        <f>IF(Tāme!F28="","",Tāme!F28)</f>
        <v/>
      </c>
      <c r="G36" s="318">
        <f>IF(Tāme!G28="","",Tāme!G28)</f>
        <v>1</v>
      </c>
      <c r="H36" s="67">
        <f>IF(Tāme!H28="","",Tāme!H28)</f>
        <v>0</v>
      </c>
      <c r="I36" s="68">
        <f>IF(Tāme!I28="","",Tāme!I28)</f>
        <v>0</v>
      </c>
      <c r="J36" s="87">
        <f>IF(Tāme!J28="","",Tāme!J28)</f>
        <v>0</v>
      </c>
      <c r="K36" s="242"/>
      <c r="L36" s="69" t="str">
        <f>IF('Attiecināmās izmaksas'!L25="","",'Attiecināmās izmaksas'!L25)</f>
        <v/>
      </c>
      <c r="M36" s="91" t="str">
        <f>IF('Attiecināmās izmaksas'!M25="","",'Attiecināmās izmaksas'!M25)</f>
        <v/>
      </c>
      <c r="N36" s="67" t="str">
        <f>IF('Attiecināmās izmaksas'!N25="","",'Attiecināmās izmaksas'!N25)</f>
        <v/>
      </c>
      <c r="O36" s="67" t="str">
        <f>IF('Attiecināmās izmaksas'!O25="","",'Attiecināmās izmaksas'!O25)</f>
        <v/>
      </c>
      <c r="P36" s="92" t="str">
        <f>IF('Attiecināmās izmaksas'!P25="","",'Attiecināmās izmaksas'!P25)</f>
        <v/>
      </c>
      <c r="R36" s="69" t="str">
        <f>IF('Neattiecināmās izmaksas'!L25="","",'Neattiecināmās izmaksas'!L25)</f>
        <v/>
      </c>
      <c r="S36" s="91" t="str">
        <f>IF('Neattiecināmās izmaksas'!M25="","",'Neattiecināmās izmaksas'!M25)</f>
        <v/>
      </c>
      <c r="T36" s="67" t="str">
        <f>IF('Neattiecināmās izmaksas'!N25="","",'Neattiecināmās izmaksas'!N25)</f>
        <v/>
      </c>
      <c r="U36" s="67" t="str">
        <f>IF('Neattiecināmās izmaksas'!O25="","",'Neattiecināmās izmaksas'!O25)</f>
        <v/>
      </c>
      <c r="V36" s="43"/>
    </row>
    <row r="37" spans="1:22" s="59" customFormat="1" ht="10.5" hidden="1" customHeight="1" outlineLevel="1" x14ac:dyDescent="0.25">
      <c r="A37" s="43"/>
      <c r="B37" s="65">
        <f>IF(Tāme!B29="","",Tāme!B29)</f>
        <v>2.6</v>
      </c>
      <c r="C37" s="66" t="str">
        <f>IF(Tāme!C29="","",Tāme!C29)</f>
        <v/>
      </c>
      <c r="D37" s="280" t="str">
        <f>IF(Tāme!D29="","",Tāme!D29)</f>
        <v/>
      </c>
      <c r="E37" s="280" t="str">
        <f>IF(Tāme!E29="","",Tāme!E29)</f>
        <v/>
      </c>
      <c r="F37" s="67" t="str">
        <f>IF(Tāme!F29="","",Tāme!F29)</f>
        <v/>
      </c>
      <c r="G37" s="318">
        <f>IF(Tāme!G29="","",Tāme!G29)</f>
        <v>1</v>
      </c>
      <c r="H37" s="67">
        <f>IF(Tāme!H29="","",Tāme!H29)</f>
        <v>0</v>
      </c>
      <c r="I37" s="68">
        <f>IF(Tāme!I29="","",Tāme!I29)</f>
        <v>0</v>
      </c>
      <c r="J37" s="87">
        <f>IF(Tāme!J29="","",Tāme!J29)</f>
        <v>0</v>
      </c>
      <c r="K37" s="242"/>
      <c r="L37" s="69" t="str">
        <f>IF('Attiecināmās izmaksas'!L26="","",'Attiecināmās izmaksas'!L26)</f>
        <v/>
      </c>
      <c r="M37" s="91" t="str">
        <f>IF('Attiecināmās izmaksas'!M26="","",'Attiecināmās izmaksas'!M26)</f>
        <v/>
      </c>
      <c r="N37" s="67" t="str">
        <f>IF('Attiecināmās izmaksas'!N26="","",'Attiecināmās izmaksas'!N26)</f>
        <v/>
      </c>
      <c r="O37" s="67" t="str">
        <f>IF('Attiecināmās izmaksas'!O26="","",'Attiecināmās izmaksas'!O26)</f>
        <v/>
      </c>
      <c r="P37" s="92" t="str">
        <f>IF('Attiecināmās izmaksas'!P26="","",'Attiecināmās izmaksas'!P26)</f>
        <v/>
      </c>
      <c r="R37" s="69" t="str">
        <f>IF('Neattiecināmās izmaksas'!L26="","",'Neattiecināmās izmaksas'!L26)</f>
        <v/>
      </c>
      <c r="S37" s="91" t="str">
        <f>IF('Neattiecināmās izmaksas'!M26="","",'Neattiecināmās izmaksas'!M26)</f>
        <v/>
      </c>
      <c r="T37" s="67" t="str">
        <f>IF('Neattiecināmās izmaksas'!N26="","",'Neattiecināmās izmaksas'!N26)</f>
        <v/>
      </c>
      <c r="U37" s="67" t="str">
        <f>IF('Neattiecināmās izmaksas'!O26="","",'Neattiecināmās izmaksas'!O26)</f>
        <v/>
      </c>
      <c r="V37" s="43"/>
    </row>
    <row r="38" spans="1:22" s="59" customFormat="1" ht="10.5" hidden="1" customHeight="1" outlineLevel="1" x14ac:dyDescent="0.25">
      <c r="A38" s="43"/>
      <c r="B38" s="65">
        <f>IF(Tāme!B30="","",Tāme!B30)</f>
        <v>2.7</v>
      </c>
      <c r="C38" s="66" t="str">
        <f>IF(Tāme!C30="","",Tāme!C30)</f>
        <v/>
      </c>
      <c r="D38" s="280" t="str">
        <f>IF(Tāme!D30="","",Tāme!D30)</f>
        <v/>
      </c>
      <c r="E38" s="280" t="str">
        <f>IF(Tāme!E30="","",Tāme!E30)</f>
        <v/>
      </c>
      <c r="F38" s="67" t="str">
        <f>IF(Tāme!F30="","",Tāme!F30)</f>
        <v/>
      </c>
      <c r="G38" s="318">
        <f>IF(Tāme!G30="","",Tāme!G30)</f>
        <v>1</v>
      </c>
      <c r="H38" s="67">
        <f>IF(Tāme!H30="","",Tāme!H30)</f>
        <v>0</v>
      </c>
      <c r="I38" s="68">
        <f>IF(Tāme!I30="","",Tāme!I30)</f>
        <v>0</v>
      </c>
      <c r="J38" s="87">
        <f>IF(Tāme!J30="","",Tāme!J30)</f>
        <v>0</v>
      </c>
      <c r="K38" s="242"/>
      <c r="L38" s="69" t="str">
        <f>IF('Attiecināmās izmaksas'!L27="","",'Attiecināmās izmaksas'!L27)</f>
        <v/>
      </c>
      <c r="M38" s="91" t="str">
        <f>IF('Attiecināmās izmaksas'!M27="","",'Attiecināmās izmaksas'!M27)</f>
        <v/>
      </c>
      <c r="N38" s="67" t="str">
        <f>IF('Attiecināmās izmaksas'!N27="","",'Attiecināmās izmaksas'!N27)</f>
        <v/>
      </c>
      <c r="O38" s="67" t="str">
        <f>IF('Attiecināmās izmaksas'!O27="","",'Attiecināmās izmaksas'!O27)</f>
        <v/>
      </c>
      <c r="P38" s="92" t="str">
        <f>IF('Attiecināmās izmaksas'!P27="","",'Attiecināmās izmaksas'!P27)</f>
        <v/>
      </c>
      <c r="R38" s="69" t="str">
        <f>IF('Neattiecināmās izmaksas'!L27="","",'Neattiecināmās izmaksas'!L27)</f>
        <v/>
      </c>
      <c r="S38" s="91" t="str">
        <f>IF('Neattiecināmās izmaksas'!M27="","",'Neattiecināmās izmaksas'!M27)</f>
        <v/>
      </c>
      <c r="T38" s="67" t="str">
        <f>IF('Neattiecināmās izmaksas'!N27="","",'Neattiecināmās izmaksas'!N27)</f>
        <v/>
      </c>
      <c r="U38" s="67" t="str">
        <f>IF('Neattiecināmās izmaksas'!O27="","",'Neattiecināmās izmaksas'!O27)</f>
        <v/>
      </c>
      <c r="V38" s="43"/>
    </row>
    <row r="39" spans="1:22" s="59" customFormat="1" ht="10.5" hidden="1" customHeight="1" outlineLevel="1" x14ac:dyDescent="0.25">
      <c r="A39" s="43"/>
      <c r="B39" s="65">
        <f>IF(Tāme!B31="","",Tāme!B31)</f>
        <v>2.8</v>
      </c>
      <c r="C39" s="66" t="str">
        <f>IF(Tāme!C31="","",Tāme!C31)</f>
        <v/>
      </c>
      <c r="D39" s="280" t="str">
        <f>IF(Tāme!D31="","",Tāme!D31)</f>
        <v/>
      </c>
      <c r="E39" s="280" t="str">
        <f>IF(Tāme!E31="","",Tāme!E31)</f>
        <v/>
      </c>
      <c r="F39" s="67" t="str">
        <f>IF(Tāme!F31="","",Tāme!F31)</f>
        <v/>
      </c>
      <c r="G39" s="318">
        <f>IF(Tāme!G31="","",Tāme!G31)</f>
        <v>1</v>
      </c>
      <c r="H39" s="67">
        <f>IF(Tāme!H31="","",Tāme!H31)</f>
        <v>0</v>
      </c>
      <c r="I39" s="68">
        <f>IF(Tāme!I31="","",Tāme!I31)</f>
        <v>0</v>
      </c>
      <c r="J39" s="87">
        <f>IF(Tāme!J31="","",Tāme!J31)</f>
        <v>0</v>
      </c>
      <c r="K39" s="242"/>
      <c r="L39" s="69" t="str">
        <f>IF('Attiecināmās izmaksas'!L28="","",'Attiecināmās izmaksas'!L28)</f>
        <v/>
      </c>
      <c r="M39" s="91" t="str">
        <f>IF('Attiecināmās izmaksas'!M28="","",'Attiecināmās izmaksas'!M28)</f>
        <v/>
      </c>
      <c r="N39" s="67" t="str">
        <f>IF('Attiecināmās izmaksas'!N28="","",'Attiecināmās izmaksas'!N28)</f>
        <v/>
      </c>
      <c r="O39" s="67" t="str">
        <f>IF('Attiecināmās izmaksas'!O28="","",'Attiecināmās izmaksas'!O28)</f>
        <v/>
      </c>
      <c r="P39" s="92" t="str">
        <f>IF('Attiecināmās izmaksas'!P28="","",'Attiecināmās izmaksas'!P28)</f>
        <v/>
      </c>
      <c r="R39" s="69" t="str">
        <f>IF('Neattiecināmās izmaksas'!L28="","",'Neattiecināmās izmaksas'!L28)</f>
        <v/>
      </c>
      <c r="S39" s="91" t="str">
        <f>IF('Neattiecināmās izmaksas'!M28="","",'Neattiecināmās izmaksas'!M28)</f>
        <v/>
      </c>
      <c r="T39" s="67" t="str">
        <f>IF('Neattiecināmās izmaksas'!N28="","",'Neattiecināmās izmaksas'!N28)</f>
        <v/>
      </c>
      <c r="U39" s="67" t="str">
        <f>IF('Neattiecināmās izmaksas'!O28="","",'Neattiecināmās izmaksas'!O28)</f>
        <v/>
      </c>
      <c r="V39" s="43"/>
    </row>
    <row r="40" spans="1:22" s="59" customFormat="1" ht="10.5" hidden="1" customHeight="1" outlineLevel="1" x14ac:dyDescent="0.25">
      <c r="A40" s="43"/>
      <c r="B40" s="65">
        <f>IF(Tāme!B32="","",Tāme!B32)</f>
        <v>2.9</v>
      </c>
      <c r="C40" s="66" t="str">
        <f>IF(Tāme!C32="","",Tāme!C32)</f>
        <v/>
      </c>
      <c r="D40" s="280" t="str">
        <f>IF(Tāme!D32="","",Tāme!D32)</f>
        <v/>
      </c>
      <c r="E40" s="280" t="str">
        <f>IF(Tāme!E32="","",Tāme!E32)</f>
        <v/>
      </c>
      <c r="F40" s="67" t="str">
        <f>IF(Tāme!F32="","",Tāme!F32)</f>
        <v/>
      </c>
      <c r="G40" s="318">
        <f>IF(Tāme!G32="","",Tāme!G32)</f>
        <v>1</v>
      </c>
      <c r="H40" s="67">
        <f>IF(Tāme!H32="","",Tāme!H32)</f>
        <v>0</v>
      </c>
      <c r="I40" s="68">
        <f>IF(Tāme!I32="","",Tāme!I32)</f>
        <v>0</v>
      </c>
      <c r="J40" s="87">
        <f>IF(Tāme!J32="","",Tāme!J32)</f>
        <v>0</v>
      </c>
      <c r="K40" s="242"/>
      <c r="L40" s="69" t="str">
        <f>IF('Attiecināmās izmaksas'!L29="","",'Attiecināmās izmaksas'!L29)</f>
        <v/>
      </c>
      <c r="M40" s="91" t="str">
        <f>IF('Attiecināmās izmaksas'!M29="","",'Attiecināmās izmaksas'!M29)</f>
        <v/>
      </c>
      <c r="N40" s="67" t="str">
        <f>IF('Attiecināmās izmaksas'!N29="","",'Attiecināmās izmaksas'!N29)</f>
        <v/>
      </c>
      <c r="O40" s="67" t="str">
        <f>IF('Attiecināmās izmaksas'!O29="","",'Attiecināmās izmaksas'!O29)</f>
        <v/>
      </c>
      <c r="P40" s="92" t="str">
        <f>IF('Attiecināmās izmaksas'!P29="","",'Attiecināmās izmaksas'!P29)</f>
        <v/>
      </c>
      <c r="R40" s="69" t="str">
        <f>IF('Neattiecināmās izmaksas'!L29="","",'Neattiecināmās izmaksas'!L29)</f>
        <v/>
      </c>
      <c r="S40" s="91" t="str">
        <f>IF('Neattiecināmās izmaksas'!M29="","",'Neattiecināmās izmaksas'!M29)</f>
        <v/>
      </c>
      <c r="T40" s="67" t="str">
        <f>IF('Neattiecināmās izmaksas'!N29="","",'Neattiecināmās izmaksas'!N29)</f>
        <v/>
      </c>
      <c r="U40" s="67" t="str">
        <f>IF('Neattiecināmās izmaksas'!O29="","",'Neattiecināmās izmaksas'!O29)</f>
        <v/>
      </c>
      <c r="V40" s="43"/>
    </row>
    <row r="41" spans="1:22" s="59" customFormat="1" ht="10.5" hidden="1" customHeight="1" outlineLevel="1" x14ac:dyDescent="0.25">
      <c r="A41" s="43"/>
      <c r="B41" s="70" t="str">
        <f>IF(Tāme!B33="","",Tāme!B33)</f>
        <v>2.10.</v>
      </c>
      <c r="C41" s="71" t="str">
        <f>IF(Tāme!C33="","",Tāme!C33)</f>
        <v/>
      </c>
      <c r="D41" s="281" t="str">
        <f>IF(Tāme!D33="","",Tāme!D33)</f>
        <v/>
      </c>
      <c r="E41" s="281" t="str">
        <f>IF(Tāme!E33="","",Tāme!E33)</f>
        <v/>
      </c>
      <c r="F41" s="72" t="str">
        <f>IF(Tāme!F33="","",Tāme!F33)</f>
        <v/>
      </c>
      <c r="G41" s="319">
        <f>IF(Tāme!G33="","",Tāme!G33)</f>
        <v>1</v>
      </c>
      <c r="H41" s="72">
        <f>IF(Tāme!H33="","",Tāme!H33)</f>
        <v>0</v>
      </c>
      <c r="I41" s="73">
        <f>IF(Tāme!I33="","",Tāme!I33)</f>
        <v>0</v>
      </c>
      <c r="J41" s="88">
        <f>IF(Tāme!J33="","",Tāme!J33)</f>
        <v>0</v>
      </c>
      <c r="K41" s="242"/>
      <c r="L41" s="74" t="str">
        <f>IF('Attiecināmās izmaksas'!L30="","",'Attiecināmās izmaksas'!L30)</f>
        <v/>
      </c>
      <c r="M41" s="93" t="str">
        <f>IF('Attiecināmās izmaksas'!M30="","",'Attiecināmās izmaksas'!M30)</f>
        <v/>
      </c>
      <c r="N41" s="72" t="str">
        <f>IF('Attiecināmās izmaksas'!N30="","",'Attiecināmās izmaksas'!N30)</f>
        <v/>
      </c>
      <c r="O41" s="72" t="str">
        <f>IF('Attiecināmās izmaksas'!O30="","",'Attiecināmās izmaksas'!O30)</f>
        <v/>
      </c>
      <c r="P41" s="94" t="str">
        <f>IF('Attiecināmās izmaksas'!P30="","",'Attiecināmās izmaksas'!P30)</f>
        <v/>
      </c>
      <c r="R41" s="74" t="str">
        <f>IF('Neattiecināmās izmaksas'!L30="","",'Neattiecināmās izmaksas'!L30)</f>
        <v/>
      </c>
      <c r="S41" s="93" t="str">
        <f>IF('Neattiecināmās izmaksas'!M30="","",'Neattiecināmās izmaksas'!M30)</f>
        <v/>
      </c>
      <c r="T41" s="72" t="str">
        <f>IF('Neattiecināmās izmaksas'!N30="","",'Neattiecināmās izmaksas'!N30)</f>
        <v/>
      </c>
      <c r="U41" s="72" t="str">
        <f>IF('Neattiecināmās izmaksas'!O30="","",'Neattiecināmās izmaksas'!O30)</f>
        <v/>
      </c>
      <c r="V41" s="43"/>
    </row>
    <row r="42" spans="1:22" s="246" customFormat="1" ht="22.5" customHeight="1" collapsed="1" x14ac:dyDescent="0.25">
      <c r="A42" s="43"/>
      <c r="B42" s="255">
        <v>3</v>
      </c>
      <c r="C42" s="444" t="str">
        <f>Tāme!C34</f>
        <v>Zemes iegādes izmaksas</v>
      </c>
      <c r="D42" s="445"/>
      <c r="E42" s="302"/>
      <c r="F42" s="256"/>
      <c r="G42" s="320"/>
      <c r="H42" s="257">
        <f>SUM(H43:H52)</f>
        <v>0</v>
      </c>
      <c r="I42" s="258">
        <f>SUM(I43:I52)</f>
        <v>0</v>
      </c>
      <c r="J42" s="259">
        <f>IF(Tāme!J34="","",Tāme!J34)</f>
        <v>0</v>
      </c>
      <c r="K42" s="242"/>
      <c r="L42" s="260">
        <f>IF('Attiecināmās izmaksas'!L31="","",'Attiecināmās izmaksas'!L31)</f>
        <v>0</v>
      </c>
      <c r="M42" s="261">
        <f>IF('Attiecināmās izmaksas'!M31="","",'Attiecināmās izmaksas'!M31)</f>
        <v>0</v>
      </c>
      <c r="N42" s="256">
        <f>IF('Attiecināmās izmaksas'!N31="","",'Attiecināmās izmaksas'!N31)</f>
        <v>0</v>
      </c>
      <c r="O42" s="256">
        <f>IF('Attiecināmās izmaksas'!O31="","",'Attiecināmās izmaksas'!O31)</f>
        <v>0</v>
      </c>
      <c r="P42" s="262">
        <f>IF('Attiecināmās izmaksas'!P31="","",'Attiecināmās izmaksas'!P31)</f>
        <v>0</v>
      </c>
      <c r="Q42" s="59"/>
      <c r="R42" s="260">
        <f>IF('Neattiecināmās izmaksas'!L31="","",'Neattiecināmās izmaksas'!L31)</f>
        <v>0</v>
      </c>
      <c r="S42" s="261">
        <f>IF('Neattiecināmās izmaksas'!M31="","",'Neattiecināmās izmaksas'!M31)</f>
        <v>0</v>
      </c>
      <c r="T42" s="256">
        <f>IF('Neattiecināmās izmaksas'!N31="","",'Neattiecināmās izmaksas'!N31)</f>
        <v>0</v>
      </c>
      <c r="U42" s="256">
        <f>IF('Neattiecināmās izmaksas'!O31="","",'Neattiecināmās izmaksas'!O31)</f>
        <v>0</v>
      </c>
      <c r="V42" s="43"/>
    </row>
    <row r="43" spans="1:22" s="59" customFormat="1" ht="10.5" hidden="1" customHeight="1" outlineLevel="1" x14ac:dyDescent="0.25">
      <c r="A43" s="43"/>
      <c r="B43" s="65">
        <f>IF(Tāme!B35="","",Tāme!B35)</f>
        <v>3.1</v>
      </c>
      <c r="C43" s="66" t="str">
        <f>IF(Tāme!C35="","",Tāme!C35)</f>
        <v/>
      </c>
      <c r="D43" s="280" t="str">
        <f>IF(Tāme!D35="","",Tāme!D35)</f>
        <v/>
      </c>
      <c r="E43" s="280" t="str">
        <f>IF(Tāme!E35="","",Tāme!E35)</f>
        <v/>
      </c>
      <c r="F43" s="67" t="str">
        <f>IF(Tāme!F35="","",Tāme!F35)</f>
        <v/>
      </c>
      <c r="G43" s="318">
        <f>IF(Tāme!G35="","",Tāme!G35)</f>
        <v>1</v>
      </c>
      <c r="H43" s="67">
        <f>IF(Tāme!H35="","",Tāme!H35)</f>
        <v>0</v>
      </c>
      <c r="I43" s="68">
        <f>IF(Tāme!I35="","",Tāme!I35)</f>
        <v>0</v>
      </c>
      <c r="J43" s="87">
        <f>IF(Tāme!J35="","",Tāme!J35)</f>
        <v>0</v>
      </c>
      <c r="K43" s="242"/>
      <c r="L43" s="69" t="str">
        <f>IF('Attiecināmās izmaksas'!L32="","",'Attiecināmās izmaksas'!L32)</f>
        <v/>
      </c>
      <c r="M43" s="91" t="str">
        <f>IF('Attiecināmās izmaksas'!M32="","",'Attiecināmās izmaksas'!M32)</f>
        <v/>
      </c>
      <c r="N43" s="67" t="str">
        <f>IF('Attiecināmās izmaksas'!N32="","",'Attiecināmās izmaksas'!N32)</f>
        <v/>
      </c>
      <c r="O43" s="67" t="str">
        <f>IF('Attiecināmās izmaksas'!O32="","",'Attiecināmās izmaksas'!O32)</f>
        <v/>
      </c>
      <c r="P43" s="92" t="str">
        <f>IF('Attiecināmās izmaksas'!P32="","",'Attiecināmās izmaksas'!P32)</f>
        <v/>
      </c>
      <c r="R43" s="69" t="str">
        <f>IF('Neattiecināmās izmaksas'!L32="","",'Neattiecināmās izmaksas'!L32)</f>
        <v/>
      </c>
      <c r="S43" s="91" t="str">
        <f>IF('Neattiecināmās izmaksas'!M32="","",'Neattiecināmās izmaksas'!M32)</f>
        <v/>
      </c>
      <c r="T43" s="67" t="str">
        <f>IF('Neattiecināmās izmaksas'!N32="","",'Neattiecināmās izmaksas'!N32)</f>
        <v/>
      </c>
      <c r="U43" s="67" t="str">
        <f>IF('Neattiecināmās izmaksas'!O32="","",'Neattiecināmās izmaksas'!O32)</f>
        <v/>
      </c>
      <c r="V43" s="43"/>
    </row>
    <row r="44" spans="1:22" s="59" customFormat="1" ht="10.5" hidden="1" customHeight="1" outlineLevel="1" x14ac:dyDescent="0.25">
      <c r="A44" s="43"/>
      <c r="B44" s="65">
        <f>IF(Tāme!B36="","",Tāme!B36)</f>
        <v>3.2</v>
      </c>
      <c r="C44" s="66" t="str">
        <f>IF(Tāme!C36="","",Tāme!C36)</f>
        <v/>
      </c>
      <c r="D44" s="280" t="str">
        <f>IF(Tāme!D36="","",Tāme!D36)</f>
        <v/>
      </c>
      <c r="E44" s="280" t="str">
        <f>IF(Tāme!E36="","",Tāme!E36)</f>
        <v/>
      </c>
      <c r="F44" s="67" t="str">
        <f>IF(Tāme!F36="","",Tāme!F36)</f>
        <v/>
      </c>
      <c r="G44" s="318">
        <f>IF(Tāme!G36="","",Tāme!G36)</f>
        <v>1</v>
      </c>
      <c r="H44" s="67">
        <f>IF(Tāme!H36="","",Tāme!H36)</f>
        <v>0</v>
      </c>
      <c r="I44" s="68">
        <f>IF(Tāme!I36="","",Tāme!I36)</f>
        <v>0</v>
      </c>
      <c r="J44" s="87">
        <f>IF(Tāme!J36="","",Tāme!J36)</f>
        <v>0</v>
      </c>
      <c r="K44" s="242"/>
      <c r="L44" s="69" t="str">
        <f>IF('Attiecināmās izmaksas'!L33="","",'Attiecināmās izmaksas'!L33)</f>
        <v/>
      </c>
      <c r="M44" s="91" t="str">
        <f>IF('Attiecināmās izmaksas'!M33="","",'Attiecināmās izmaksas'!M33)</f>
        <v/>
      </c>
      <c r="N44" s="67" t="str">
        <f>IF('Attiecināmās izmaksas'!N33="","",'Attiecināmās izmaksas'!N33)</f>
        <v/>
      </c>
      <c r="O44" s="67" t="str">
        <f>IF('Attiecināmās izmaksas'!O33="","",'Attiecināmās izmaksas'!O33)</f>
        <v/>
      </c>
      <c r="P44" s="92" t="str">
        <f>IF('Attiecināmās izmaksas'!P33="","",'Attiecināmās izmaksas'!P33)</f>
        <v/>
      </c>
      <c r="R44" s="69" t="str">
        <f>IF('Neattiecināmās izmaksas'!L33="","",'Neattiecināmās izmaksas'!L33)</f>
        <v/>
      </c>
      <c r="S44" s="91" t="str">
        <f>IF('Neattiecināmās izmaksas'!M33="","",'Neattiecināmās izmaksas'!M33)</f>
        <v/>
      </c>
      <c r="T44" s="67" t="str">
        <f>IF('Neattiecināmās izmaksas'!N33="","",'Neattiecināmās izmaksas'!N33)</f>
        <v/>
      </c>
      <c r="U44" s="67" t="str">
        <f>IF('Neattiecināmās izmaksas'!O33="","",'Neattiecināmās izmaksas'!O33)</f>
        <v/>
      </c>
      <c r="V44" s="43"/>
    </row>
    <row r="45" spans="1:22" s="59" customFormat="1" ht="10.5" hidden="1" customHeight="1" outlineLevel="1" x14ac:dyDescent="0.25">
      <c r="A45" s="43"/>
      <c r="B45" s="65">
        <f>IF(Tāme!B37="","",Tāme!B37)</f>
        <v>3.3</v>
      </c>
      <c r="C45" s="66" t="str">
        <f>IF(Tāme!C37="","",Tāme!C37)</f>
        <v/>
      </c>
      <c r="D45" s="280" t="str">
        <f>IF(Tāme!D37="","",Tāme!D37)</f>
        <v/>
      </c>
      <c r="E45" s="280" t="str">
        <f>IF(Tāme!E37="","",Tāme!E37)</f>
        <v/>
      </c>
      <c r="F45" s="67" t="str">
        <f>IF(Tāme!F37="","",Tāme!F37)</f>
        <v/>
      </c>
      <c r="G45" s="318">
        <f>IF(Tāme!G37="","",Tāme!G37)</f>
        <v>1</v>
      </c>
      <c r="H45" s="67">
        <f>IF(Tāme!H37="","",Tāme!H37)</f>
        <v>0</v>
      </c>
      <c r="I45" s="68">
        <f>IF(Tāme!I37="","",Tāme!I37)</f>
        <v>0</v>
      </c>
      <c r="J45" s="87">
        <f>IF(Tāme!J37="","",Tāme!J37)</f>
        <v>0</v>
      </c>
      <c r="K45" s="242"/>
      <c r="L45" s="69" t="str">
        <f>IF('Attiecināmās izmaksas'!L34="","",'Attiecināmās izmaksas'!L34)</f>
        <v/>
      </c>
      <c r="M45" s="91" t="str">
        <f>IF('Attiecināmās izmaksas'!M34="","",'Attiecināmās izmaksas'!M34)</f>
        <v/>
      </c>
      <c r="N45" s="67" t="str">
        <f>IF('Attiecināmās izmaksas'!N34="","",'Attiecināmās izmaksas'!N34)</f>
        <v/>
      </c>
      <c r="O45" s="67" t="str">
        <f>IF('Attiecināmās izmaksas'!O34="","",'Attiecināmās izmaksas'!O34)</f>
        <v/>
      </c>
      <c r="P45" s="92" t="str">
        <f>IF('Attiecināmās izmaksas'!P34="","",'Attiecināmās izmaksas'!P34)</f>
        <v/>
      </c>
      <c r="R45" s="69" t="str">
        <f>IF('Neattiecināmās izmaksas'!L34="","",'Neattiecināmās izmaksas'!L34)</f>
        <v/>
      </c>
      <c r="S45" s="91" t="str">
        <f>IF('Neattiecināmās izmaksas'!M34="","",'Neattiecināmās izmaksas'!M34)</f>
        <v/>
      </c>
      <c r="T45" s="67" t="str">
        <f>IF('Neattiecināmās izmaksas'!N34="","",'Neattiecināmās izmaksas'!N34)</f>
        <v/>
      </c>
      <c r="U45" s="67" t="str">
        <f>IF('Neattiecināmās izmaksas'!O34="","",'Neattiecināmās izmaksas'!O34)</f>
        <v/>
      </c>
      <c r="V45" s="43"/>
    </row>
    <row r="46" spans="1:22" s="59" customFormat="1" ht="10.5" hidden="1" customHeight="1" outlineLevel="1" x14ac:dyDescent="0.25">
      <c r="A46" s="43"/>
      <c r="B46" s="65">
        <f>IF(Tāme!B38="","",Tāme!B38)</f>
        <v>3.4</v>
      </c>
      <c r="C46" s="66" t="str">
        <f>IF(Tāme!C38="","",Tāme!C38)</f>
        <v/>
      </c>
      <c r="D46" s="280" t="str">
        <f>IF(Tāme!D38="","",Tāme!D38)</f>
        <v/>
      </c>
      <c r="E46" s="280" t="str">
        <f>IF(Tāme!E38="","",Tāme!E38)</f>
        <v/>
      </c>
      <c r="F46" s="67" t="str">
        <f>IF(Tāme!F38="","",Tāme!F38)</f>
        <v/>
      </c>
      <c r="G46" s="318">
        <f>IF(Tāme!G38="","",Tāme!G38)</f>
        <v>1</v>
      </c>
      <c r="H46" s="67">
        <f>IF(Tāme!H38="","",Tāme!H38)</f>
        <v>0</v>
      </c>
      <c r="I46" s="68">
        <f>IF(Tāme!I38="","",Tāme!I38)</f>
        <v>0</v>
      </c>
      <c r="J46" s="87">
        <f>IF(Tāme!J38="","",Tāme!J38)</f>
        <v>0</v>
      </c>
      <c r="K46" s="242"/>
      <c r="L46" s="69" t="str">
        <f>IF('Attiecināmās izmaksas'!L35="","",'Attiecināmās izmaksas'!L35)</f>
        <v/>
      </c>
      <c r="M46" s="91" t="str">
        <f>IF('Attiecināmās izmaksas'!M35="","",'Attiecināmās izmaksas'!M35)</f>
        <v/>
      </c>
      <c r="N46" s="67" t="str">
        <f>IF('Attiecināmās izmaksas'!N35="","",'Attiecināmās izmaksas'!N35)</f>
        <v/>
      </c>
      <c r="O46" s="67" t="str">
        <f>IF('Attiecināmās izmaksas'!O35="","",'Attiecināmās izmaksas'!O35)</f>
        <v/>
      </c>
      <c r="P46" s="92" t="str">
        <f>IF('Attiecināmās izmaksas'!P35="","",'Attiecināmās izmaksas'!P35)</f>
        <v/>
      </c>
      <c r="R46" s="69" t="str">
        <f>IF('Neattiecināmās izmaksas'!L35="","",'Neattiecināmās izmaksas'!L35)</f>
        <v/>
      </c>
      <c r="S46" s="91" t="str">
        <f>IF('Neattiecināmās izmaksas'!M35="","",'Neattiecināmās izmaksas'!M35)</f>
        <v/>
      </c>
      <c r="T46" s="67" t="str">
        <f>IF('Neattiecināmās izmaksas'!N35="","",'Neattiecināmās izmaksas'!N35)</f>
        <v/>
      </c>
      <c r="U46" s="67" t="str">
        <f>IF('Neattiecināmās izmaksas'!O35="","",'Neattiecināmās izmaksas'!O35)</f>
        <v/>
      </c>
      <c r="V46" s="43"/>
    </row>
    <row r="47" spans="1:22" s="59" customFormat="1" ht="10.5" hidden="1" customHeight="1" outlineLevel="1" x14ac:dyDescent="0.25">
      <c r="A47" s="43"/>
      <c r="B47" s="65">
        <f>IF(Tāme!B39="","",Tāme!B39)</f>
        <v>3.5</v>
      </c>
      <c r="C47" s="66" t="str">
        <f>IF(Tāme!C39="","",Tāme!C39)</f>
        <v/>
      </c>
      <c r="D47" s="280" t="str">
        <f>IF(Tāme!D39="","",Tāme!D39)</f>
        <v/>
      </c>
      <c r="E47" s="280" t="str">
        <f>IF(Tāme!E39="","",Tāme!E39)</f>
        <v/>
      </c>
      <c r="F47" s="67" t="str">
        <f>IF(Tāme!F39="","",Tāme!F39)</f>
        <v/>
      </c>
      <c r="G47" s="318">
        <f>IF(Tāme!G39="","",Tāme!G39)</f>
        <v>1</v>
      </c>
      <c r="H47" s="67">
        <f>IF(Tāme!H39="","",Tāme!H39)</f>
        <v>0</v>
      </c>
      <c r="I47" s="68">
        <f>IF(Tāme!I39="","",Tāme!I39)</f>
        <v>0</v>
      </c>
      <c r="J47" s="87">
        <f>IF(Tāme!J39="","",Tāme!J39)</f>
        <v>0</v>
      </c>
      <c r="K47" s="242"/>
      <c r="L47" s="69" t="str">
        <f>IF('Attiecināmās izmaksas'!L36="","",'Attiecināmās izmaksas'!L36)</f>
        <v/>
      </c>
      <c r="M47" s="91" t="str">
        <f>IF('Attiecināmās izmaksas'!M36="","",'Attiecināmās izmaksas'!M36)</f>
        <v/>
      </c>
      <c r="N47" s="67" t="str">
        <f>IF('Attiecināmās izmaksas'!N36="","",'Attiecināmās izmaksas'!N36)</f>
        <v/>
      </c>
      <c r="O47" s="67" t="str">
        <f>IF('Attiecināmās izmaksas'!O36="","",'Attiecināmās izmaksas'!O36)</f>
        <v/>
      </c>
      <c r="P47" s="92" t="str">
        <f>IF('Attiecināmās izmaksas'!P36="","",'Attiecināmās izmaksas'!P36)</f>
        <v/>
      </c>
      <c r="R47" s="69" t="str">
        <f>IF('Neattiecināmās izmaksas'!L36="","",'Neattiecināmās izmaksas'!L36)</f>
        <v/>
      </c>
      <c r="S47" s="91" t="str">
        <f>IF('Neattiecināmās izmaksas'!M36="","",'Neattiecināmās izmaksas'!M36)</f>
        <v/>
      </c>
      <c r="T47" s="67" t="str">
        <f>IF('Neattiecināmās izmaksas'!N36="","",'Neattiecināmās izmaksas'!N36)</f>
        <v/>
      </c>
      <c r="U47" s="67" t="str">
        <f>IF('Neattiecināmās izmaksas'!O36="","",'Neattiecināmās izmaksas'!O36)</f>
        <v/>
      </c>
      <c r="V47" s="43"/>
    </row>
    <row r="48" spans="1:22" s="59" customFormat="1" ht="10.5" hidden="1" customHeight="1" outlineLevel="1" x14ac:dyDescent="0.25">
      <c r="A48" s="43"/>
      <c r="B48" s="65">
        <f>IF(Tāme!B40="","",Tāme!B40)</f>
        <v>3.6</v>
      </c>
      <c r="C48" s="66" t="str">
        <f>IF(Tāme!C40="","",Tāme!C40)</f>
        <v/>
      </c>
      <c r="D48" s="280" t="str">
        <f>IF(Tāme!D40="","",Tāme!D40)</f>
        <v/>
      </c>
      <c r="E48" s="280" t="str">
        <f>IF(Tāme!E40="","",Tāme!E40)</f>
        <v/>
      </c>
      <c r="F48" s="67" t="str">
        <f>IF(Tāme!F40="","",Tāme!F40)</f>
        <v/>
      </c>
      <c r="G48" s="318">
        <f>IF(Tāme!G40="","",Tāme!G40)</f>
        <v>1</v>
      </c>
      <c r="H48" s="67">
        <f>IF(Tāme!H40="","",Tāme!H40)</f>
        <v>0</v>
      </c>
      <c r="I48" s="68">
        <f>IF(Tāme!I40="","",Tāme!I40)</f>
        <v>0</v>
      </c>
      <c r="J48" s="87">
        <f>IF(Tāme!J40="","",Tāme!J40)</f>
        <v>0</v>
      </c>
      <c r="K48" s="242"/>
      <c r="L48" s="69" t="str">
        <f>IF('Attiecināmās izmaksas'!L37="","",'Attiecināmās izmaksas'!L37)</f>
        <v/>
      </c>
      <c r="M48" s="91" t="str">
        <f>IF('Attiecināmās izmaksas'!M37="","",'Attiecināmās izmaksas'!M37)</f>
        <v/>
      </c>
      <c r="N48" s="67" t="str">
        <f>IF('Attiecināmās izmaksas'!N37="","",'Attiecināmās izmaksas'!N37)</f>
        <v/>
      </c>
      <c r="O48" s="67" t="str">
        <f>IF('Attiecināmās izmaksas'!O37="","",'Attiecināmās izmaksas'!O37)</f>
        <v/>
      </c>
      <c r="P48" s="92" t="str">
        <f>IF('Attiecināmās izmaksas'!P37="","",'Attiecināmās izmaksas'!P37)</f>
        <v/>
      </c>
      <c r="R48" s="69" t="str">
        <f>IF('Neattiecināmās izmaksas'!L37="","",'Neattiecināmās izmaksas'!L37)</f>
        <v/>
      </c>
      <c r="S48" s="91" t="str">
        <f>IF('Neattiecināmās izmaksas'!M37="","",'Neattiecināmās izmaksas'!M37)</f>
        <v/>
      </c>
      <c r="T48" s="67" t="str">
        <f>IF('Neattiecināmās izmaksas'!N37="","",'Neattiecināmās izmaksas'!N37)</f>
        <v/>
      </c>
      <c r="U48" s="67" t="str">
        <f>IF('Neattiecināmās izmaksas'!O37="","",'Neattiecināmās izmaksas'!O37)</f>
        <v/>
      </c>
      <c r="V48" s="43"/>
    </row>
    <row r="49" spans="1:22" s="59" customFormat="1" ht="10.5" hidden="1" customHeight="1" outlineLevel="1" x14ac:dyDescent="0.25">
      <c r="A49" s="43"/>
      <c r="B49" s="65">
        <f>IF(Tāme!B41="","",Tāme!B41)</f>
        <v>3.7</v>
      </c>
      <c r="C49" s="66" t="str">
        <f>IF(Tāme!C41="","",Tāme!C41)</f>
        <v/>
      </c>
      <c r="D49" s="280" t="str">
        <f>IF(Tāme!D41="","",Tāme!D41)</f>
        <v/>
      </c>
      <c r="E49" s="280" t="str">
        <f>IF(Tāme!E41="","",Tāme!E41)</f>
        <v/>
      </c>
      <c r="F49" s="67" t="str">
        <f>IF(Tāme!F41="","",Tāme!F41)</f>
        <v/>
      </c>
      <c r="G49" s="318">
        <f>IF(Tāme!G41="","",Tāme!G41)</f>
        <v>1</v>
      </c>
      <c r="H49" s="67">
        <f>IF(Tāme!H41="","",Tāme!H41)</f>
        <v>0</v>
      </c>
      <c r="I49" s="68">
        <f>IF(Tāme!I41="","",Tāme!I41)</f>
        <v>0</v>
      </c>
      <c r="J49" s="87">
        <f>IF(Tāme!J41="","",Tāme!J41)</f>
        <v>0</v>
      </c>
      <c r="K49" s="242"/>
      <c r="L49" s="69" t="str">
        <f>IF('Attiecināmās izmaksas'!L38="","",'Attiecināmās izmaksas'!L38)</f>
        <v/>
      </c>
      <c r="M49" s="91" t="str">
        <f>IF('Attiecināmās izmaksas'!M38="","",'Attiecināmās izmaksas'!M38)</f>
        <v/>
      </c>
      <c r="N49" s="67" t="str">
        <f>IF('Attiecināmās izmaksas'!N38="","",'Attiecināmās izmaksas'!N38)</f>
        <v/>
      </c>
      <c r="O49" s="67" t="str">
        <f>IF('Attiecināmās izmaksas'!O38="","",'Attiecināmās izmaksas'!O38)</f>
        <v/>
      </c>
      <c r="P49" s="92" t="str">
        <f>IF('Attiecināmās izmaksas'!P38="","",'Attiecināmās izmaksas'!P38)</f>
        <v/>
      </c>
      <c r="R49" s="69" t="str">
        <f>IF('Neattiecināmās izmaksas'!L38="","",'Neattiecināmās izmaksas'!L38)</f>
        <v/>
      </c>
      <c r="S49" s="91" t="str">
        <f>IF('Neattiecināmās izmaksas'!M38="","",'Neattiecināmās izmaksas'!M38)</f>
        <v/>
      </c>
      <c r="T49" s="67" t="str">
        <f>IF('Neattiecināmās izmaksas'!N38="","",'Neattiecināmās izmaksas'!N38)</f>
        <v/>
      </c>
      <c r="U49" s="67" t="str">
        <f>IF('Neattiecināmās izmaksas'!O38="","",'Neattiecināmās izmaksas'!O38)</f>
        <v/>
      </c>
      <c r="V49" s="43"/>
    </row>
    <row r="50" spans="1:22" s="59" customFormat="1" ht="10.5" hidden="1" customHeight="1" outlineLevel="1" x14ac:dyDescent="0.25">
      <c r="A50" s="43"/>
      <c r="B50" s="65">
        <f>IF(Tāme!B42="","",Tāme!B42)</f>
        <v>3.8</v>
      </c>
      <c r="C50" s="66" t="str">
        <f>IF(Tāme!C42="","",Tāme!C42)</f>
        <v/>
      </c>
      <c r="D50" s="280" t="str">
        <f>IF(Tāme!D42="","",Tāme!D42)</f>
        <v/>
      </c>
      <c r="E50" s="280" t="str">
        <f>IF(Tāme!E42="","",Tāme!E42)</f>
        <v/>
      </c>
      <c r="F50" s="67" t="str">
        <f>IF(Tāme!F42="","",Tāme!F42)</f>
        <v/>
      </c>
      <c r="G50" s="318">
        <f>IF(Tāme!G42="","",Tāme!G42)</f>
        <v>1</v>
      </c>
      <c r="H50" s="67">
        <f>IF(Tāme!H42="","",Tāme!H42)</f>
        <v>0</v>
      </c>
      <c r="I50" s="68">
        <f>IF(Tāme!I42="","",Tāme!I42)</f>
        <v>0</v>
      </c>
      <c r="J50" s="87">
        <f>IF(Tāme!J42="","",Tāme!J42)</f>
        <v>0</v>
      </c>
      <c r="K50" s="242"/>
      <c r="L50" s="69" t="str">
        <f>IF('Attiecināmās izmaksas'!L39="","",'Attiecināmās izmaksas'!L39)</f>
        <v/>
      </c>
      <c r="M50" s="91" t="str">
        <f>IF('Attiecināmās izmaksas'!M39="","",'Attiecināmās izmaksas'!M39)</f>
        <v/>
      </c>
      <c r="N50" s="67" t="str">
        <f>IF('Attiecināmās izmaksas'!N39="","",'Attiecināmās izmaksas'!N39)</f>
        <v/>
      </c>
      <c r="O50" s="67" t="str">
        <f>IF('Attiecināmās izmaksas'!O39="","",'Attiecināmās izmaksas'!O39)</f>
        <v/>
      </c>
      <c r="P50" s="92" t="str">
        <f>IF('Attiecināmās izmaksas'!P39="","",'Attiecināmās izmaksas'!P39)</f>
        <v/>
      </c>
      <c r="R50" s="69" t="str">
        <f>IF('Neattiecināmās izmaksas'!L39="","",'Neattiecināmās izmaksas'!L39)</f>
        <v/>
      </c>
      <c r="S50" s="91" t="str">
        <f>IF('Neattiecināmās izmaksas'!M39="","",'Neattiecināmās izmaksas'!M39)</f>
        <v/>
      </c>
      <c r="T50" s="67" t="str">
        <f>IF('Neattiecināmās izmaksas'!N39="","",'Neattiecināmās izmaksas'!N39)</f>
        <v/>
      </c>
      <c r="U50" s="67" t="str">
        <f>IF('Neattiecināmās izmaksas'!O39="","",'Neattiecināmās izmaksas'!O39)</f>
        <v/>
      </c>
      <c r="V50" s="43"/>
    </row>
    <row r="51" spans="1:22" s="59" customFormat="1" ht="10.5" hidden="1" customHeight="1" outlineLevel="1" x14ac:dyDescent="0.25">
      <c r="A51" s="43"/>
      <c r="B51" s="65">
        <f>IF(Tāme!B43="","",Tāme!B43)</f>
        <v>3.9</v>
      </c>
      <c r="C51" s="66" t="str">
        <f>IF(Tāme!C43="","",Tāme!C43)</f>
        <v/>
      </c>
      <c r="D51" s="280" t="str">
        <f>IF(Tāme!D43="","",Tāme!D43)</f>
        <v/>
      </c>
      <c r="E51" s="280" t="str">
        <f>IF(Tāme!E43="","",Tāme!E43)</f>
        <v/>
      </c>
      <c r="F51" s="67" t="str">
        <f>IF(Tāme!F43="","",Tāme!F43)</f>
        <v/>
      </c>
      <c r="G51" s="318">
        <f>IF(Tāme!G43="","",Tāme!G43)</f>
        <v>1</v>
      </c>
      <c r="H51" s="67">
        <f>IF(Tāme!H43="","",Tāme!H43)</f>
        <v>0</v>
      </c>
      <c r="I51" s="68">
        <f>IF(Tāme!I43="","",Tāme!I43)</f>
        <v>0</v>
      </c>
      <c r="J51" s="87">
        <f>IF(Tāme!J43="","",Tāme!J43)</f>
        <v>0</v>
      </c>
      <c r="K51" s="242"/>
      <c r="L51" s="69" t="str">
        <f>IF('Attiecināmās izmaksas'!L40="","",'Attiecināmās izmaksas'!L40)</f>
        <v/>
      </c>
      <c r="M51" s="91" t="str">
        <f>IF('Attiecināmās izmaksas'!M40="","",'Attiecināmās izmaksas'!M40)</f>
        <v/>
      </c>
      <c r="N51" s="67" t="str">
        <f>IF('Attiecināmās izmaksas'!N40="","",'Attiecināmās izmaksas'!N40)</f>
        <v/>
      </c>
      <c r="O51" s="67" t="str">
        <f>IF('Attiecināmās izmaksas'!O40="","",'Attiecināmās izmaksas'!O40)</f>
        <v/>
      </c>
      <c r="P51" s="92" t="str">
        <f>IF('Attiecināmās izmaksas'!P40="","",'Attiecināmās izmaksas'!P40)</f>
        <v/>
      </c>
      <c r="R51" s="69" t="str">
        <f>IF('Neattiecināmās izmaksas'!L40="","",'Neattiecināmās izmaksas'!L40)</f>
        <v/>
      </c>
      <c r="S51" s="91" t="str">
        <f>IF('Neattiecināmās izmaksas'!M40="","",'Neattiecināmās izmaksas'!M40)</f>
        <v/>
      </c>
      <c r="T51" s="67" t="str">
        <f>IF('Neattiecināmās izmaksas'!N40="","",'Neattiecināmās izmaksas'!N40)</f>
        <v/>
      </c>
      <c r="U51" s="67" t="str">
        <f>IF('Neattiecināmās izmaksas'!O40="","",'Neattiecināmās izmaksas'!O40)</f>
        <v/>
      </c>
      <c r="V51" s="43"/>
    </row>
    <row r="52" spans="1:22" s="59" customFormat="1" ht="10.5" hidden="1" customHeight="1" outlineLevel="1" x14ac:dyDescent="0.25">
      <c r="A52" s="43"/>
      <c r="B52" s="70" t="str">
        <f>IF(Tāme!B44="","",Tāme!B44)</f>
        <v>3.10.</v>
      </c>
      <c r="C52" s="71" t="str">
        <f>IF(Tāme!C44="","",Tāme!C44)</f>
        <v/>
      </c>
      <c r="D52" s="281" t="str">
        <f>IF(Tāme!D44="","",Tāme!D44)</f>
        <v/>
      </c>
      <c r="E52" s="281" t="str">
        <f>IF(Tāme!E44="","",Tāme!E44)</f>
        <v/>
      </c>
      <c r="F52" s="72" t="str">
        <f>IF(Tāme!F44="","",Tāme!F44)</f>
        <v/>
      </c>
      <c r="G52" s="319">
        <f>IF(Tāme!G44="","",Tāme!G44)</f>
        <v>1</v>
      </c>
      <c r="H52" s="72">
        <f>IF(Tāme!H44="","",Tāme!H44)</f>
        <v>0</v>
      </c>
      <c r="I52" s="73">
        <f>IF(Tāme!I44="","",Tāme!I44)</f>
        <v>0</v>
      </c>
      <c r="J52" s="89">
        <f>IF(Tāme!J44="","",Tāme!J44)</f>
        <v>0</v>
      </c>
      <c r="K52" s="242"/>
      <c r="L52" s="75" t="str">
        <f>IF('Attiecināmās izmaksas'!L41="","",'Attiecināmās izmaksas'!L41)</f>
        <v/>
      </c>
      <c r="M52" s="95" t="str">
        <f>IF('Attiecināmās izmaksas'!M41="","",'Attiecināmās izmaksas'!M41)</f>
        <v/>
      </c>
      <c r="N52" s="80" t="str">
        <f>IF('Attiecināmās izmaksas'!N41="","",'Attiecināmās izmaksas'!N41)</f>
        <v/>
      </c>
      <c r="O52" s="80" t="str">
        <f>IF('Attiecināmās izmaksas'!O41="","",'Attiecināmās izmaksas'!O41)</f>
        <v/>
      </c>
      <c r="P52" s="96" t="str">
        <f>IF('Attiecināmās izmaksas'!P41="","",'Attiecināmās izmaksas'!P41)</f>
        <v/>
      </c>
      <c r="R52" s="75" t="str">
        <f>IF('Neattiecināmās izmaksas'!L41="","",'Neattiecināmās izmaksas'!L41)</f>
        <v/>
      </c>
      <c r="S52" s="95" t="str">
        <f>IF('Neattiecināmās izmaksas'!M41="","",'Neattiecināmās izmaksas'!M41)</f>
        <v/>
      </c>
      <c r="T52" s="80" t="str">
        <f>IF('Neattiecināmās izmaksas'!N41="","",'Neattiecināmās izmaksas'!N41)</f>
        <v/>
      </c>
      <c r="U52" s="80" t="str">
        <f>IF('Neattiecināmās izmaksas'!O41="","",'Neattiecināmās izmaksas'!O41)</f>
        <v/>
      </c>
      <c r="V52" s="43"/>
    </row>
    <row r="53" spans="1:22" s="246" customFormat="1" ht="22.5" customHeight="1" collapsed="1" x14ac:dyDescent="0.25">
      <c r="A53" s="43"/>
      <c r="B53" s="255">
        <v>4</v>
      </c>
      <c r="C53" s="444" t="str">
        <f>Tāme!C45</f>
        <v>Būvekspertīzes, autoruzraudzības un būvuzraudzības izmaksas</v>
      </c>
      <c r="D53" s="445"/>
      <c r="E53" s="302"/>
      <c r="F53" s="256"/>
      <c r="G53" s="320"/>
      <c r="H53" s="257">
        <f>SUM(H54:H63)</f>
        <v>0</v>
      </c>
      <c r="I53" s="258">
        <f>SUM(I54:I63)</f>
        <v>0</v>
      </c>
      <c r="J53" s="259">
        <f>IF(Tāme!J45="","",Tāme!J45)</f>
        <v>0</v>
      </c>
      <c r="K53" s="242"/>
      <c r="L53" s="260">
        <f>IF('Attiecināmās izmaksas'!L42="","",'Attiecināmās izmaksas'!L42)</f>
        <v>0</v>
      </c>
      <c r="M53" s="261">
        <f>IF('Attiecināmās izmaksas'!M42="","",'Attiecināmās izmaksas'!M42)</f>
        <v>0</v>
      </c>
      <c r="N53" s="256">
        <f>IF('Attiecināmās izmaksas'!N42="","",'Attiecināmās izmaksas'!N42)</f>
        <v>0</v>
      </c>
      <c r="O53" s="256">
        <f>IF('Attiecināmās izmaksas'!O42="","",'Attiecināmās izmaksas'!O42)</f>
        <v>0</v>
      </c>
      <c r="P53" s="262">
        <f>IF('Attiecināmās izmaksas'!P42="","",'Attiecināmās izmaksas'!P42)</f>
        <v>0</v>
      </c>
      <c r="Q53" s="59"/>
      <c r="R53" s="260">
        <f>IF('Neattiecināmās izmaksas'!L42="","",'Neattiecināmās izmaksas'!L42)</f>
        <v>0</v>
      </c>
      <c r="S53" s="261">
        <f>IF('Neattiecināmās izmaksas'!M42="","",'Neattiecināmās izmaksas'!M42)</f>
        <v>0</v>
      </c>
      <c r="T53" s="256">
        <f>IF('Neattiecināmās izmaksas'!N42="","",'Neattiecināmās izmaksas'!N42)</f>
        <v>0</v>
      </c>
      <c r="U53" s="256">
        <f>IF('Neattiecināmās izmaksas'!O42="","",'Neattiecināmās izmaksas'!O42)</f>
        <v>0</v>
      </c>
      <c r="V53" s="43"/>
    </row>
    <row r="54" spans="1:22" s="59" customFormat="1" ht="10.5" hidden="1" customHeight="1" outlineLevel="1" x14ac:dyDescent="0.25">
      <c r="A54" s="43"/>
      <c r="B54" s="65">
        <f>IF(Tāme!B46="","",Tāme!B46)</f>
        <v>4.0999999999999996</v>
      </c>
      <c r="C54" s="66" t="str">
        <f>IF(Tāme!C46="","",Tāme!C46)</f>
        <v/>
      </c>
      <c r="D54" s="280" t="str">
        <f>IF(Tāme!D46="","",Tāme!D46)</f>
        <v/>
      </c>
      <c r="E54" s="280" t="str">
        <f>IF(Tāme!E46="","",Tāme!E46)</f>
        <v/>
      </c>
      <c r="F54" s="67" t="str">
        <f>IF(Tāme!F46="","",Tāme!F46)</f>
        <v/>
      </c>
      <c r="G54" s="318">
        <f>IF(Tāme!G46="","",Tāme!G46)</f>
        <v>1</v>
      </c>
      <c r="H54" s="67">
        <f>IF(Tāme!H46="","",Tāme!H46)</f>
        <v>0</v>
      </c>
      <c r="I54" s="68">
        <f>IF(Tāme!I46="","",Tāme!I46)</f>
        <v>0</v>
      </c>
      <c r="J54" s="87">
        <f>IF(Tāme!J46="","",Tāme!J46)</f>
        <v>0</v>
      </c>
      <c r="K54" s="242"/>
      <c r="L54" s="69" t="str">
        <f>IF('Attiecināmās izmaksas'!L43="","",'Attiecināmās izmaksas'!L43)</f>
        <v/>
      </c>
      <c r="M54" s="91" t="str">
        <f>IF('Attiecināmās izmaksas'!M43="","",'Attiecināmās izmaksas'!M43)</f>
        <v/>
      </c>
      <c r="N54" s="67" t="str">
        <f>IF('Attiecināmās izmaksas'!N43="","",'Attiecināmās izmaksas'!N43)</f>
        <v/>
      </c>
      <c r="O54" s="67" t="str">
        <f>IF('Attiecināmās izmaksas'!O43="","",'Attiecināmās izmaksas'!O43)</f>
        <v/>
      </c>
      <c r="P54" s="92" t="str">
        <f>IF('Attiecināmās izmaksas'!P43="","",'Attiecināmās izmaksas'!P43)</f>
        <v/>
      </c>
      <c r="R54" s="69" t="str">
        <f>IF('Neattiecināmās izmaksas'!L43="","",'Neattiecināmās izmaksas'!L43)</f>
        <v/>
      </c>
      <c r="S54" s="91" t="str">
        <f>IF('Neattiecināmās izmaksas'!M43="","",'Neattiecināmās izmaksas'!M43)</f>
        <v/>
      </c>
      <c r="T54" s="67" t="str">
        <f>IF('Neattiecināmās izmaksas'!N43="","",'Neattiecināmās izmaksas'!N43)</f>
        <v/>
      </c>
      <c r="U54" s="67" t="str">
        <f>IF('Neattiecināmās izmaksas'!O43="","",'Neattiecināmās izmaksas'!O43)</f>
        <v/>
      </c>
      <c r="V54" s="43"/>
    </row>
    <row r="55" spans="1:22" s="59" customFormat="1" ht="10.5" hidden="1" customHeight="1" outlineLevel="1" x14ac:dyDescent="0.25">
      <c r="A55" s="43"/>
      <c r="B55" s="65">
        <f>IF(Tāme!B47="","",Tāme!B47)</f>
        <v>4.2</v>
      </c>
      <c r="C55" s="66" t="str">
        <f>IF(Tāme!C47="","",Tāme!C47)</f>
        <v/>
      </c>
      <c r="D55" s="280" t="str">
        <f>IF(Tāme!D47="","",Tāme!D47)</f>
        <v/>
      </c>
      <c r="E55" s="280" t="str">
        <f>IF(Tāme!E47="","",Tāme!E47)</f>
        <v/>
      </c>
      <c r="F55" s="67" t="str">
        <f>IF(Tāme!F47="","",Tāme!F47)</f>
        <v/>
      </c>
      <c r="G55" s="318">
        <f>IF(Tāme!G47="","",Tāme!G47)</f>
        <v>1</v>
      </c>
      <c r="H55" s="67">
        <f>IF(Tāme!H47="","",Tāme!H47)</f>
        <v>0</v>
      </c>
      <c r="I55" s="68">
        <f>IF(Tāme!I47="","",Tāme!I47)</f>
        <v>0</v>
      </c>
      <c r="J55" s="87">
        <f>IF(Tāme!J47="","",Tāme!J47)</f>
        <v>0</v>
      </c>
      <c r="K55" s="242"/>
      <c r="L55" s="69" t="str">
        <f>IF('Attiecināmās izmaksas'!L44="","",'Attiecināmās izmaksas'!L44)</f>
        <v/>
      </c>
      <c r="M55" s="91" t="str">
        <f>IF('Attiecināmās izmaksas'!M44="","",'Attiecināmās izmaksas'!M44)</f>
        <v/>
      </c>
      <c r="N55" s="67" t="str">
        <f>IF('Attiecināmās izmaksas'!N44="","",'Attiecināmās izmaksas'!N44)</f>
        <v/>
      </c>
      <c r="O55" s="67" t="str">
        <f>IF('Attiecināmās izmaksas'!O44="","",'Attiecināmās izmaksas'!O44)</f>
        <v/>
      </c>
      <c r="P55" s="92" t="str">
        <f>IF('Attiecināmās izmaksas'!P44="","",'Attiecināmās izmaksas'!P44)</f>
        <v/>
      </c>
      <c r="R55" s="69" t="str">
        <f>IF('Neattiecināmās izmaksas'!L44="","",'Neattiecināmās izmaksas'!L44)</f>
        <v/>
      </c>
      <c r="S55" s="91" t="str">
        <f>IF('Neattiecināmās izmaksas'!M44="","",'Neattiecināmās izmaksas'!M44)</f>
        <v/>
      </c>
      <c r="T55" s="67" t="str">
        <f>IF('Neattiecināmās izmaksas'!N44="","",'Neattiecināmās izmaksas'!N44)</f>
        <v/>
      </c>
      <c r="U55" s="67" t="str">
        <f>IF('Neattiecināmās izmaksas'!O44="","",'Neattiecināmās izmaksas'!O44)</f>
        <v/>
      </c>
      <c r="V55" s="43"/>
    </row>
    <row r="56" spans="1:22" s="59" customFormat="1" ht="10.5" hidden="1" customHeight="1" outlineLevel="1" x14ac:dyDescent="0.25">
      <c r="A56" s="43"/>
      <c r="B56" s="65">
        <f>IF(Tāme!B48="","",Tāme!B48)</f>
        <v>4.3</v>
      </c>
      <c r="C56" s="66" t="str">
        <f>IF(Tāme!C48="","",Tāme!C48)</f>
        <v/>
      </c>
      <c r="D56" s="280" t="str">
        <f>IF(Tāme!D48="","",Tāme!D48)</f>
        <v/>
      </c>
      <c r="E56" s="280" t="str">
        <f>IF(Tāme!E48="","",Tāme!E48)</f>
        <v/>
      </c>
      <c r="F56" s="67" t="str">
        <f>IF(Tāme!F48="","",Tāme!F48)</f>
        <v/>
      </c>
      <c r="G56" s="318">
        <f>IF(Tāme!G48="","",Tāme!G48)</f>
        <v>1</v>
      </c>
      <c r="H56" s="67">
        <f>IF(Tāme!H48="","",Tāme!H48)</f>
        <v>0</v>
      </c>
      <c r="I56" s="68">
        <f>IF(Tāme!I48="","",Tāme!I48)</f>
        <v>0</v>
      </c>
      <c r="J56" s="87">
        <f>IF(Tāme!J48="","",Tāme!J48)</f>
        <v>0</v>
      </c>
      <c r="K56" s="242"/>
      <c r="L56" s="69" t="str">
        <f>IF('Attiecināmās izmaksas'!L45="","",'Attiecināmās izmaksas'!L45)</f>
        <v/>
      </c>
      <c r="M56" s="91" t="str">
        <f>IF('Attiecināmās izmaksas'!M45="","",'Attiecināmās izmaksas'!M45)</f>
        <v/>
      </c>
      <c r="N56" s="67" t="str">
        <f>IF('Attiecināmās izmaksas'!N45="","",'Attiecināmās izmaksas'!N45)</f>
        <v/>
      </c>
      <c r="O56" s="67" t="str">
        <f>IF('Attiecināmās izmaksas'!O45="","",'Attiecināmās izmaksas'!O45)</f>
        <v/>
      </c>
      <c r="P56" s="92" t="str">
        <f>IF('Attiecināmās izmaksas'!P45="","",'Attiecināmās izmaksas'!P45)</f>
        <v/>
      </c>
      <c r="R56" s="69" t="str">
        <f>IF('Neattiecināmās izmaksas'!L45="","",'Neattiecināmās izmaksas'!L45)</f>
        <v/>
      </c>
      <c r="S56" s="91" t="str">
        <f>IF('Neattiecināmās izmaksas'!M45="","",'Neattiecināmās izmaksas'!M45)</f>
        <v/>
      </c>
      <c r="T56" s="67" t="str">
        <f>IF('Neattiecināmās izmaksas'!N45="","",'Neattiecināmās izmaksas'!N45)</f>
        <v/>
      </c>
      <c r="U56" s="67" t="str">
        <f>IF('Neattiecināmās izmaksas'!O45="","",'Neattiecināmās izmaksas'!O45)</f>
        <v/>
      </c>
      <c r="V56" s="43"/>
    </row>
    <row r="57" spans="1:22" s="59" customFormat="1" ht="10.5" hidden="1" customHeight="1" outlineLevel="1" x14ac:dyDescent="0.25">
      <c r="A57" s="43"/>
      <c r="B57" s="65">
        <f>IF(Tāme!B49="","",Tāme!B49)</f>
        <v>4.4000000000000004</v>
      </c>
      <c r="C57" s="66" t="str">
        <f>IF(Tāme!C49="","",Tāme!C49)</f>
        <v/>
      </c>
      <c r="D57" s="280" t="str">
        <f>IF(Tāme!D49="","",Tāme!D49)</f>
        <v/>
      </c>
      <c r="E57" s="280" t="str">
        <f>IF(Tāme!E49="","",Tāme!E49)</f>
        <v/>
      </c>
      <c r="F57" s="67" t="str">
        <f>IF(Tāme!F49="","",Tāme!F49)</f>
        <v/>
      </c>
      <c r="G57" s="318">
        <f>IF(Tāme!G49="","",Tāme!G49)</f>
        <v>1</v>
      </c>
      <c r="H57" s="67">
        <f>IF(Tāme!H49="","",Tāme!H49)</f>
        <v>0</v>
      </c>
      <c r="I57" s="68">
        <f>IF(Tāme!I49="","",Tāme!I49)</f>
        <v>0</v>
      </c>
      <c r="J57" s="87">
        <f>IF(Tāme!J49="","",Tāme!J49)</f>
        <v>0</v>
      </c>
      <c r="K57" s="242"/>
      <c r="L57" s="69" t="str">
        <f>IF('Attiecināmās izmaksas'!L46="","",'Attiecināmās izmaksas'!L46)</f>
        <v/>
      </c>
      <c r="M57" s="91" t="str">
        <f>IF('Attiecināmās izmaksas'!M46="","",'Attiecināmās izmaksas'!M46)</f>
        <v/>
      </c>
      <c r="N57" s="67" t="str">
        <f>IF('Attiecināmās izmaksas'!N46="","",'Attiecināmās izmaksas'!N46)</f>
        <v/>
      </c>
      <c r="O57" s="67" t="str">
        <f>IF('Attiecināmās izmaksas'!O46="","",'Attiecināmās izmaksas'!O46)</f>
        <v/>
      </c>
      <c r="P57" s="92" t="str">
        <f>IF('Attiecināmās izmaksas'!P46="","",'Attiecināmās izmaksas'!P46)</f>
        <v/>
      </c>
      <c r="R57" s="69" t="str">
        <f>IF('Neattiecināmās izmaksas'!L46="","",'Neattiecināmās izmaksas'!L46)</f>
        <v/>
      </c>
      <c r="S57" s="91" t="str">
        <f>IF('Neattiecināmās izmaksas'!M46="","",'Neattiecināmās izmaksas'!M46)</f>
        <v/>
      </c>
      <c r="T57" s="67" t="str">
        <f>IF('Neattiecināmās izmaksas'!N46="","",'Neattiecināmās izmaksas'!N46)</f>
        <v/>
      </c>
      <c r="U57" s="67" t="str">
        <f>IF('Neattiecināmās izmaksas'!O46="","",'Neattiecināmās izmaksas'!O46)</f>
        <v/>
      </c>
      <c r="V57" s="43"/>
    </row>
    <row r="58" spans="1:22" s="59" customFormat="1" ht="10.5" hidden="1" customHeight="1" outlineLevel="1" x14ac:dyDescent="0.25">
      <c r="A58" s="43"/>
      <c r="B58" s="65">
        <f>IF(Tāme!B50="","",Tāme!B50)</f>
        <v>4.5</v>
      </c>
      <c r="C58" s="66" t="str">
        <f>IF(Tāme!C50="","",Tāme!C50)</f>
        <v/>
      </c>
      <c r="D58" s="280" t="str">
        <f>IF(Tāme!D50="","",Tāme!D50)</f>
        <v/>
      </c>
      <c r="E58" s="280" t="str">
        <f>IF(Tāme!E50="","",Tāme!E50)</f>
        <v/>
      </c>
      <c r="F58" s="67" t="str">
        <f>IF(Tāme!F50="","",Tāme!F50)</f>
        <v/>
      </c>
      <c r="G58" s="318">
        <f>IF(Tāme!G50="","",Tāme!G50)</f>
        <v>1</v>
      </c>
      <c r="H58" s="67">
        <f>IF(Tāme!H50="","",Tāme!H50)</f>
        <v>0</v>
      </c>
      <c r="I58" s="68">
        <f>IF(Tāme!I50="","",Tāme!I50)</f>
        <v>0</v>
      </c>
      <c r="J58" s="87">
        <f>IF(Tāme!J50="","",Tāme!J50)</f>
        <v>0</v>
      </c>
      <c r="K58" s="242"/>
      <c r="L58" s="69" t="str">
        <f>IF('Attiecināmās izmaksas'!L47="","",'Attiecināmās izmaksas'!L47)</f>
        <v/>
      </c>
      <c r="M58" s="91" t="str">
        <f>IF('Attiecināmās izmaksas'!M47="","",'Attiecināmās izmaksas'!M47)</f>
        <v/>
      </c>
      <c r="N58" s="67" t="str">
        <f>IF('Attiecināmās izmaksas'!N47="","",'Attiecināmās izmaksas'!N47)</f>
        <v/>
      </c>
      <c r="O58" s="67" t="str">
        <f>IF('Attiecināmās izmaksas'!O47="","",'Attiecināmās izmaksas'!O47)</f>
        <v/>
      </c>
      <c r="P58" s="92" t="str">
        <f>IF('Attiecināmās izmaksas'!P47="","",'Attiecināmās izmaksas'!P47)</f>
        <v/>
      </c>
      <c r="R58" s="69" t="str">
        <f>IF('Neattiecināmās izmaksas'!L47="","",'Neattiecināmās izmaksas'!L47)</f>
        <v/>
      </c>
      <c r="S58" s="91" t="str">
        <f>IF('Neattiecināmās izmaksas'!M47="","",'Neattiecināmās izmaksas'!M47)</f>
        <v/>
      </c>
      <c r="T58" s="67" t="str">
        <f>IF('Neattiecināmās izmaksas'!N47="","",'Neattiecināmās izmaksas'!N47)</f>
        <v/>
      </c>
      <c r="U58" s="67" t="str">
        <f>IF('Neattiecināmās izmaksas'!O47="","",'Neattiecināmās izmaksas'!O47)</f>
        <v/>
      </c>
      <c r="V58" s="43"/>
    </row>
    <row r="59" spans="1:22" s="59" customFormat="1" ht="10.5" hidden="1" customHeight="1" outlineLevel="1" x14ac:dyDescent="0.25">
      <c r="A59" s="43"/>
      <c r="B59" s="65">
        <f>IF(Tāme!B51="","",Tāme!B51)</f>
        <v>4.5999999999999996</v>
      </c>
      <c r="C59" s="66" t="str">
        <f>IF(Tāme!C51="","",Tāme!C51)</f>
        <v/>
      </c>
      <c r="D59" s="280" t="str">
        <f>IF(Tāme!D51="","",Tāme!D51)</f>
        <v/>
      </c>
      <c r="E59" s="280" t="str">
        <f>IF(Tāme!E51="","",Tāme!E51)</f>
        <v/>
      </c>
      <c r="F59" s="67" t="str">
        <f>IF(Tāme!F51="","",Tāme!F51)</f>
        <v/>
      </c>
      <c r="G59" s="318">
        <f>IF(Tāme!G51="","",Tāme!G51)</f>
        <v>1</v>
      </c>
      <c r="H59" s="67">
        <f>IF(Tāme!H51="","",Tāme!H51)</f>
        <v>0</v>
      </c>
      <c r="I59" s="68">
        <f>IF(Tāme!I51="","",Tāme!I51)</f>
        <v>0</v>
      </c>
      <c r="J59" s="87">
        <f>IF(Tāme!J51="","",Tāme!J51)</f>
        <v>0</v>
      </c>
      <c r="K59" s="242"/>
      <c r="L59" s="69" t="str">
        <f>IF('Attiecināmās izmaksas'!L48="","",'Attiecināmās izmaksas'!L48)</f>
        <v/>
      </c>
      <c r="M59" s="91" t="str">
        <f>IF('Attiecināmās izmaksas'!M48="","",'Attiecināmās izmaksas'!M48)</f>
        <v/>
      </c>
      <c r="N59" s="67" t="str">
        <f>IF('Attiecināmās izmaksas'!N48="","",'Attiecināmās izmaksas'!N48)</f>
        <v/>
      </c>
      <c r="O59" s="67" t="str">
        <f>IF('Attiecināmās izmaksas'!O48="","",'Attiecināmās izmaksas'!O48)</f>
        <v/>
      </c>
      <c r="P59" s="92" t="str">
        <f>IF('Attiecināmās izmaksas'!P48="","",'Attiecināmās izmaksas'!P48)</f>
        <v/>
      </c>
      <c r="R59" s="69" t="str">
        <f>IF('Neattiecināmās izmaksas'!L48="","",'Neattiecināmās izmaksas'!L48)</f>
        <v/>
      </c>
      <c r="S59" s="91" t="str">
        <f>IF('Neattiecināmās izmaksas'!M48="","",'Neattiecināmās izmaksas'!M48)</f>
        <v/>
      </c>
      <c r="T59" s="67" t="str">
        <f>IF('Neattiecināmās izmaksas'!N48="","",'Neattiecināmās izmaksas'!N48)</f>
        <v/>
      </c>
      <c r="U59" s="67" t="str">
        <f>IF('Neattiecināmās izmaksas'!O48="","",'Neattiecināmās izmaksas'!O48)</f>
        <v/>
      </c>
      <c r="V59" s="43"/>
    </row>
    <row r="60" spans="1:22" s="59" customFormat="1" ht="10.5" hidden="1" customHeight="1" outlineLevel="1" x14ac:dyDescent="0.25">
      <c r="A60" s="43"/>
      <c r="B60" s="65">
        <f>IF(Tāme!B52="","",Tāme!B52)</f>
        <v>4.7</v>
      </c>
      <c r="C60" s="66" t="str">
        <f>IF(Tāme!C52="","",Tāme!C52)</f>
        <v/>
      </c>
      <c r="D60" s="280" t="str">
        <f>IF(Tāme!D52="","",Tāme!D52)</f>
        <v/>
      </c>
      <c r="E60" s="280" t="str">
        <f>IF(Tāme!E52="","",Tāme!E52)</f>
        <v/>
      </c>
      <c r="F60" s="67" t="str">
        <f>IF(Tāme!F52="","",Tāme!F52)</f>
        <v/>
      </c>
      <c r="G60" s="318">
        <f>IF(Tāme!G52="","",Tāme!G52)</f>
        <v>1</v>
      </c>
      <c r="H60" s="67">
        <f>IF(Tāme!H52="","",Tāme!H52)</f>
        <v>0</v>
      </c>
      <c r="I60" s="68">
        <f>IF(Tāme!I52="","",Tāme!I52)</f>
        <v>0</v>
      </c>
      <c r="J60" s="87">
        <f>IF(Tāme!J52="","",Tāme!J52)</f>
        <v>0</v>
      </c>
      <c r="K60" s="242"/>
      <c r="L60" s="69" t="str">
        <f>IF('Attiecināmās izmaksas'!L49="","",'Attiecināmās izmaksas'!L49)</f>
        <v/>
      </c>
      <c r="M60" s="91" t="str">
        <f>IF('Attiecināmās izmaksas'!M49="","",'Attiecināmās izmaksas'!M49)</f>
        <v/>
      </c>
      <c r="N60" s="67" t="str">
        <f>IF('Attiecināmās izmaksas'!N49="","",'Attiecināmās izmaksas'!N49)</f>
        <v/>
      </c>
      <c r="O60" s="67" t="str">
        <f>IF('Attiecināmās izmaksas'!O49="","",'Attiecināmās izmaksas'!O49)</f>
        <v/>
      </c>
      <c r="P60" s="92" t="str">
        <f>IF('Attiecināmās izmaksas'!P49="","",'Attiecināmās izmaksas'!P49)</f>
        <v/>
      </c>
      <c r="R60" s="69" t="str">
        <f>IF('Neattiecināmās izmaksas'!L49="","",'Neattiecināmās izmaksas'!L49)</f>
        <v/>
      </c>
      <c r="S60" s="91" t="str">
        <f>IF('Neattiecināmās izmaksas'!M49="","",'Neattiecināmās izmaksas'!M49)</f>
        <v/>
      </c>
      <c r="T60" s="67" t="str">
        <f>IF('Neattiecināmās izmaksas'!N49="","",'Neattiecināmās izmaksas'!N49)</f>
        <v/>
      </c>
      <c r="U60" s="67" t="str">
        <f>IF('Neattiecināmās izmaksas'!O49="","",'Neattiecināmās izmaksas'!O49)</f>
        <v/>
      </c>
      <c r="V60" s="43"/>
    </row>
    <row r="61" spans="1:22" s="59" customFormat="1" ht="10.5" hidden="1" customHeight="1" outlineLevel="1" x14ac:dyDescent="0.25">
      <c r="A61" s="43"/>
      <c r="B61" s="65">
        <f>IF(Tāme!B53="","",Tāme!B53)</f>
        <v>4.8</v>
      </c>
      <c r="C61" s="66" t="str">
        <f>IF(Tāme!C53="","",Tāme!C53)</f>
        <v/>
      </c>
      <c r="D61" s="280" t="str">
        <f>IF(Tāme!D53="","",Tāme!D53)</f>
        <v/>
      </c>
      <c r="E61" s="280" t="str">
        <f>IF(Tāme!E53="","",Tāme!E53)</f>
        <v/>
      </c>
      <c r="F61" s="67" t="str">
        <f>IF(Tāme!F53="","",Tāme!F53)</f>
        <v/>
      </c>
      <c r="G61" s="318">
        <f>IF(Tāme!G53="","",Tāme!G53)</f>
        <v>1</v>
      </c>
      <c r="H61" s="67">
        <f>IF(Tāme!H53="","",Tāme!H53)</f>
        <v>0</v>
      </c>
      <c r="I61" s="68">
        <f>IF(Tāme!I53="","",Tāme!I53)</f>
        <v>0</v>
      </c>
      <c r="J61" s="87">
        <f>IF(Tāme!J53="","",Tāme!J53)</f>
        <v>0</v>
      </c>
      <c r="K61" s="242"/>
      <c r="L61" s="69" t="str">
        <f>IF('Attiecināmās izmaksas'!L50="","",'Attiecināmās izmaksas'!L50)</f>
        <v/>
      </c>
      <c r="M61" s="91" t="str">
        <f>IF('Attiecināmās izmaksas'!M50="","",'Attiecināmās izmaksas'!M50)</f>
        <v/>
      </c>
      <c r="N61" s="67" t="str">
        <f>IF('Attiecināmās izmaksas'!N50="","",'Attiecināmās izmaksas'!N50)</f>
        <v/>
      </c>
      <c r="O61" s="67" t="str">
        <f>IF('Attiecināmās izmaksas'!O50="","",'Attiecināmās izmaksas'!O50)</f>
        <v/>
      </c>
      <c r="P61" s="92" t="str">
        <f>IF('Attiecināmās izmaksas'!P50="","",'Attiecināmās izmaksas'!P50)</f>
        <v/>
      </c>
      <c r="R61" s="69" t="str">
        <f>IF('Neattiecināmās izmaksas'!L50="","",'Neattiecināmās izmaksas'!L50)</f>
        <v/>
      </c>
      <c r="S61" s="91" t="str">
        <f>IF('Neattiecināmās izmaksas'!M50="","",'Neattiecināmās izmaksas'!M50)</f>
        <v/>
      </c>
      <c r="T61" s="67" t="str">
        <f>IF('Neattiecināmās izmaksas'!N50="","",'Neattiecināmās izmaksas'!N50)</f>
        <v/>
      </c>
      <c r="U61" s="67" t="str">
        <f>IF('Neattiecināmās izmaksas'!O50="","",'Neattiecināmās izmaksas'!O50)</f>
        <v/>
      </c>
      <c r="V61" s="43"/>
    </row>
    <row r="62" spans="1:22" s="59" customFormat="1" ht="10.5" hidden="1" customHeight="1" outlineLevel="1" x14ac:dyDescent="0.25">
      <c r="A62" s="43"/>
      <c r="B62" s="65">
        <f>IF(Tāme!B54="","",Tāme!B54)</f>
        <v>4.9000000000000004</v>
      </c>
      <c r="C62" s="66" t="str">
        <f>IF(Tāme!C54="","",Tāme!C54)</f>
        <v/>
      </c>
      <c r="D62" s="280" t="str">
        <f>IF(Tāme!D54="","",Tāme!D54)</f>
        <v/>
      </c>
      <c r="E62" s="280" t="str">
        <f>IF(Tāme!E54="","",Tāme!E54)</f>
        <v/>
      </c>
      <c r="F62" s="67" t="str">
        <f>IF(Tāme!F54="","",Tāme!F54)</f>
        <v/>
      </c>
      <c r="G62" s="318">
        <f>IF(Tāme!G54="","",Tāme!G54)</f>
        <v>1</v>
      </c>
      <c r="H62" s="67">
        <f>IF(Tāme!H54="","",Tāme!H54)</f>
        <v>0</v>
      </c>
      <c r="I62" s="68">
        <f>IF(Tāme!I54="","",Tāme!I54)</f>
        <v>0</v>
      </c>
      <c r="J62" s="87">
        <f>IF(Tāme!J54="","",Tāme!J54)</f>
        <v>0</v>
      </c>
      <c r="K62" s="242"/>
      <c r="L62" s="69" t="str">
        <f>IF('Attiecināmās izmaksas'!L51="","",'Attiecināmās izmaksas'!L51)</f>
        <v/>
      </c>
      <c r="M62" s="91" t="str">
        <f>IF('Attiecināmās izmaksas'!M51="","",'Attiecināmās izmaksas'!M51)</f>
        <v/>
      </c>
      <c r="N62" s="67" t="str">
        <f>IF('Attiecināmās izmaksas'!N51="","",'Attiecināmās izmaksas'!N51)</f>
        <v/>
      </c>
      <c r="O62" s="67" t="str">
        <f>IF('Attiecināmās izmaksas'!O51="","",'Attiecināmās izmaksas'!O51)</f>
        <v/>
      </c>
      <c r="P62" s="92" t="str">
        <f>IF('Attiecināmās izmaksas'!P51="","",'Attiecināmās izmaksas'!P51)</f>
        <v/>
      </c>
      <c r="R62" s="69" t="str">
        <f>IF('Neattiecināmās izmaksas'!L51="","",'Neattiecināmās izmaksas'!L51)</f>
        <v/>
      </c>
      <c r="S62" s="91" t="str">
        <f>IF('Neattiecināmās izmaksas'!M51="","",'Neattiecināmās izmaksas'!M51)</f>
        <v/>
      </c>
      <c r="T62" s="67" t="str">
        <f>IF('Neattiecināmās izmaksas'!N51="","",'Neattiecināmās izmaksas'!N51)</f>
        <v/>
      </c>
      <c r="U62" s="67" t="str">
        <f>IF('Neattiecināmās izmaksas'!O51="","",'Neattiecināmās izmaksas'!O51)</f>
        <v/>
      </c>
      <c r="V62" s="43"/>
    </row>
    <row r="63" spans="1:22" s="59" customFormat="1" ht="10.5" hidden="1" customHeight="1" outlineLevel="1" x14ac:dyDescent="0.25">
      <c r="A63" s="43"/>
      <c r="B63" s="70" t="str">
        <f>IF(Tāme!B55="","",Tāme!B55)</f>
        <v>4.10.</v>
      </c>
      <c r="C63" s="71" t="str">
        <f>IF(Tāme!C55="","",Tāme!C55)</f>
        <v/>
      </c>
      <c r="D63" s="281" t="str">
        <f>IF(Tāme!D55="","",Tāme!D55)</f>
        <v/>
      </c>
      <c r="E63" s="281" t="str">
        <f>IF(Tāme!E55="","",Tāme!E55)</f>
        <v/>
      </c>
      <c r="F63" s="72" t="str">
        <f>IF(Tāme!F55="","",Tāme!F55)</f>
        <v/>
      </c>
      <c r="G63" s="319">
        <f>IF(Tāme!G55="","",Tāme!G55)</f>
        <v>1</v>
      </c>
      <c r="H63" s="72">
        <f>IF(Tāme!H55="","",Tāme!H55)</f>
        <v>0</v>
      </c>
      <c r="I63" s="73">
        <f>IF(Tāme!I55="","",Tāme!I55)</f>
        <v>0</v>
      </c>
      <c r="J63" s="88">
        <f>IF(Tāme!J55="","",Tāme!J55)</f>
        <v>0</v>
      </c>
      <c r="K63" s="242"/>
      <c r="L63" s="74" t="str">
        <f>IF('Attiecināmās izmaksas'!L52="","",'Attiecināmās izmaksas'!L52)</f>
        <v/>
      </c>
      <c r="M63" s="93" t="str">
        <f>IF('Attiecināmās izmaksas'!M52="","",'Attiecināmās izmaksas'!M52)</f>
        <v/>
      </c>
      <c r="N63" s="72" t="str">
        <f>IF('Attiecināmās izmaksas'!N52="","",'Attiecināmās izmaksas'!N52)</f>
        <v/>
      </c>
      <c r="O63" s="72" t="str">
        <f>IF('Attiecināmās izmaksas'!O52="","",'Attiecināmās izmaksas'!O52)</f>
        <v/>
      </c>
      <c r="P63" s="94" t="str">
        <f>IF('Attiecināmās izmaksas'!P52="","",'Attiecināmās izmaksas'!P52)</f>
        <v/>
      </c>
      <c r="R63" s="74" t="str">
        <f>IF('Neattiecināmās izmaksas'!L52="","",'Neattiecināmās izmaksas'!L52)</f>
        <v/>
      </c>
      <c r="S63" s="93" t="str">
        <f>IF('Neattiecināmās izmaksas'!M52="","",'Neattiecināmās izmaksas'!M52)</f>
        <v/>
      </c>
      <c r="T63" s="72" t="str">
        <f>IF('Neattiecināmās izmaksas'!N52="","",'Neattiecināmās izmaksas'!N52)</f>
        <v/>
      </c>
      <c r="U63" s="72" t="str">
        <f>IF('Neattiecināmās izmaksas'!O52="","",'Neattiecināmās izmaksas'!O52)</f>
        <v/>
      </c>
      <c r="V63" s="43"/>
    </row>
    <row r="64" spans="1:22" s="246" customFormat="1" ht="22.5" customHeight="1" collapsed="1" x14ac:dyDescent="0.25">
      <c r="A64" s="43"/>
      <c r="B64" s="247">
        <v>5</v>
      </c>
      <c r="C64" s="444" t="str">
        <f>Tāme!C56</f>
        <v>Būvniecības izmaksas</v>
      </c>
      <c r="D64" s="445"/>
      <c r="E64" s="302"/>
      <c r="F64" s="256"/>
      <c r="G64" s="320"/>
      <c r="H64" s="257">
        <f>SUM(H65:H74)</f>
        <v>0</v>
      </c>
      <c r="I64" s="258">
        <f>SUM(I65:I74)</f>
        <v>0</v>
      </c>
      <c r="J64" s="259">
        <f>IF(Tāme!J56="","",Tāme!J56)</f>
        <v>0</v>
      </c>
      <c r="K64" s="242"/>
      <c r="L64" s="260">
        <f>IF('Attiecināmās izmaksas'!L53="","",'Attiecināmās izmaksas'!L53)</f>
        <v>0</v>
      </c>
      <c r="M64" s="261">
        <f>IF('Attiecināmās izmaksas'!M53="","",'Attiecināmās izmaksas'!M53)</f>
        <v>0</v>
      </c>
      <c r="N64" s="256">
        <f>IF('Attiecināmās izmaksas'!N53="","",'Attiecināmās izmaksas'!N53)</f>
        <v>0</v>
      </c>
      <c r="O64" s="256">
        <f>IF('Attiecināmās izmaksas'!O53="","",'Attiecināmās izmaksas'!O53)</f>
        <v>0</v>
      </c>
      <c r="P64" s="262">
        <f>IF('Attiecināmās izmaksas'!P53="","",'Attiecināmās izmaksas'!P53)</f>
        <v>0</v>
      </c>
      <c r="Q64" s="59"/>
      <c r="R64" s="260">
        <f>IF('Neattiecināmās izmaksas'!L53="","",'Neattiecināmās izmaksas'!L53)</f>
        <v>0</v>
      </c>
      <c r="S64" s="261">
        <f>IF('Neattiecināmās izmaksas'!M53="","",'Neattiecināmās izmaksas'!M53)</f>
        <v>0</v>
      </c>
      <c r="T64" s="256">
        <f>IF('Neattiecināmās izmaksas'!N53="","",'Neattiecināmās izmaksas'!N53)</f>
        <v>0</v>
      </c>
      <c r="U64" s="256">
        <f>IF('Neattiecināmās izmaksas'!O53="","",'Neattiecināmās izmaksas'!O53)</f>
        <v>0</v>
      </c>
      <c r="V64" s="43"/>
    </row>
    <row r="65" spans="1:22" s="59" customFormat="1" ht="10.5" hidden="1" customHeight="1" outlineLevel="1" x14ac:dyDescent="0.25">
      <c r="A65" s="43"/>
      <c r="B65" s="65">
        <f>IF(Tāme!B57="","",Tāme!B57)</f>
        <v>5.0999999999999996</v>
      </c>
      <c r="C65" s="66" t="str">
        <f>IF(Tāme!C57="","",Tāme!C57)</f>
        <v/>
      </c>
      <c r="D65" s="280" t="str">
        <f>IF(Tāme!D57="","",Tāme!D57)</f>
        <v/>
      </c>
      <c r="E65" s="280" t="str">
        <f>IF(Tāme!E57="","",Tāme!E57)</f>
        <v/>
      </c>
      <c r="F65" s="67" t="str">
        <f>IF(Tāme!F57="","",Tāme!F57)</f>
        <v/>
      </c>
      <c r="G65" s="318">
        <f>IF(Tāme!G57="","",Tāme!G57)</f>
        <v>1</v>
      </c>
      <c r="H65" s="67">
        <f>IF(Tāme!H57="","",Tāme!H57)</f>
        <v>0</v>
      </c>
      <c r="I65" s="68">
        <f>IF(Tāme!I57="","",Tāme!I57)</f>
        <v>0</v>
      </c>
      <c r="J65" s="87">
        <f>IF(Tāme!J57="","",Tāme!J57)</f>
        <v>0</v>
      </c>
      <c r="K65" s="242"/>
      <c r="L65" s="69" t="str">
        <f>IF('Attiecināmās izmaksas'!L54="","",'Attiecināmās izmaksas'!L54)</f>
        <v/>
      </c>
      <c r="M65" s="91" t="str">
        <f>IF('Attiecināmās izmaksas'!M54="","",'Attiecināmās izmaksas'!M54)</f>
        <v/>
      </c>
      <c r="N65" s="67" t="str">
        <f>IF('Attiecināmās izmaksas'!N54="","",'Attiecināmās izmaksas'!N54)</f>
        <v/>
      </c>
      <c r="O65" s="67" t="str">
        <f>IF('Attiecināmās izmaksas'!O54="","",'Attiecināmās izmaksas'!O54)</f>
        <v/>
      </c>
      <c r="P65" s="92" t="str">
        <f>IF('Attiecināmās izmaksas'!P54="","",'Attiecināmās izmaksas'!P54)</f>
        <v/>
      </c>
      <c r="R65" s="69" t="str">
        <f>IF('Neattiecināmās izmaksas'!L54="","",'Neattiecināmās izmaksas'!L54)</f>
        <v/>
      </c>
      <c r="S65" s="91" t="str">
        <f>IF('Neattiecināmās izmaksas'!M54="","",'Neattiecināmās izmaksas'!M54)</f>
        <v/>
      </c>
      <c r="T65" s="67" t="str">
        <f>IF('Neattiecināmās izmaksas'!N54="","",'Neattiecināmās izmaksas'!N54)</f>
        <v/>
      </c>
      <c r="U65" s="67" t="str">
        <f>IF('Neattiecināmās izmaksas'!O54="","",'Neattiecināmās izmaksas'!O54)</f>
        <v/>
      </c>
      <c r="V65" s="43"/>
    </row>
    <row r="66" spans="1:22" s="59" customFormat="1" ht="10.5" hidden="1" customHeight="1" outlineLevel="1" x14ac:dyDescent="0.25">
      <c r="A66" s="43"/>
      <c r="B66" s="65">
        <f>IF(Tāme!B58="","",Tāme!B58)</f>
        <v>5.2</v>
      </c>
      <c r="C66" s="66" t="str">
        <f>IF(Tāme!C58="","",Tāme!C58)</f>
        <v/>
      </c>
      <c r="D66" s="280" t="str">
        <f>IF(Tāme!D58="","",Tāme!D58)</f>
        <v/>
      </c>
      <c r="E66" s="280" t="str">
        <f>IF(Tāme!E58="","",Tāme!E58)</f>
        <v/>
      </c>
      <c r="F66" s="67" t="str">
        <f>IF(Tāme!F58="","",Tāme!F58)</f>
        <v/>
      </c>
      <c r="G66" s="318">
        <f>IF(Tāme!G58="","",Tāme!G58)</f>
        <v>1</v>
      </c>
      <c r="H66" s="67">
        <f>IF(Tāme!H58="","",Tāme!H58)</f>
        <v>0</v>
      </c>
      <c r="I66" s="68">
        <f>IF(Tāme!I58="","",Tāme!I58)</f>
        <v>0</v>
      </c>
      <c r="J66" s="87">
        <f>IF(Tāme!J58="","",Tāme!J58)</f>
        <v>0</v>
      </c>
      <c r="K66" s="242"/>
      <c r="L66" s="69" t="str">
        <f>IF('Attiecināmās izmaksas'!L55="","",'Attiecināmās izmaksas'!L55)</f>
        <v/>
      </c>
      <c r="M66" s="91" t="str">
        <f>IF('Attiecināmās izmaksas'!M55="","",'Attiecināmās izmaksas'!M55)</f>
        <v/>
      </c>
      <c r="N66" s="67" t="str">
        <f>IF('Attiecināmās izmaksas'!N55="","",'Attiecināmās izmaksas'!N55)</f>
        <v/>
      </c>
      <c r="O66" s="67" t="str">
        <f>IF('Attiecināmās izmaksas'!O55="","",'Attiecināmās izmaksas'!O55)</f>
        <v/>
      </c>
      <c r="P66" s="92" t="str">
        <f>IF('Attiecināmās izmaksas'!P55="","",'Attiecināmās izmaksas'!P55)</f>
        <v/>
      </c>
      <c r="R66" s="69" t="str">
        <f>IF('Neattiecināmās izmaksas'!L55="","",'Neattiecināmās izmaksas'!L55)</f>
        <v/>
      </c>
      <c r="S66" s="91" t="str">
        <f>IF('Neattiecināmās izmaksas'!M55="","",'Neattiecināmās izmaksas'!M55)</f>
        <v/>
      </c>
      <c r="T66" s="67" t="str">
        <f>IF('Neattiecināmās izmaksas'!N55="","",'Neattiecināmās izmaksas'!N55)</f>
        <v/>
      </c>
      <c r="U66" s="67" t="str">
        <f>IF('Neattiecināmās izmaksas'!O55="","",'Neattiecināmās izmaksas'!O55)</f>
        <v/>
      </c>
      <c r="V66" s="43"/>
    </row>
    <row r="67" spans="1:22" s="59" customFormat="1" ht="10.5" hidden="1" customHeight="1" outlineLevel="1" x14ac:dyDescent="0.25">
      <c r="A67" s="43"/>
      <c r="B67" s="65">
        <f>IF(Tāme!B59="","",Tāme!B59)</f>
        <v>5.3</v>
      </c>
      <c r="C67" s="66" t="str">
        <f>IF(Tāme!C59="","",Tāme!C59)</f>
        <v/>
      </c>
      <c r="D67" s="280" t="str">
        <f>IF(Tāme!D59="","",Tāme!D59)</f>
        <v/>
      </c>
      <c r="E67" s="280" t="str">
        <f>IF(Tāme!E59="","",Tāme!E59)</f>
        <v/>
      </c>
      <c r="F67" s="67" t="str">
        <f>IF(Tāme!F59="","",Tāme!F59)</f>
        <v/>
      </c>
      <c r="G67" s="318">
        <f>IF(Tāme!G59="","",Tāme!G59)</f>
        <v>1</v>
      </c>
      <c r="H67" s="67">
        <f>IF(Tāme!H59="","",Tāme!H59)</f>
        <v>0</v>
      </c>
      <c r="I67" s="68">
        <f>IF(Tāme!I59="","",Tāme!I59)</f>
        <v>0</v>
      </c>
      <c r="J67" s="87">
        <f>IF(Tāme!J59="","",Tāme!J59)</f>
        <v>0</v>
      </c>
      <c r="K67" s="242"/>
      <c r="L67" s="69" t="str">
        <f>IF('Attiecināmās izmaksas'!L56="","",'Attiecināmās izmaksas'!L56)</f>
        <v/>
      </c>
      <c r="M67" s="91" t="str">
        <f>IF('Attiecināmās izmaksas'!M56="","",'Attiecināmās izmaksas'!M56)</f>
        <v/>
      </c>
      <c r="N67" s="67" t="str">
        <f>IF('Attiecināmās izmaksas'!N56="","",'Attiecināmās izmaksas'!N56)</f>
        <v/>
      </c>
      <c r="O67" s="67" t="str">
        <f>IF('Attiecināmās izmaksas'!O56="","",'Attiecināmās izmaksas'!O56)</f>
        <v/>
      </c>
      <c r="P67" s="92" t="str">
        <f>IF('Attiecināmās izmaksas'!P56="","",'Attiecināmās izmaksas'!P56)</f>
        <v/>
      </c>
      <c r="R67" s="69" t="str">
        <f>IF('Neattiecināmās izmaksas'!L56="","",'Neattiecināmās izmaksas'!L56)</f>
        <v/>
      </c>
      <c r="S67" s="91" t="str">
        <f>IF('Neattiecināmās izmaksas'!M56="","",'Neattiecināmās izmaksas'!M56)</f>
        <v/>
      </c>
      <c r="T67" s="67" t="str">
        <f>IF('Neattiecināmās izmaksas'!N56="","",'Neattiecināmās izmaksas'!N56)</f>
        <v/>
      </c>
      <c r="U67" s="67" t="str">
        <f>IF('Neattiecināmās izmaksas'!O56="","",'Neattiecināmās izmaksas'!O56)</f>
        <v/>
      </c>
      <c r="V67" s="43"/>
    </row>
    <row r="68" spans="1:22" s="59" customFormat="1" ht="10.5" hidden="1" customHeight="1" outlineLevel="1" x14ac:dyDescent="0.25">
      <c r="A68" s="43"/>
      <c r="B68" s="65">
        <f>IF(Tāme!B60="","",Tāme!B60)</f>
        <v>5.4</v>
      </c>
      <c r="C68" s="66" t="str">
        <f>IF(Tāme!C60="","",Tāme!C60)</f>
        <v/>
      </c>
      <c r="D68" s="280" t="str">
        <f>IF(Tāme!D60="","",Tāme!D60)</f>
        <v/>
      </c>
      <c r="E68" s="280" t="str">
        <f>IF(Tāme!E60="","",Tāme!E60)</f>
        <v/>
      </c>
      <c r="F68" s="67" t="str">
        <f>IF(Tāme!F60="","",Tāme!F60)</f>
        <v/>
      </c>
      <c r="G68" s="318">
        <f>IF(Tāme!G60="","",Tāme!G60)</f>
        <v>1</v>
      </c>
      <c r="H68" s="67">
        <f>IF(Tāme!H60="","",Tāme!H60)</f>
        <v>0</v>
      </c>
      <c r="I68" s="68">
        <f>IF(Tāme!I60="","",Tāme!I60)</f>
        <v>0</v>
      </c>
      <c r="J68" s="87">
        <f>IF(Tāme!J60="","",Tāme!J60)</f>
        <v>0</v>
      </c>
      <c r="K68" s="242"/>
      <c r="L68" s="69" t="str">
        <f>IF('Attiecināmās izmaksas'!L57="","",'Attiecināmās izmaksas'!L57)</f>
        <v/>
      </c>
      <c r="M68" s="91" t="str">
        <f>IF('Attiecināmās izmaksas'!M57="","",'Attiecināmās izmaksas'!M57)</f>
        <v/>
      </c>
      <c r="N68" s="67" t="str">
        <f>IF('Attiecināmās izmaksas'!N57="","",'Attiecināmās izmaksas'!N57)</f>
        <v/>
      </c>
      <c r="O68" s="67" t="str">
        <f>IF('Attiecināmās izmaksas'!O57="","",'Attiecināmās izmaksas'!O57)</f>
        <v/>
      </c>
      <c r="P68" s="92" t="str">
        <f>IF('Attiecināmās izmaksas'!P57="","",'Attiecināmās izmaksas'!P57)</f>
        <v/>
      </c>
      <c r="R68" s="69" t="str">
        <f>IF('Neattiecināmās izmaksas'!L57="","",'Neattiecināmās izmaksas'!L57)</f>
        <v/>
      </c>
      <c r="S68" s="91" t="str">
        <f>IF('Neattiecināmās izmaksas'!M57="","",'Neattiecināmās izmaksas'!M57)</f>
        <v/>
      </c>
      <c r="T68" s="67" t="str">
        <f>IF('Neattiecināmās izmaksas'!N57="","",'Neattiecināmās izmaksas'!N57)</f>
        <v/>
      </c>
      <c r="U68" s="67" t="str">
        <f>IF('Neattiecināmās izmaksas'!O57="","",'Neattiecināmās izmaksas'!O57)</f>
        <v/>
      </c>
      <c r="V68" s="43"/>
    </row>
    <row r="69" spans="1:22" s="59" customFormat="1" ht="10.5" hidden="1" customHeight="1" outlineLevel="1" x14ac:dyDescent="0.25">
      <c r="A69" s="43"/>
      <c r="B69" s="65">
        <f>IF(Tāme!B61="","",Tāme!B61)</f>
        <v>5.5</v>
      </c>
      <c r="C69" s="66" t="str">
        <f>IF(Tāme!C61="","",Tāme!C61)</f>
        <v/>
      </c>
      <c r="D69" s="280" t="str">
        <f>IF(Tāme!D61="","",Tāme!D61)</f>
        <v/>
      </c>
      <c r="E69" s="280" t="str">
        <f>IF(Tāme!E61="","",Tāme!E61)</f>
        <v/>
      </c>
      <c r="F69" s="67" t="str">
        <f>IF(Tāme!F61="","",Tāme!F61)</f>
        <v/>
      </c>
      <c r="G69" s="318">
        <f>IF(Tāme!G61="","",Tāme!G61)</f>
        <v>1</v>
      </c>
      <c r="H69" s="67">
        <f>IF(Tāme!H61="","",Tāme!H61)</f>
        <v>0</v>
      </c>
      <c r="I69" s="68">
        <f>IF(Tāme!I61="","",Tāme!I61)</f>
        <v>0</v>
      </c>
      <c r="J69" s="87">
        <f>IF(Tāme!J61="","",Tāme!J61)</f>
        <v>0</v>
      </c>
      <c r="K69" s="242"/>
      <c r="L69" s="69" t="str">
        <f>IF('Attiecināmās izmaksas'!L58="","",'Attiecināmās izmaksas'!L58)</f>
        <v/>
      </c>
      <c r="M69" s="91" t="str">
        <f>IF('Attiecināmās izmaksas'!M58="","",'Attiecināmās izmaksas'!M58)</f>
        <v/>
      </c>
      <c r="N69" s="67" t="str">
        <f>IF('Attiecināmās izmaksas'!N58="","",'Attiecināmās izmaksas'!N58)</f>
        <v/>
      </c>
      <c r="O69" s="67" t="str">
        <f>IF('Attiecināmās izmaksas'!O58="","",'Attiecināmās izmaksas'!O58)</f>
        <v/>
      </c>
      <c r="P69" s="92" t="str">
        <f>IF('Attiecināmās izmaksas'!P58="","",'Attiecināmās izmaksas'!P58)</f>
        <v/>
      </c>
      <c r="R69" s="69" t="str">
        <f>IF('Neattiecināmās izmaksas'!L58="","",'Neattiecināmās izmaksas'!L58)</f>
        <v/>
      </c>
      <c r="S69" s="91" t="str">
        <f>IF('Neattiecināmās izmaksas'!M58="","",'Neattiecināmās izmaksas'!M58)</f>
        <v/>
      </c>
      <c r="T69" s="67" t="str">
        <f>IF('Neattiecināmās izmaksas'!N58="","",'Neattiecināmās izmaksas'!N58)</f>
        <v/>
      </c>
      <c r="U69" s="67" t="str">
        <f>IF('Neattiecināmās izmaksas'!O58="","",'Neattiecināmās izmaksas'!O58)</f>
        <v/>
      </c>
      <c r="V69" s="43"/>
    </row>
    <row r="70" spans="1:22" s="59" customFormat="1" ht="10.5" hidden="1" customHeight="1" outlineLevel="1" x14ac:dyDescent="0.25">
      <c r="A70" s="43"/>
      <c r="B70" s="65">
        <f>IF(Tāme!B62="","",Tāme!B62)</f>
        <v>5.6</v>
      </c>
      <c r="C70" s="66" t="str">
        <f>IF(Tāme!C62="","",Tāme!C62)</f>
        <v/>
      </c>
      <c r="D70" s="280" t="str">
        <f>IF(Tāme!D62="","",Tāme!D62)</f>
        <v/>
      </c>
      <c r="E70" s="280" t="str">
        <f>IF(Tāme!E62="","",Tāme!E62)</f>
        <v/>
      </c>
      <c r="F70" s="67" t="str">
        <f>IF(Tāme!F62="","",Tāme!F62)</f>
        <v/>
      </c>
      <c r="G70" s="318">
        <f>IF(Tāme!G62="","",Tāme!G62)</f>
        <v>1</v>
      </c>
      <c r="H70" s="67">
        <f>IF(Tāme!H62="","",Tāme!H62)</f>
        <v>0</v>
      </c>
      <c r="I70" s="68">
        <f>IF(Tāme!I62="","",Tāme!I62)</f>
        <v>0</v>
      </c>
      <c r="J70" s="87">
        <f>IF(Tāme!J62="","",Tāme!J62)</f>
        <v>0</v>
      </c>
      <c r="K70" s="242"/>
      <c r="L70" s="69" t="str">
        <f>IF('Attiecināmās izmaksas'!L59="","",'Attiecināmās izmaksas'!L59)</f>
        <v/>
      </c>
      <c r="M70" s="91" t="str">
        <f>IF('Attiecināmās izmaksas'!M59="","",'Attiecināmās izmaksas'!M59)</f>
        <v/>
      </c>
      <c r="N70" s="67" t="str">
        <f>IF('Attiecināmās izmaksas'!N59="","",'Attiecināmās izmaksas'!N59)</f>
        <v/>
      </c>
      <c r="O70" s="67" t="str">
        <f>IF('Attiecināmās izmaksas'!O59="","",'Attiecināmās izmaksas'!O59)</f>
        <v/>
      </c>
      <c r="P70" s="92" t="str">
        <f>IF('Attiecināmās izmaksas'!P59="","",'Attiecināmās izmaksas'!P59)</f>
        <v/>
      </c>
      <c r="R70" s="69" t="str">
        <f>IF('Neattiecināmās izmaksas'!L59="","",'Neattiecināmās izmaksas'!L59)</f>
        <v/>
      </c>
      <c r="S70" s="91" t="str">
        <f>IF('Neattiecināmās izmaksas'!M59="","",'Neattiecināmās izmaksas'!M59)</f>
        <v/>
      </c>
      <c r="T70" s="67" t="str">
        <f>IF('Neattiecināmās izmaksas'!N59="","",'Neattiecināmās izmaksas'!N59)</f>
        <v/>
      </c>
      <c r="U70" s="67" t="str">
        <f>IF('Neattiecināmās izmaksas'!O59="","",'Neattiecināmās izmaksas'!O59)</f>
        <v/>
      </c>
      <c r="V70" s="43"/>
    </row>
    <row r="71" spans="1:22" s="59" customFormat="1" ht="10.5" hidden="1" customHeight="1" outlineLevel="1" x14ac:dyDescent="0.25">
      <c r="A71" s="43"/>
      <c r="B71" s="65">
        <f>IF(Tāme!B63="","",Tāme!B63)</f>
        <v>5.7</v>
      </c>
      <c r="C71" s="66" t="str">
        <f>IF(Tāme!C63="","",Tāme!C63)</f>
        <v/>
      </c>
      <c r="D71" s="280" t="str">
        <f>IF(Tāme!D63="","",Tāme!D63)</f>
        <v/>
      </c>
      <c r="E71" s="280" t="str">
        <f>IF(Tāme!E63="","",Tāme!E63)</f>
        <v/>
      </c>
      <c r="F71" s="67" t="str">
        <f>IF(Tāme!F63="","",Tāme!F63)</f>
        <v/>
      </c>
      <c r="G71" s="318">
        <f>IF(Tāme!G63="","",Tāme!G63)</f>
        <v>1</v>
      </c>
      <c r="H71" s="67">
        <f>IF(Tāme!H63="","",Tāme!H63)</f>
        <v>0</v>
      </c>
      <c r="I71" s="68">
        <f>IF(Tāme!I63="","",Tāme!I63)</f>
        <v>0</v>
      </c>
      <c r="J71" s="87">
        <f>IF(Tāme!J63="","",Tāme!J63)</f>
        <v>0</v>
      </c>
      <c r="K71" s="242"/>
      <c r="L71" s="69" t="str">
        <f>IF('Attiecināmās izmaksas'!L60="","",'Attiecināmās izmaksas'!L60)</f>
        <v/>
      </c>
      <c r="M71" s="91" t="str">
        <f>IF('Attiecināmās izmaksas'!M60="","",'Attiecināmās izmaksas'!M60)</f>
        <v/>
      </c>
      <c r="N71" s="67" t="str">
        <f>IF('Attiecināmās izmaksas'!N60="","",'Attiecināmās izmaksas'!N60)</f>
        <v/>
      </c>
      <c r="O71" s="67" t="str">
        <f>IF('Attiecināmās izmaksas'!O60="","",'Attiecināmās izmaksas'!O60)</f>
        <v/>
      </c>
      <c r="P71" s="92" t="str">
        <f>IF('Attiecināmās izmaksas'!P60="","",'Attiecināmās izmaksas'!P60)</f>
        <v/>
      </c>
      <c r="R71" s="69" t="str">
        <f>IF('Neattiecināmās izmaksas'!L60="","",'Neattiecināmās izmaksas'!L60)</f>
        <v/>
      </c>
      <c r="S71" s="91" t="str">
        <f>IF('Neattiecināmās izmaksas'!M60="","",'Neattiecināmās izmaksas'!M60)</f>
        <v/>
      </c>
      <c r="T71" s="67" t="str">
        <f>IF('Neattiecināmās izmaksas'!N60="","",'Neattiecināmās izmaksas'!N60)</f>
        <v/>
      </c>
      <c r="U71" s="67" t="str">
        <f>IF('Neattiecināmās izmaksas'!O60="","",'Neattiecināmās izmaksas'!O60)</f>
        <v/>
      </c>
      <c r="V71" s="43"/>
    </row>
    <row r="72" spans="1:22" s="59" customFormat="1" ht="10.5" hidden="1" customHeight="1" outlineLevel="1" x14ac:dyDescent="0.25">
      <c r="A72" s="43"/>
      <c r="B72" s="65">
        <f>IF(Tāme!B64="","",Tāme!B64)</f>
        <v>5.8</v>
      </c>
      <c r="C72" s="66" t="str">
        <f>IF(Tāme!C64="","",Tāme!C64)</f>
        <v/>
      </c>
      <c r="D72" s="280" t="str">
        <f>IF(Tāme!D64="","",Tāme!D64)</f>
        <v/>
      </c>
      <c r="E72" s="280" t="str">
        <f>IF(Tāme!E64="","",Tāme!E64)</f>
        <v/>
      </c>
      <c r="F72" s="67" t="str">
        <f>IF(Tāme!F64="","",Tāme!F64)</f>
        <v/>
      </c>
      <c r="G72" s="318">
        <f>IF(Tāme!G64="","",Tāme!G64)</f>
        <v>1</v>
      </c>
      <c r="H72" s="67">
        <f>IF(Tāme!H64="","",Tāme!H64)</f>
        <v>0</v>
      </c>
      <c r="I72" s="68">
        <f>IF(Tāme!I64="","",Tāme!I64)</f>
        <v>0</v>
      </c>
      <c r="J72" s="87">
        <f>IF(Tāme!J64="","",Tāme!J64)</f>
        <v>0</v>
      </c>
      <c r="K72" s="242"/>
      <c r="L72" s="69" t="str">
        <f>IF('Attiecināmās izmaksas'!L61="","",'Attiecināmās izmaksas'!L61)</f>
        <v/>
      </c>
      <c r="M72" s="91" t="str">
        <f>IF('Attiecināmās izmaksas'!M61="","",'Attiecināmās izmaksas'!M61)</f>
        <v/>
      </c>
      <c r="N72" s="67" t="str">
        <f>IF('Attiecināmās izmaksas'!N61="","",'Attiecināmās izmaksas'!N61)</f>
        <v/>
      </c>
      <c r="O72" s="67" t="str">
        <f>IF('Attiecināmās izmaksas'!O61="","",'Attiecināmās izmaksas'!O61)</f>
        <v/>
      </c>
      <c r="P72" s="92" t="str">
        <f>IF('Attiecināmās izmaksas'!P61="","",'Attiecināmās izmaksas'!P61)</f>
        <v/>
      </c>
      <c r="R72" s="69" t="str">
        <f>IF('Neattiecināmās izmaksas'!L61="","",'Neattiecināmās izmaksas'!L61)</f>
        <v/>
      </c>
      <c r="S72" s="91" t="str">
        <f>IF('Neattiecināmās izmaksas'!M61="","",'Neattiecināmās izmaksas'!M61)</f>
        <v/>
      </c>
      <c r="T72" s="67" t="str">
        <f>IF('Neattiecināmās izmaksas'!N61="","",'Neattiecināmās izmaksas'!N61)</f>
        <v/>
      </c>
      <c r="U72" s="67" t="str">
        <f>IF('Neattiecināmās izmaksas'!O61="","",'Neattiecināmās izmaksas'!O61)</f>
        <v/>
      </c>
      <c r="V72" s="43"/>
    </row>
    <row r="73" spans="1:22" s="59" customFormat="1" ht="10.5" hidden="1" customHeight="1" outlineLevel="1" x14ac:dyDescent="0.25">
      <c r="A73" s="43"/>
      <c r="B73" s="65">
        <f>IF(Tāme!B65="","",Tāme!B65)</f>
        <v>5.9</v>
      </c>
      <c r="C73" s="66" t="str">
        <f>IF(Tāme!C65="","",Tāme!C65)</f>
        <v/>
      </c>
      <c r="D73" s="280" t="str">
        <f>IF(Tāme!D65="","",Tāme!D65)</f>
        <v/>
      </c>
      <c r="E73" s="280" t="str">
        <f>IF(Tāme!E65="","",Tāme!E65)</f>
        <v/>
      </c>
      <c r="F73" s="67" t="str">
        <f>IF(Tāme!F65="","",Tāme!F65)</f>
        <v/>
      </c>
      <c r="G73" s="318">
        <f>IF(Tāme!G65="","",Tāme!G65)</f>
        <v>1</v>
      </c>
      <c r="H73" s="67">
        <f>IF(Tāme!H65="","",Tāme!H65)</f>
        <v>0</v>
      </c>
      <c r="I73" s="68">
        <f>IF(Tāme!I65="","",Tāme!I65)</f>
        <v>0</v>
      </c>
      <c r="J73" s="87">
        <f>IF(Tāme!J65="","",Tāme!J65)</f>
        <v>0</v>
      </c>
      <c r="K73" s="242"/>
      <c r="L73" s="69" t="str">
        <f>IF('Attiecināmās izmaksas'!L62="","",'Attiecināmās izmaksas'!L62)</f>
        <v/>
      </c>
      <c r="M73" s="91" t="str">
        <f>IF('Attiecināmās izmaksas'!M62="","",'Attiecināmās izmaksas'!M62)</f>
        <v/>
      </c>
      <c r="N73" s="67" t="str">
        <f>IF('Attiecināmās izmaksas'!N62="","",'Attiecināmās izmaksas'!N62)</f>
        <v/>
      </c>
      <c r="O73" s="67" t="str">
        <f>IF('Attiecināmās izmaksas'!O62="","",'Attiecināmās izmaksas'!O62)</f>
        <v/>
      </c>
      <c r="P73" s="92" t="str">
        <f>IF('Attiecināmās izmaksas'!P62="","",'Attiecināmās izmaksas'!P62)</f>
        <v/>
      </c>
      <c r="R73" s="69" t="str">
        <f>IF('Neattiecināmās izmaksas'!L62="","",'Neattiecināmās izmaksas'!L62)</f>
        <v/>
      </c>
      <c r="S73" s="91" t="str">
        <f>IF('Neattiecināmās izmaksas'!M62="","",'Neattiecināmās izmaksas'!M62)</f>
        <v/>
      </c>
      <c r="T73" s="67" t="str">
        <f>IF('Neattiecināmās izmaksas'!N62="","",'Neattiecināmās izmaksas'!N62)</f>
        <v/>
      </c>
      <c r="U73" s="67" t="str">
        <f>IF('Neattiecināmās izmaksas'!O62="","",'Neattiecināmās izmaksas'!O62)</f>
        <v/>
      </c>
      <c r="V73" s="43"/>
    </row>
    <row r="74" spans="1:22" s="59" customFormat="1" ht="10.5" hidden="1" customHeight="1" outlineLevel="1" x14ac:dyDescent="0.25">
      <c r="A74" s="43"/>
      <c r="B74" s="70" t="str">
        <f>IF(Tāme!B66="","",Tāme!B66)</f>
        <v>5.10.</v>
      </c>
      <c r="C74" s="71" t="str">
        <f>IF(Tāme!C66="","",Tāme!C66)</f>
        <v/>
      </c>
      <c r="D74" s="281" t="str">
        <f>IF(Tāme!D66="","",Tāme!D66)</f>
        <v/>
      </c>
      <c r="E74" s="281" t="str">
        <f>IF(Tāme!E66="","",Tāme!E66)</f>
        <v/>
      </c>
      <c r="F74" s="72" t="str">
        <f>IF(Tāme!F66="","",Tāme!F66)</f>
        <v/>
      </c>
      <c r="G74" s="319">
        <f>IF(Tāme!G66="","",Tāme!G66)</f>
        <v>1</v>
      </c>
      <c r="H74" s="72">
        <f>IF(Tāme!H66="","",Tāme!H66)</f>
        <v>0</v>
      </c>
      <c r="I74" s="73">
        <f>IF(Tāme!I66="","",Tāme!I66)</f>
        <v>0</v>
      </c>
      <c r="J74" s="88">
        <f>IF(Tāme!J66="","",Tāme!J66)</f>
        <v>0</v>
      </c>
      <c r="K74" s="242"/>
      <c r="L74" s="74" t="str">
        <f>IF('Attiecināmās izmaksas'!L63="","",'Attiecināmās izmaksas'!L63)</f>
        <v/>
      </c>
      <c r="M74" s="93" t="str">
        <f>IF('Attiecināmās izmaksas'!M63="","",'Attiecināmās izmaksas'!M63)</f>
        <v/>
      </c>
      <c r="N74" s="72" t="str">
        <f>IF('Attiecināmās izmaksas'!N63="","",'Attiecināmās izmaksas'!N63)</f>
        <v/>
      </c>
      <c r="O74" s="72" t="str">
        <f>IF('Attiecināmās izmaksas'!O63="","",'Attiecināmās izmaksas'!O63)</f>
        <v/>
      </c>
      <c r="P74" s="94" t="str">
        <f>IF('Attiecināmās izmaksas'!P63="","",'Attiecināmās izmaksas'!P63)</f>
        <v/>
      </c>
      <c r="R74" s="74" t="str">
        <f>IF('Neattiecināmās izmaksas'!L63="","",'Neattiecināmās izmaksas'!L63)</f>
        <v/>
      </c>
      <c r="S74" s="93" t="str">
        <f>IF('Neattiecināmās izmaksas'!M63="","",'Neattiecināmās izmaksas'!M63)</f>
        <v/>
      </c>
      <c r="T74" s="72" t="str">
        <f>IF('Neattiecināmās izmaksas'!N63="","",'Neattiecināmās izmaksas'!N63)</f>
        <v/>
      </c>
      <c r="U74" s="72" t="str">
        <f>IF('Neattiecināmās izmaksas'!O63="","",'Neattiecināmās izmaksas'!O63)</f>
        <v/>
      </c>
      <c r="V74" s="43"/>
    </row>
    <row r="75" spans="1:22" s="246" customFormat="1" ht="22.5" customHeight="1" collapsed="1" x14ac:dyDescent="0.25">
      <c r="A75" s="43"/>
      <c r="B75" s="255">
        <v>6</v>
      </c>
      <c r="C75" s="444" t="str">
        <f>Tāme!C67</f>
        <v>Infrastruktūras būvniecības un nepieciešamo inženiertehnisko tīklu pieslēgumu izbūves izmaksas
(</v>
      </c>
      <c r="D75" s="445"/>
      <c r="E75" s="302"/>
      <c r="F75" s="256"/>
      <c r="G75" s="320"/>
      <c r="H75" s="257">
        <f>SUM(H76:H85)</f>
        <v>0</v>
      </c>
      <c r="I75" s="258">
        <f>SUM(I76:I85)</f>
        <v>0</v>
      </c>
      <c r="J75" s="251">
        <f>IF(Tāme!J67="","",Tāme!J67)</f>
        <v>0</v>
      </c>
      <c r="K75" s="242"/>
      <c r="L75" s="252">
        <f>IF('Attiecināmās izmaksas'!L64="","",'Attiecināmās izmaksas'!L64)</f>
        <v>0</v>
      </c>
      <c r="M75" s="253">
        <f>IF('Attiecināmās izmaksas'!M64="","",'Attiecināmās izmaksas'!M64)</f>
        <v>0</v>
      </c>
      <c r="N75" s="248">
        <f>IF('Attiecināmās izmaksas'!N64="","",'Attiecināmās izmaksas'!N64)</f>
        <v>0</v>
      </c>
      <c r="O75" s="248">
        <f>IF('Attiecināmās izmaksas'!O64="","",'Attiecināmās izmaksas'!O64)</f>
        <v>0</v>
      </c>
      <c r="P75" s="254">
        <f>IF('Attiecināmās izmaksas'!P64="","",'Attiecināmās izmaksas'!P64)</f>
        <v>0</v>
      </c>
      <c r="Q75" s="59"/>
      <c r="R75" s="252">
        <f>IF('Neattiecināmās izmaksas'!L64="","",'Neattiecināmās izmaksas'!L64)</f>
        <v>0</v>
      </c>
      <c r="S75" s="253">
        <f>IF('Neattiecināmās izmaksas'!M64="","",'Neattiecināmās izmaksas'!M64)</f>
        <v>0</v>
      </c>
      <c r="T75" s="248">
        <f>IF('Neattiecināmās izmaksas'!N64="","",'Neattiecināmās izmaksas'!N64)</f>
        <v>0</v>
      </c>
      <c r="U75" s="248">
        <f>IF('Neattiecināmās izmaksas'!O64="","",'Neattiecināmās izmaksas'!O64)</f>
        <v>0</v>
      </c>
      <c r="V75" s="43"/>
    </row>
    <row r="76" spans="1:22" s="59" customFormat="1" ht="10.5" hidden="1" customHeight="1" outlineLevel="1" x14ac:dyDescent="0.25">
      <c r="A76" s="43"/>
      <c r="B76" s="65">
        <f>IF(Tāme!B68="","",Tāme!B68)</f>
        <v>6.1</v>
      </c>
      <c r="C76" s="66" t="str">
        <f>IF(Tāme!C68="","",Tāme!C68)</f>
        <v/>
      </c>
      <c r="D76" s="280" t="str">
        <f>IF(Tāme!D68="","",Tāme!D68)</f>
        <v/>
      </c>
      <c r="E76" s="280" t="str">
        <f>IF(Tāme!E68="","",Tāme!E68)</f>
        <v/>
      </c>
      <c r="F76" s="67" t="str">
        <f>IF(Tāme!F68="","",Tāme!F68)</f>
        <v/>
      </c>
      <c r="G76" s="318">
        <f>IF(Tāme!G68="","",Tāme!G68)</f>
        <v>1</v>
      </c>
      <c r="H76" s="67">
        <f>IF(Tāme!H68="","",Tāme!H68)</f>
        <v>0</v>
      </c>
      <c r="I76" s="68">
        <f>IF(Tāme!I68="","",Tāme!I68)</f>
        <v>0</v>
      </c>
      <c r="J76" s="87">
        <f>IF(Tāme!J68="","",Tāme!J68)</f>
        <v>0</v>
      </c>
      <c r="K76" s="242"/>
      <c r="L76" s="69" t="str">
        <f>IF('Attiecināmās izmaksas'!L65="","",'Attiecināmās izmaksas'!L65)</f>
        <v/>
      </c>
      <c r="M76" s="91" t="str">
        <f>IF('Attiecināmās izmaksas'!M65="","",'Attiecināmās izmaksas'!M65)</f>
        <v/>
      </c>
      <c r="N76" s="67" t="str">
        <f>IF('Attiecināmās izmaksas'!N65="","",'Attiecināmās izmaksas'!N65)</f>
        <v/>
      </c>
      <c r="O76" s="67" t="str">
        <f>IF('Attiecināmās izmaksas'!O65="","",'Attiecināmās izmaksas'!O65)</f>
        <v/>
      </c>
      <c r="P76" s="92" t="str">
        <f>IF('Attiecināmās izmaksas'!P65="","",'Attiecināmās izmaksas'!P65)</f>
        <v/>
      </c>
      <c r="R76" s="69" t="str">
        <f>IF('Neattiecināmās izmaksas'!L65="","",'Neattiecināmās izmaksas'!L65)</f>
        <v/>
      </c>
      <c r="S76" s="91" t="str">
        <f>IF('Neattiecināmās izmaksas'!M65="","",'Neattiecināmās izmaksas'!M65)</f>
        <v/>
      </c>
      <c r="T76" s="67" t="str">
        <f>IF('Neattiecināmās izmaksas'!N65="","",'Neattiecināmās izmaksas'!N65)</f>
        <v/>
      </c>
      <c r="U76" s="67" t="str">
        <f>IF('Neattiecināmās izmaksas'!O65="","",'Neattiecināmās izmaksas'!O65)</f>
        <v/>
      </c>
      <c r="V76" s="43"/>
    </row>
    <row r="77" spans="1:22" s="59" customFormat="1" ht="10.5" hidden="1" customHeight="1" outlineLevel="1" x14ac:dyDescent="0.25">
      <c r="A77" s="43"/>
      <c r="B77" s="65">
        <f>IF(Tāme!B69="","",Tāme!B69)</f>
        <v>6.2</v>
      </c>
      <c r="C77" s="66" t="str">
        <f>IF(Tāme!C69="","",Tāme!C69)</f>
        <v/>
      </c>
      <c r="D77" s="280" t="str">
        <f>IF(Tāme!D69="","",Tāme!D69)</f>
        <v/>
      </c>
      <c r="E77" s="280" t="str">
        <f>IF(Tāme!E69="","",Tāme!E69)</f>
        <v/>
      </c>
      <c r="F77" s="67" t="str">
        <f>IF(Tāme!F69="","",Tāme!F69)</f>
        <v/>
      </c>
      <c r="G77" s="318">
        <f>IF(Tāme!G69="","",Tāme!G69)</f>
        <v>1</v>
      </c>
      <c r="H77" s="67">
        <f>IF(Tāme!H69="","",Tāme!H69)</f>
        <v>0</v>
      </c>
      <c r="I77" s="68">
        <f>IF(Tāme!I69="","",Tāme!I69)</f>
        <v>0</v>
      </c>
      <c r="J77" s="87">
        <f>IF(Tāme!J69="","",Tāme!J69)</f>
        <v>0</v>
      </c>
      <c r="K77" s="242"/>
      <c r="L77" s="69" t="str">
        <f>IF('Attiecināmās izmaksas'!L66="","",'Attiecināmās izmaksas'!L66)</f>
        <v/>
      </c>
      <c r="M77" s="91" t="str">
        <f>IF('Attiecināmās izmaksas'!M66="","",'Attiecināmās izmaksas'!M66)</f>
        <v/>
      </c>
      <c r="N77" s="67" t="str">
        <f>IF('Attiecināmās izmaksas'!N66="","",'Attiecināmās izmaksas'!N66)</f>
        <v/>
      </c>
      <c r="O77" s="67" t="str">
        <f>IF('Attiecināmās izmaksas'!O66="","",'Attiecināmās izmaksas'!O66)</f>
        <v/>
      </c>
      <c r="P77" s="92" t="str">
        <f>IF('Attiecināmās izmaksas'!P66="","",'Attiecināmās izmaksas'!P66)</f>
        <v/>
      </c>
      <c r="R77" s="69" t="str">
        <f>IF('Neattiecināmās izmaksas'!L66="","",'Neattiecināmās izmaksas'!L66)</f>
        <v/>
      </c>
      <c r="S77" s="91" t="str">
        <f>IF('Neattiecināmās izmaksas'!M66="","",'Neattiecināmās izmaksas'!M66)</f>
        <v/>
      </c>
      <c r="T77" s="67" t="str">
        <f>IF('Neattiecināmās izmaksas'!N66="","",'Neattiecināmās izmaksas'!N66)</f>
        <v/>
      </c>
      <c r="U77" s="67" t="str">
        <f>IF('Neattiecināmās izmaksas'!O66="","",'Neattiecināmās izmaksas'!O66)</f>
        <v/>
      </c>
      <c r="V77" s="43"/>
    </row>
    <row r="78" spans="1:22" s="59" customFormat="1" ht="10.5" hidden="1" customHeight="1" outlineLevel="1" x14ac:dyDescent="0.25">
      <c r="A78" s="43"/>
      <c r="B78" s="65">
        <f>IF(Tāme!B70="","",Tāme!B70)</f>
        <v>6.3</v>
      </c>
      <c r="C78" s="66" t="str">
        <f>IF(Tāme!C70="","",Tāme!C70)</f>
        <v/>
      </c>
      <c r="D78" s="280" t="str">
        <f>IF(Tāme!D70="","",Tāme!D70)</f>
        <v/>
      </c>
      <c r="E78" s="280" t="str">
        <f>IF(Tāme!E70="","",Tāme!E70)</f>
        <v/>
      </c>
      <c r="F78" s="67" t="str">
        <f>IF(Tāme!F70="","",Tāme!F70)</f>
        <v/>
      </c>
      <c r="G78" s="318">
        <f>IF(Tāme!G70="","",Tāme!G70)</f>
        <v>1</v>
      </c>
      <c r="H78" s="67">
        <f>IF(Tāme!H70="","",Tāme!H70)</f>
        <v>0</v>
      </c>
      <c r="I78" s="68">
        <f>IF(Tāme!I70="","",Tāme!I70)</f>
        <v>0</v>
      </c>
      <c r="J78" s="87">
        <f>IF(Tāme!J70="","",Tāme!J70)</f>
        <v>0</v>
      </c>
      <c r="K78" s="242"/>
      <c r="L78" s="69" t="str">
        <f>IF('Attiecināmās izmaksas'!L67="","",'Attiecināmās izmaksas'!L67)</f>
        <v/>
      </c>
      <c r="M78" s="91" t="str">
        <f>IF('Attiecināmās izmaksas'!M67="","",'Attiecināmās izmaksas'!M67)</f>
        <v/>
      </c>
      <c r="N78" s="67" t="str">
        <f>IF('Attiecināmās izmaksas'!N67="","",'Attiecināmās izmaksas'!N67)</f>
        <v/>
      </c>
      <c r="O78" s="67" t="str">
        <f>IF('Attiecināmās izmaksas'!O67="","",'Attiecināmās izmaksas'!O67)</f>
        <v/>
      </c>
      <c r="P78" s="92" t="str">
        <f>IF('Attiecināmās izmaksas'!P67="","",'Attiecināmās izmaksas'!P67)</f>
        <v/>
      </c>
      <c r="R78" s="69" t="str">
        <f>IF('Neattiecināmās izmaksas'!L67="","",'Neattiecināmās izmaksas'!L67)</f>
        <v/>
      </c>
      <c r="S78" s="91" t="str">
        <f>IF('Neattiecināmās izmaksas'!M67="","",'Neattiecināmās izmaksas'!M67)</f>
        <v/>
      </c>
      <c r="T78" s="67" t="str">
        <f>IF('Neattiecināmās izmaksas'!N67="","",'Neattiecināmās izmaksas'!N67)</f>
        <v/>
      </c>
      <c r="U78" s="67" t="str">
        <f>IF('Neattiecināmās izmaksas'!O67="","",'Neattiecināmās izmaksas'!O67)</f>
        <v/>
      </c>
      <c r="V78" s="43"/>
    </row>
    <row r="79" spans="1:22" s="59" customFormat="1" ht="10.5" hidden="1" customHeight="1" outlineLevel="1" x14ac:dyDescent="0.25">
      <c r="A79" s="43"/>
      <c r="B79" s="65">
        <f>IF(Tāme!B71="","",Tāme!B71)</f>
        <v>6.4</v>
      </c>
      <c r="C79" s="66" t="str">
        <f>IF(Tāme!C71="","",Tāme!C71)</f>
        <v/>
      </c>
      <c r="D79" s="280" t="str">
        <f>IF(Tāme!D71="","",Tāme!D71)</f>
        <v/>
      </c>
      <c r="E79" s="280" t="str">
        <f>IF(Tāme!E71="","",Tāme!E71)</f>
        <v/>
      </c>
      <c r="F79" s="67" t="str">
        <f>IF(Tāme!F71="","",Tāme!F71)</f>
        <v/>
      </c>
      <c r="G79" s="318">
        <f>IF(Tāme!G71="","",Tāme!G71)</f>
        <v>1</v>
      </c>
      <c r="H79" s="67">
        <f>IF(Tāme!H71="","",Tāme!H71)</f>
        <v>0</v>
      </c>
      <c r="I79" s="68">
        <f>IF(Tāme!I71="","",Tāme!I71)</f>
        <v>0</v>
      </c>
      <c r="J79" s="87">
        <f>IF(Tāme!J71="","",Tāme!J71)</f>
        <v>0</v>
      </c>
      <c r="K79" s="242"/>
      <c r="L79" s="69" t="str">
        <f>IF('Attiecināmās izmaksas'!L68="","",'Attiecināmās izmaksas'!L68)</f>
        <v/>
      </c>
      <c r="M79" s="91" t="str">
        <f>IF('Attiecināmās izmaksas'!M68="","",'Attiecināmās izmaksas'!M68)</f>
        <v/>
      </c>
      <c r="N79" s="67" t="str">
        <f>IF('Attiecināmās izmaksas'!N68="","",'Attiecināmās izmaksas'!N68)</f>
        <v/>
      </c>
      <c r="O79" s="67" t="str">
        <f>IF('Attiecināmās izmaksas'!O68="","",'Attiecināmās izmaksas'!O68)</f>
        <v/>
      </c>
      <c r="P79" s="92" t="str">
        <f>IF('Attiecināmās izmaksas'!P68="","",'Attiecināmās izmaksas'!P68)</f>
        <v/>
      </c>
      <c r="R79" s="69" t="str">
        <f>IF('Neattiecināmās izmaksas'!L68="","",'Neattiecināmās izmaksas'!L68)</f>
        <v/>
      </c>
      <c r="S79" s="91" t="str">
        <f>IF('Neattiecināmās izmaksas'!M68="","",'Neattiecināmās izmaksas'!M68)</f>
        <v/>
      </c>
      <c r="T79" s="67" t="str">
        <f>IF('Neattiecināmās izmaksas'!N68="","",'Neattiecināmās izmaksas'!N68)</f>
        <v/>
      </c>
      <c r="U79" s="67" t="str">
        <f>IF('Neattiecināmās izmaksas'!O68="","",'Neattiecināmās izmaksas'!O68)</f>
        <v/>
      </c>
      <c r="V79" s="43"/>
    </row>
    <row r="80" spans="1:22" s="59" customFormat="1" ht="10.5" hidden="1" customHeight="1" outlineLevel="1" x14ac:dyDescent="0.25">
      <c r="A80" s="43"/>
      <c r="B80" s="65">
        <f>IF(Tāme!B72="","",Tāme!B72)</f>
        <v>6.5</v>
      </c>
      <c r="C80" s="66" t="str">
        <f>IF(Tāme!C72="","",Tāme!C72)</f>
        <v/>
      </c>
      <c r="D80" s="280" t="str">
        <f>IF(Tāme!D72="","",Tāme!D72)</f>
        <v/>
      </c>
      <c r="E80" s="280" t="str">
        <f>IF(Tāme!E72="","",Tāme!E72)</f>
        <v/>
      </c>
      <c r="F80" s="67" t="str">
        <f>IF(Tāme!F72="","",Tāme!F72)</f>
        <v/>
      </c>
      <c r="G80" s="318">
        <f>IF(Tāme!G72="","",Tāme!G72)</f>
        <v>1</v>
      </c>
      <c r="H80" s="67">
        <f>IF(Tāme!H72="","",Tāme!H72)</f>
        <v>0</v>
      </c>
      <c r="I80" s="68">
        <f>IF(Tāme!I72="","",Tāme!I72)</f>
        <v>0</v>
      </c>
      <c r="J80" s="87">
        <f>IF(Tāme!J72="","",Tāme!J72)</f>
        <v>0</v>
      </c>
      <c r="K80" s="242"/>
      <c r="L80" s="69" t="str">
        <f>IF('Attiecināmās izmaksas'!L69="","",'Attiecināmās izmaksas'!L69)</f>
        <v/>
      </c>
      <c r="M80" s="91" t="str">
        <f>IF('Attiecināmās izmaksas'!M69="","",'Attiecināmās izmaksas'!M69)</f>
        <v/>
      </c>
      <c r="N80" s="67" t="str">
        <f>IF('Attiecināmās izmaksas'!N69="","",'Attiecināmās izmaksas'!N69)</f>
        <v/>
      </c>
      <c r="O80" s="67" t="str">
        <f>IF('Attiecināmās izmaksas'!O69="","",'Attiecināmās izmaksas'!O69)</f>
        <v/>
      </c>
      <c r="P80" s="92" t="str">
        <f>IF('Attiecināmās izmaksas'!P69="","",'Attiecināmās izmaksas'!P69)</f>
        <v/>
      </c>
      <c r="R80" s="69" t="str">
        <f>IF('Neattiecināmās izmaksas'!L69="","",'Neattiecināmās izmaksas'!L69)</f>
        <v/>
      </c>
      <c r="S80" s="91" t="str">
        <f>IF('Neattiecināmās izmaksas'!M69="","",'Neattiecināmās izmaksas'!M69)</f>
        <v/>
      </c>
      <c r="T80" s="67" t="str">
        <f>IF('Neattiecināmās izmaksas'!N69="","",'Neattiecināmās izmaksas'!N69)</f>
        <v/>
      </c>
      <c r="U80" s="67" t="str">
        <f>IF('Neattiecināmās izmaksas'!O69="","",'Neattiecināmās izmaksas'!O69)</f>
        <v/>
      </c>
      <c r="V80" s="43"/>
    </row>
    <row r="81" spans="1:22" s="59" customFormat="1" ht="10.5" hidden="1" customHeight="1" outlineLevel="1" x14ac:dyDescent="0.25">
      <c r="A81" s="43"/>
      <c r="B81" s="65">
        <f>IF(Tāme!B73="","",Tāme!B73)</f>
        <v>6.6</v>
      </c>
      <c r="C81" s="66" t="str">
        <f>IF(Tāme!C73="","",Tāme!C73)</f>
        <v/>
      </c>
      <c r="D81" s="280" t="str">
        <f>IF(Tāme!D73="","",Tāme!D73)</f>
        <v/>
      </c>
      <c r="E81" s="280" t="str">
        <f>IF(Tāme!E73="","",Tāme!E73)</f>
        <v/>
      </c>
      <c r="F81" s="67" t="str">
        <f>IF(Tāme!F73="","",Tāme!F73)</f>
        <v/>
      </c>
      <c r="G81" s="318">
        <f>IF(Tāme!G73="","",Tāme!G73)</f>
        <v>1</v>
      </c>
      <c r="H81" s="67">
        <f>IF(Tāme!H73="","",Tāme!H73)</f>
        <v>0</v>
      </c>
      <c r="I81" s="68">
        <f>IF(Tāme!I73="","",Tāme!I73)</f>
        <v>0</v>
      </c>
      <c r="J81" s="87">
        <f>IF(Tāme!J73="","",Tāme!J73)</f>
        <v>0</v>
      </c>
      <c r="K81" s="242"/>
      <c r="L81" s="69" t="str">
        <f>IF('Attiecināmās izmaksas'!L70="","",'Attiecināmās izmaksas'!L70)</f>
        <v/>
      </c>
      <c r="M81" s="91" t="str">
        <f>IF('Attiecināmās izmaksas'!M70="","",'Attiecināmās izmaksas'!M70)</f>
        <v/>
      </c>
      <c r="N81" s="67" t="str">
        <f>IF('Attiecināmās izmaksas'!N70="","",'Attiecināmās izmaksas'!N70)</f>
        <v/>
      </c>
      <c r="O81" s="67" t="str">
        <f>IF('Attiecināmās izmaksas'!O70="","",'Attiecināmās izmaksas'!O70)</f>
        <v/>
      </c>
      <c r="P81" s="92" t="str">
        <f>IF('Attiecināmās izmaksas'!P70="","",'Attiecināmās izmaksas'!P70)</f>
        <v/>
      </c>
      <c r="R81" s="69" t="str">
        <f>IF('Neattiecināmās izmaksas'!L70="","",'Neattiecināmās izmaksas'!L70)</f>
        <v/>
      </c>
      <c r="S81" s="91" t="str">
        <f>IF('Neattiecināmās izmaksas'!M70="","",'Neattiecināmās izmaksas'!M70)</f>
        <v/>
      </c>
      <c r="T81" s="67" t="str">
        <f>IF('Neattiecināmās izmaksas'!N70="","",'Neattiecināmās izmaksas'!N70)</f>
        <v/>
      </c>
      <c r="U81" s="67" t="str">
        <f>IF('Neattiecināmās izmaksas'!O70="","",'Neattiecināmās izmaksas'!O70)</f>
        <v/>
      </c>
      <c r="V81" s="43"/>
    </row>
    <row r="82" spans="1:22" s="59" customFormat="1" ht="10.5" hidden="1" customHeight="1" outlineLevel="1" x14ac:dyDescent="0.25">
      <c r="A82" s="43"/>
      <c r="B82" s="65">
        <f>IF(Tāme!B74="","",Tāme!B74)</f>
        <v>6.7</v>
      </c>
      <c r="C82" s="66" t="str">
        <f>IF(Tāme!C74="","",Tāme!C74)</f>
        <v/>
      </c>
      <c r="D82" s="280" t="str">
        <f>IF(Tāme!D74="","",Tāme!D74)</f>
        <v/>
      </c>
      <c r="E82" s="280" t="str">
        <f>IF(Tāme!E74="","",Tāme!E74)</f>
        <v/>
      </c>
      <c r="F82" s="67" t="str">
        <f>IF(Tāme!F74="","",Tāme!F74)</f>
        <v/>
      </c>
      <c r="G82" s="318">
        <f>IF(Tāme!G74="","",Tāme!G74)</f>
        <v>1</v>
      </c>
      <c r="H82" s="67">
        <f>IF(Tāme!H74="","",Tāme!H74)</f>
        <v>0</v>
      </c>
      <c r="I82" s="68">
        <f>IF(Tāme!I74="","",Tāme!I74)</f>
        <v>0</v>
      </c>
      <c r="J82" s="87">
        <f>IF(Tāme!J74="","",Tāme!J74)</f>
        <v>0</v>
      </c>
      <c r="K82" s="242"/>
      <c r="L82" s="69" t="str">
        <f>IF('Attiecināmās izmaksas'!L71="","",'Attiecināmās izmaksas'!L71)</f>
        <v/>
      </c>
      <c r="M82" s="91" t="str">
        <f>IF('Attiecināmās izmaksas'!M71="","",'Attiecināmās izmaksas'!M71)</f>
        <v/>
      </c>
      <c r="N82" s="67" t="str">
        <f>IF('Attiecināmās izmaksas'!N71="","",'Attiecināmās izmaksas'!N71)</f>
        <v/>
      </c>
      <c r="O82" s="67" t="str">
        <f>IF('Attiecināmās izmaksas'!O71="","",'Attiecināmās izmaksas'!O71)</f>
        <v/>
      </c>
      <c r="P82" s="92" t="str">
        <f>IF('Attiecināmās izmaksas'!P71="","",'Attiecināmās izmaksas'!P71)</f>
        <v/>
      </c>
      <c r="R82" s="69" t="str">
        <f>IF('Neattiecināmās izmaksas'!L71="","",'Neattiecināmās izmaksas'!L71)</f>
        <v/>
      </c>
      <c r="S82" s="91" t="str">
        <f>IF('Neattiecināmās izmaksas'!M71="","",'Neattiecināmās izmaksas'!M71)</f>
        <v/>
      </c>
      <c r="T82" s="67" t="str">
        <f>IF('Neattiecināmās izmaksas'!N71="","",'Neattiecināmās izmaksas'!N71)</f>
        <v/>
      </c>
      <c r="U82" s="67" t="str">
        <f>IF('Neattiecināmās izmaksas'!O71="","",'Neattiecināmās izmaksas'!O71)</f>
        <v/>
      </c>
      <c r="V82" s="43"/>
    </row>
    <row r="83" spans="1:22" s="59" customFormat="1" ht="10.5" hidden="1" customHeight="1" outlineLevel="1" x14ac:dyDescent="0.25">
      <c r="A83" s="43"/>
      <c r="B83" s="65">
        <f>IF(Tāme!B75="","",Tāme!B75)</f>
        <v>6.8</v>
      </c>
      <c r="C83" s="66" t="str">
        <f>IF(Tāme!C75="","",Tāme!C75)</f>
        <v/>
      </c>
      <c r="D83" s="280" t="str">
        <f>IF(Tāme!D75="","",Tāme!D75)</f>
        <v/>
      </c>
      <c r="E83" s="280" t="str">
        <f>IF(Tāme!E75="","",Tāme!E75)</f>
        <v/>
      </c>
      <c r="F83" s="67" t="str">
        <f>IF(Tāme!F75="","",Tāme!F75)</f>
        <v/>
      </c>
      <c r="G83" s="318">
        <f>IF(Tāme!G75="","",Tāme!G75)</f>
        <v>1</v>
      </c>
      <c r="H83" s="67">
        <f>IF(Tāme!H75="","",Tāme!H75)</f>
        <v>0</v>
      </c>
      <c r="I83" s="68">
        <f>IF(Tāme!I75="","",Tāme!I75)</f>
        <v>0</v>
      </c>
      <c r="J83" s="87">
        <f>IF(Tāme!J75="","",Tāme!J75)</f>
        <v>0</v>
      </c>
      <c r="K83" s="242"/>
      <c r="L83" s="69" t="str">
        <f>IF('Attiecināmās izmaksas'!L72="","",'Attiecināmās izmaksas'!L72)</f>
        <v/>
      </c>
      <c r="M83" s="91" t="str">
        <f>IF('Attiecināmās izmaksas'!M72="","",'Attiecināmās izmaksas'!M72)</f>
        <v/>
      </c>
      <c r="N83" s="67" t="str">
        <f>IF('Attiecināmās izmaksas'!N72="","",'Attiecināmās izmaksas'!N72)</f>
        <v/>
      </c>
      <c r="O83" s="67" t="str">
        <f>IF('Attiecināmās izmaksas'!O72="","",'Attiecināmās izmaksas'!O72)</f>
        <v/>
      </c>
      <c r="P83" s="92" t="str">
        <f>IF('Attiecināmās izmaksas'!P72="","",'Attiecināmās izmaksas'!P72)</f>
        <v/>
      </c>
      <c r="R83" s="69" t="str">
        <f>IF('Neattiecināmās izmaksas'!L72="","",'Neattiecināmās izmaksas'!L72)</f>
        <v/>
      </c>
      <c r="S83" s="91" t="str">
        <f>IF('Neattiecināmās izmaksas'!M72="","",'Neattiecināmās izmaksas'!M72)</f>
        <v/>
      </c>
      <c r="T83" s="67" t="str">
        <f>IF('Neattiecināmās izmaksas'!N72="","",'Neattiecināmās izmaksas'!N72)</f>
        <v/>
      </c>
      <c r="U83" s="67" t="str">
        <f>IF('Neattiecināmās izmaksas'!O72="","",'Neattiecināmās izmaksas'!O72)</f>
        <v/>
      </c>
      <c r="V83" s="43"/>
    </row>
    <row r="84" spans="1:22" s="59" customFormat="1" ht="10.5" hidden="1" customHeight="1" outlineLevel="1" x14ac:dyDescent="0.25">
      <c r="A84" s="43"/>
      <c r="B84" s="65">
        <f>IF(Tāme!B76="","",Tāme!B76)</f>
        <v>6.9</v>
      </c>
      <c r="C84" s="66" t="str">
        <f>IF(Tāme!C76="","",Tāme!C76)</f>
        <v/>
      </c>
      <c r="D84" s="280" t="str">
        <f>IF(Tāme!D76="","",Tāme!D76)</f>
        <v/>
      </c>
      <c r="E84" s="280" t="str">
        <f>IF(Tāme!E76="","",Tāme!E76)</f>
        <v/>
      </c>
      <c r="F84" s="67" t="str">
        <f>IF(Tāme!F76="","",Tāme!F76)</f>
        <v/>
      </c>
      <c r="G84" s="318">
        <f>IF(Tāme!G76="","",Tāme!G76)</f>
        <v>1</v>
      </c>
      <c r="H84" s="67">
        <f>IF(Tāme!H76="","",Tāme!H76)</f>
        <v>0</v>
      </c>
      <c r="I84" s="68">
        <f>IF(Tāme!I76="","",Tāme!I76)</f>
        <v>0</v>
      </c>
      <c r="J84" s="87">
        <f>IF(Tāme!J76="","",Tāme!J76)</f>
        <v>0</v>
      </c>
      <c r="K84" s="242"/>
      <c r="L84" s="69" t="str">
        <f>IF('Attiecināmās izmaksas'!L73="","",'Attiecināmās izmaksas'!L73)</f>
        <v/>
      </c>
      <c r="M84" s="91" t="str">
        <f>IF('Attiecināmās izmaksas'!M73="","",'Attiecināmās izmaksas'!M73)</f>
        <v/>
      </c>
      <c r="N84" s="67" t="str">
        <f>IF('Attiecināmās izmaksas'!N73="","",'Attiecināmās izmaksas'!N73)</f>
        <v/>
      </c>
      <c r="O84" s="67" t="str">
        <f>IF('Attiecināmās izmaksas'!O73="","",'Attiecināmās izmaksas'!O73)</f>
        <v/>
      </c>
      <c r="P84" s="92" t="str">
        <f>IF('Attiecināmās izmaksas'!P73="","",'Attiecināmās izmaksas'!P73)</f>
        <v/>
      </c>
      <c r="R84" s="69" t="str">
        <f>IF('Neattiecināmās izmaksas'!L73="","",'Neattiecināmās izmaksas'!L73)</f>
        <v/>
      </c>
      <c r="S84" s="91" t="str">
        <f>IF('Neattiecināmās izmaksas'!M73="","",'Neattiecināmās izmaksas'!M73)</f>
        <v/>
      </c>
      <c r="T84" s="67" t="str">
        <f>IF('Neattiecināmās izmaksas'!N73="","",'Neattiecināmās izmaksas'!N73)</f>
        <v/>
      </c>
      <c r="U84" s="67" t="str">
        <f>IF('Neattiecināmās izmaksas'!O73="","",'Neattiecināmās izmaksas'!O73)</f>
        <v/>
      </c>
      <c r="V84" s="43"/>
    </row>
    <row r="85" spans="1:22" s="59" customFormat="1" ht="10.5" hidden="1" customHeight="1" outlineLevel="1" x14ac:dyDescent="0.25">
      <c r="A85" s="43"/>
      <c r="B85" s="70" t="str">
        <f>IF(Tāme!B77="","",Tāme!B77)</f>
        <v>6.10.</v>
      </c>
      <c r="C85" s="71" t="str">
        <f>IF(Tāme!C77="","",Tāme!C77)</f>
        <v/>
      </c>
      <c r="D85" s="281" t="str">
        <f>IF(Tāme!D77="","",Tāme!D77)</f>
        <v/>
      </c>
      <c r="E85" s="281" t="str">
        <f>IF(Tāme!E77="","",Tāme!E77)</f>
        <v/>
      </c>
      <c r="F85" s="72" t="str">
        <f>IF(Tāme!F77="","",Tāme!F77)</f>
        <v/>
      </c>
      <c r="G85" s="319">
        <f>IF(Tāme!G77="","",Tāme!G77)</f>
        <v>1</v>
      </c>
      <c r="H85" s="72">
        <f>IF(Tāme!H77="","",Tāme!H77)</f>
        <v>0</v>
      </c>
      <c r="I85" s="73">
        <f>IF(Tāme!I77="","",Tāme!I77)</f>
        <v>0</v>
      </c>
      <c r="J85" s="89">
        <f>IF(Tāme!J77="","",Tāme!J77)</f>
        <v>0</v>
      </c>
      <c r="K85" s="242"/>
      <c r="L85" s="75" t="str">
        <f>IF('Attiecināmās izmaksas'!L74="","",'Attiecināmās izmaksas'!L74)</f>
        <v/>
      </c>
      <c r="M85" s="95" t="str">
        <f>IF('Attiecināmās izmaksas'!M74="","",'Attiecināmās izmaksas'!M74)</f>
        <v/>
      </c>
      <c r="N85" s="80" t="str">
        <f>IF('Attiecināmās izmaksas'!N74="","",'Attiecināmās izmaksas'!N74)</f>
        <v/>
      </c>
      <c r="O85" s="80" t="str">
        <f>IF('Attiecināmās izmaksas'!O74="","",'Attiecināmās izmaksas'!O74)</f>
        <v/>
      </c>
      <c r="P85" s="96" t="str">
        <f>IF('Attiecināmās izmaksas'!P74="","",'Attiecināmās izmaksas'!P74)</f>
        <v/>
      </c>
      <c r="R85" s="75" t="str">
        <f>IF('Neattiecināmās izmaksas'!L74="","",'Neattiecināmās izmaksas'!L74)</f>
        <v/>
      </c>
      <c r="S85" s="95" t="str">
        <f>IF('Neattiecināmās izmaksas'!M74="","",'Neattiecināmās izmaksas'!M74)</f>
        <v/>
      </c>
      <c r="T85" s="80" t="str">
        <f>IF('Neattiecināmās izmaksas'!N74="","",'Neattiecināmās izmaksas'!N74)</f>
        <v/>
      </c>
      <c r="U85" s="80" t="str">
        <f>IF('Neattiecināmās izmaksas'!O74="","",'Neattiecināmās izmaksas'!O74)</f>
        <v/>
      </c>
      <c r="V85" s="43"/>
    </row>
    <row r="86" spans="1:22" s="246" customFormat="1" ht="22.5" customHeight="1" collapsed="1" x14ac:dyDescent="0.25">
      <c r="A86" s="43"/>
      <c r="B86" s="255">
        <v>7</v>
      </c>
      <c r="C86" s="444" t="str">
        <f>Tāme!C78</f>
        <v>Virszemes un pazemes komunikāciju infrastruktūras izbūves un/vai pārbūves izmaksas</v>
      </c>
      <c r="D86" s="445"/>
      <c r="E86" s="302"/>
      <c r="F86" s="256"/>
      <c r="G86" s="320"/>
      <c r="H86" s="257">
        <f>SUM(H87:H96)</f>
        <v>0</v>
      </c>
      <c r="I86" s="258">
        <f>SUM(I87:I96)</f>
        <v>0</v>
      </c>
      <c r="J86" s="259">
        <f>IF(Tāme!J78="","",Tāme!J78)</f>
        <v>0</v>
      </c>
      <c r="K86" s="242"/>
      <c r="L86" s="260">
        <f>IF('Attiecināmās izmaksas'!L75="","",'Attiecināmās izmaksas'!L75)</f>
        <v>0</v>
      </c>
      <c r="M86" s="261">
        <f>IF('Attiecināmās izmaksas'!M75="","",'Attiecināmās izmaksas'!M75)</f>
        <v>0</v>
      </c>
      <c r="N86" s="256">
        <f>IF('Attiecināmās izmaksas'!N75="","",'Attiecināmās izmaksas'!N75)</f>
        <v>0</v>
      </c>
      <c r="O86" s="256">
        <f>IF('Attiecināmās izmaksas'!O75="","",'Attiecināmās izmaksas'!O75)</f>
        <v>0</v>
      </c>
      <c r="P86" s="262">
        <f>IF('Attiecināmās izmaksas'!P75="","",'Attiecināmās izmaksas'!P75)</f>
        <v>0</v>
      </c>
      <c r="Q86" s="59"/>
      <c r="R86" s="260">
        <f>IF('Neattiecināmās izmaksas'!L75="","",'Neattiecināmās izmaksas'!L75)</f>
        <v>0</v>
      </c>
      <c r="S86" s="261">
        <f>IF('Neattiecināmās izmaksas'!M75="","",'Neattiecināmās izmaksas'!M75)</f>
        <v>0</v>
      </c>
      <c r="T86" s="256">
        <f>IF('Neattiecināmās izmaksas'!N75="","",'Neattiecināmās izmaksas'!N75)</f>
        <v>0</v>
      </c>
      <c r="U86" s="256">
        <f>IF('Neattiecināmās izmaksas'!O75="","",'Neattiecināmās izmaksas'!O75)</f>
        <v>0</v>
      </c>
      <c r="V86" s="43"/>
    </row>
    <row r="87" spans="1:22" s="59" customFormat="1" ht="10.5" hidden="1" customHeight="1" outlineLevel="1" x14ac:dyDescent="0.25">
      <c r="A87" s="43"/>
      <c r="B87" s="65">
        <f>IF(Tāme!B79="","",Tāme!B79)</f>
        <v>7.1</v>
      </c>
      <c r="C87" s="66" t="str">
        <f>IF(Tāme!C79="","",Tāme!C79)</f>
        <v/>
      </c>
      <c r="D87" s="66" t="str">
        <f>IF(Tāme!D79="","",Tāme!D79)</f>
        <v/>
      </c>
      <c r="E87" s="280" t="str">
        <f>IF(Tāme!E79="","",Tāme!E79)</f>
        <v/>
      </c>
      <c r="F87" s="67" t="str">
        <f>IF(Tāme!F79="","",Tāme!F79)</f>
        <v/>
      </c>
      <c r="G87" s="318">
        <f>IF(Tāme!G79="","",Tāme!G79)</f>
        <v>1</v>
      </c>
      <c r="H87" s="67">
        <f>IF(Tāme!H79="","",Tāme!H79)</f>
        <v>0</v>
      </c>
      <c r="I87" s="68">
        <f>IF(Tāme!I79="","",Tāme!I79)</f>
        <v>0</v>
      </c>
      <c r="J87" s="87">
        <f>IF(Tāme!J79="","",Tāme!J79)</f>
        <v>0</v>
      </c>
      <c r="K87" s="242"/>
      <c r="L87" s="69" t="str">
        <f>IF('Attiecināmās izmaksas'!L76="","",'Attiecināmās izmaksas'!L76)</f>
        <v/>
      </c>
      <c r="M87" s="91" t="str">
        <f>IF('Attiecināmās izmaksas'!M76="","",'Attiecināmās izmaksas'!M76)</f>
        <v/>
      </c>
      <c r="N87" s="67" t="str">
        <f>IF('Attiecināmās izmaksas'!N76="","",'Attiecināmās izmaksas'!N76)</f>
        <v/>
      </c>
      <c r="O87" s="67" t="str">
        <f>IF('Attiecināmās izmaksas'!O76="","",'Attiecināmās izmaksas'!O76)</f>
        <v/>
      </c>
      <c r="P87" s="92" t="str">
        <f>IF('Attiecināmās izmaksas'!P76="","",'Attiecināmās izmaksas'!P76)</f>
        <v/>
      </c>
      <c r="R87" s="69" t="str">
        <f>IF('Neattiecināmās izmaksas'!L76="","",'Neattiecināmās izmaksas'!L76)</f>
        <v/>
      </c>
      <c r="S87" s="91" t="str">
        <f>IF('Neattiecināmās izmaksas'!M76="","",'Neattiecināmās izmaksas'!M76)</f>
        <v/>
      </c>
      <c r="T87" s="67" t="str">
        <f>IF('Neattiecināmās izmaksas'!N76="","",'Neattiecināmās izmaksas'!N76)</f>
        <v/>
      </c>
      <c r="U87" s="67" t="str">
        <f>IF('Neattiecināmās izmaksas'!O76="","",'Neattiecināmās izmaksas'!O76)</f>
        <v/>
      </c>
      <c r="V87" s="43"/>
    </row>
    <row r="88" spans="1:22" s="59" customFormat="1" ht="10.5" hidden="1" customHeight="1" outlineLevel="1" x14ac:dyDescent="0.25">
      <c r="A88" s="43"/>
      <c r="B88" s="65">
        <f>IF(Tāme!B80="","",Tāme!B80)</f>
        <v>7.2</v>
      </c>
      <c r="C88" s="66" t="str">
        <f>IF(Tāme!C80="","",Tāme!C80)</f>
        <v/>
      </c>
      <c r="D88" s="66" t="str">
        <f>IF(Tāme!D80="","",Tāme!D80)</f>
        <v/>
      </c>
      <c r="E88" s="280" t="str">
        <f>IF(Tāme!E80="","",Tāme!E80)</f>
        <v/>
      </c>
      <c r="F88" s="67" t="str">
        <f>IF(Tāme!F80="","",Tāme!F80)</f>
        <v/>
      </c>
      <c r="G88" s="318">
        <f>IF(Tāme!G80="","",Tāme!G80)</f>
        <v>1</v>
      </c>
      <c r="H88" s="67">
        <f>IF(Tāme!H80="","",Tāme!H80)</f>
        <v>0</v>
      </c>
      <c r="I88" s="68">
        <f>IF(Tāme!I80="","",Tāme!I80)</f>
        <v>0</v>
      </c>
      <c r="J88" s="87">
        <f>IF(Tāme!J80="","",Tāme!J80)</f>
        <v>0</v>
      </c>
      <c r="K88" s="242"/>
      <c r="L88" s="69" t="str">
        <f>IF('Attiecināmās izmaksas'!L77="","",'Attiecināmās izmaksas'!L77)</f>
        <v/>
      </c>
      <c r="M88" s="91" t="str">
        <f>IF('Attiecināmās izmaksas'!M77="","",'Attiecināmās izmaksas'!M77)</f>
        <v/>
      </c>
      <c r="N88" s="67" t="str">
        <f>IF('Attiecināmās izmaksas'!N77="","",'Attiecināmās izmaksas'!N77)</f>
        <v/>
      </c>
      <c r="O88" s="67" t="str">
        <f>IF('Attiecināmās izmaksas'!O77="","",'Attiecināmās izmaksas'!O77)</f>
        <v/>
      </c>
      <c r="P88" s="92" t="str">
        <f>IF('Attiecināmās izmaksas'!P77="","",'Attiecināmās izmaksas'!P77)</f>
        <v/>
      </c>
      <c r="R88" s="69" t="str">
        <f>IF('Neattiecināmās izmaksas'!L77="","",'Neattiecināmās izmaksas'!L77)</f>
        <v/>
      </c>
      <c r="S88" s="91" t="str">
        <f>IF('Neattiecināmās izmaksas'!M77="","",'Neattiecināmās izmaksas'!M77)</f>
        <v/>
      </c>
      <c r="T88" s="67" t="str">
        <f>IF('Neattiecināmās izmaksas'!N77="","",'Neattiecināmās izmaksas'!N77)</f>
        <v/>
      </c>
      <c r="U88" s="67" t="str">
        <f>IF('Neattiecināmās izmaksas'!O77="","",'Neattiecināmās izmaksas'!O77)</f>
        <v/>
      </c>
      <c r="V88" s="43"/>
    </row>
    <row r="89" spans="1:22" s="59" customFormat="1" ht="10.5" hidden="1" customHeight="1" outlineLevel="1" x14ac:dyDescent="0.25">
      <c r="A89" s="43"/>
      <c r="B89" s="65">
        <f>IF(Tāme!B81="","",Tāme!B81)</f>
        <v>7.3</v>
      </c>
      <c r="C89" s="66" t="str">
        <f>IF(Tāme!C81="","",Tāme!C81)</f>
        <v/>
      </c>
      <c r="D89" s="66" t="str">
        <f>IF(Tāme!D81="","",Tāme!D81)</f>
        <v/>
      </c>
      <c r="E89" s="280" t="str">
        <f>IF(Tāme!E81="","",Tāme!E81)</f>
        <v/>
      </c>
      <c r="F89" s="67" t="str">
        <f>IF(Tāme!F81="","",Tāme!F81)</f>
        <v/>
      </c>
      <c r="G89" s="318">
        <f>IF(Tāme!G81="","",Tāme!G81)</f>
        <v>1</v>
      </c>
      <c r="H89" s="67">
        <f>IF(Tāme!H81="","",Tāme!H81)</f>
        <v>0</v>
      </c>
      <c r="I89" s="68">
        <f>IF(Tāme!I81="","",Tāme!I81)</f>
        <v>0</v>
      </c>
      <c r="J89" s="87">
        <f>IF(Tāme!J81="","",Tāme!J81)</f>
        <v>0</v>
      </c>
      <c r="K89" s="242"/>
      <c r="L89" s="69" t="str">
        <f>IF('Attiecināmās izmaksas'!L78="","",'Attiecināmās izmaksas'!L78)</f>
        <v/>
      </c>
      <c r="M89" s="91" t="str">
        <f>IF('Attiecināmās izmaksas'!M78="","",'Attiecināmās izmaksas'!M78)</f>
        <v/>
      </c>
      <c r="N89" s="67" t="str">
        <f>IF('Attiecināmās izmaksas'!N78="","",'Attiecināmās izmaksas'!N78)</f>
        <v/>
      </c>
      <c r="O89" s="67" t="str">
        <f>IF('Attiecināmās izmaksas'!O78="","",'Attiecināmās izmaksas'!O78)</f>
        <v/>
      </c>
      <c r="P89" s="92" t="str">
        <f>IF('Attiecināmās izmaksas'!P78="","",'Attiecināmās izmaksas'!P78)</f>
        <v/>
      </c>
      <c r="R89" s="69" t="str">
        <f>IF('Neattiecināmās izmaksas'!L78="","",'Neattiecināmās izmaksas'!L78)</f>
        <v/>
      </c>
      <c r="S89" s="91" t="str">
        <f>IF('Neattiecināmās izmaksas'!M78="","",'Neattiecināmās izmaksas'!M78)</f>
        <v/>
      </c>
      <c r="T89" s="67" t="str">
        <f>IF('Neattiecināmās izmaksas'!N78="","",'Neattiecināmās izmaksas'!N78)</f>
        <v/>
      </c>
      <c r="U89" s="67" t="str">
        <f>IF('Neattiecināmās izmaksas'!O78="","",'Neattiecināmās izmaksas'!O78)</f>
        <v/>
      </c>
      <c r="V89" s="43"/>
    </row>
    <row r="90" spans="1:22" s="59" customFormat="1" ht="10.5" hidden="1" customHeight="1" outlineLevel="1" x14ac:dyDescent="0.25">
      <c r="A90" s="43"/>
      <c r="B90" s="65">
        <f>IF(Tāme!B82="","",Tāme!B82)</f>
        <v>7.4</v>
      </c>
      <c r="C90" s="66" t="str">
        <f>IF(Tāme!C82="","",Tāme!C82)</f>
        <v/>
      </c>
      <c r="D90" s="66" t="str">
        <f>IF(Tāme!D82="","",Tāme!D82)</f>
        <v/>
      </c>
      <c r="E90" s="280" t="str">
        <f>IF(Tāme!E82="","",Tāme!E82)</f>
        <v/>
      </c>
      <c r="F90" s="67" t="str">
        <f>IF(Tāme!F82="","",Tāme!F82)</f>
        <v/>
      </c>
      <c r="G90" s="318">
        <f>IF(Tāme!G82="","",Tāme!G82)</f>
        <v>1</v>
      </c>
      <c r="H90" s="67">
        <f>IF(Tāme!H82="","",Tāme!H82)</f>
        <v>0</v>
      </c>
      <c r="I90" s="68">
        <f>IF(Tāme!I82="","",Tāme!I82)</f>
        <v>0</v>
      </c>
      <c r="J90" s="87">
        <f>IF(Tāme!J82="","",Tāme!J82)</f>
        <v>0</v>
      </c>
      <c r="K90" s="242"/>
      <c r="L90" s="69" t="str">
        <f>IF('Attiecināmās izmaksas'!L79="","",'Attiecināmās izmaksas'!L79)</f>
        <v/>
      </c>
      <c r="M90" s="91" t="str">
        <f>IF('Attiecināmās izmaksas'!M79="","",'Attiecināmās izmaksas'!M79)</f>
        <v/>
      </c>
      <c r="N90" s="67" t="str">
        <f>IF('Attiecināmās izmaksas'!N79="","",'Attiecināmās izmaksas'!N79)</f>
        <v/>
      </c>
      <c r="O90" s="67" t="str">
        <f>IF('Attiecināmās izmaksas'!O79="","",'Attiecināmās izmaksas'!O79)</f>
        <v/>
      </c>
      <c r="P90" s="92" t="str">
        <f>IF('Attiecināmās izmaksas'!P79="","",'Attiecināmās izmaksas'!P79)</f>
        <v/>
      </c>
      <c r="R90" s="69" t="str">
        <f>IF('Neattiecināmās izmaksas'!L79="","",'Neattiecināmās izmaksas'!L79)</f>
        <v/>
      </c>
      <c r="S90" s="91" t="str">
        <f>IF('Neattiecināmās izmaksas'!M79="","",'Neattiecināmās izmaksas'!M79)</f>
        <v/>
      </c>
      <c r="T90" s="67" t="str">
        <f>IF('Neattiecināmās izmaksas'!N79="","",'Neattiecināmās izmaksas'!N79)</f>
        <v/>
      </c>
      <c r="U90" s="67" t="str">
        <f>IF('Neattiecināmās izmaksas'!O79="","",'Neattiecināmās izmaksas'!O79)</f>
        <v/>
      </c>
      <c r="V90" s="43"/>
    </row>
    <row r="91" spans="1:22" s="59" customFormat="1" ht="10.5" hidden="1" customHeight="1" outlineLevel="1" x14ac:dyDescent="0.25">
      <c r="A91" s="43"/>
      <c r="B91" s="65">
        <f>IF(Tāme!B83="","",Tāme!B83)</f>
        <v>7.5</v>
      </c>
      <c r="C91" s="66" t="str">
        <f>IF(Tāme!C83="","",Tāme!C83)</f>
        <v/>
      </c>
      <c r="D91" s="66" t="str">
        <f>IF(Tāme!D83="","",Tāme!D83)</f>
        <v/>
      </c>
      <c r="E91" s="280" t="str">
        <f>IF(Tāme!E83="","",Tāme!E83)</f>
        <v/>
      </c>
      <c r="F91" s="67" t="str">
        <f>IF(Tāme!F83="","",Tāme!F83)</f>
        <v/>
      </c>
      <c r="G91" s="318">
        <f>IF(Tāme!G83="","",Tāme!G83)</f>
        <v>1</v>
      </c>
      <c r="H91" s="67">
        <f>IF(Tāme!H83="","",Tāme!H83)</f>
        <v>0</v>
      </c>
      <c r="I91" s="68">
        <f>IF(Tāme!I83="","",Tāme!I83)</f>
        <v>0</v>
      </c>
      <c r="J91" s="87">
        <f>IF(Tāme!J83="","",Tāme!J83)</f>
        <v>0</v>
      </c>
      <c r="K91" s="242"/>
      <c r="L91" s="69" t="str">
        <f>IF('Attiecināmās izmaksas'!L80="","",'Attiecināmās izmaksas'!L80)</f>
        <v/>
      </c>
      <c r="M91" s="91" t="str">
        <f>IF('Attiecināmās izmaksas'!M80="","",'Attiecināmās izmaksas'!M80)</f>
        <v/>
      </c>
      <c r="N91" s="67" t="str">
        <f>IF('Attiecināmās izmaksas'!N80="","",'Attiecināmās izmaksas'!N80)</f>
        <v/>
      </c>
      <c r="O91" s="67" t="str">
        <f>IF('Attiecināmās izmaksas'!O80="","",'Attiecināmās izmaksas'!O80)</f>
        <v/>
      </c>
      <c r="P91" s="92" t="str">
        <f>IF('Attiecināmās izmaksas'!P80="","",'Attiecināmās izmaksas'!P80)</f>
        <v/>
      </c>
      <c r="R91" s="69" t="str">
        <f>IF('Neattiecināmās izmaksas'!L80="","",'Neattiecināmās izmaksas'!L80)</f>
        <v/>
      </c>
      <c r="S91" s="91" t="str">
        <f>IF('Neattiecināmās izmaksas'!M80="","",'Neattiecināmās izmaksas'!M80)</f>
        <v/>
      </c>
      <c r="T91" s="67" t="str">
        <f>IF('Neattiecināmās izmaksas'!N80="","",'Neattiecināmās izmaksas'!N80)</f>
        <v/>
      </c>
      <c r="U91" s="67" t="str">
        <f>IF('Neattiecināmās izmaksas'!O80="","",'Neattiecināmās izmaksas'!O80)</f>
        <v/>
      </c>
      <c r="V91" s="43"/>
    </row>
    <row r="92" spans="1:22" s="59" customFormat="1" ht="10.5" hidden="1" customHeight="1" outlineLevel="1" x14ac:dyDescent="0.25">
      <c r="A92" s="43"/>
      <c r="B92" s="65">
        <f>IF(Tāme!B84="","",Tāme!B84)</f>
        <v>7.6</v>
      </c>
      <c r="C92" s="66" t="str">
        <f>IF(Tāme!C84="","",Tāme!C84)</f>
        <v/>
      </c>
      <c r="D92" s="66" t="str">
        <f>IF(Tāme!D84="","",Tāme!D84)</f>
        <v/>
      </c>
      <c r="E92" s="280" t="str">
        <f>IF(Tāme!E84="","",Tāme!E84)</f>
        <v/>
      </c>
      <c r="F92" s="67" t="str">
        <f>IF(Tāme!F84="","",Tāme!F84)</f>
        <v/>
      </c>
      <c r="G92" s="318">
        <f>IF(Tāme!G84="","",Tāme!G84)</f>
        <v>1</v>
      </c>
      <c r="H92" s="67">
        <f>IF(Tāme!H84="","",Tāme!H84)</f>
        <v>0</v>
      </c>
      <c r="I92" s="68">
        <f>IF(Tāme!I84="","",Tāme!I84)</f>
        <v>0</v>
      </c>
      <c r="J92" s="87">
        <f>IF(Tāme!J84="","",Tāme!J84)</f>
        <v>0</v>
      </c>
      <c r="K92" s="242"/>
      <c r="L92" s="69" t="str">
        <f>IF('Attiecināmās izmaksas'!L81="","",'Attiecināmās izmaksas'!L81)</f>
        <v/>
      </c>
      <c r="M92" s="91" t="str">
        <f>IF('Attiecināmās izmaksas'!M81="","",'Attiecināmās izmaksas'!M81)</f>
        <v/>
      </c>
      <c r="N92" s="67" t="str">
        <f>IF('Attiecināmās izmaksas'!N81="","",'Attiecināmās izmaksas'!N81)</f>
        <v/>
      </c>
      <c r="O92" s="67" t="str">
        <f>IF('Attiecināmās izmaksas'!O81="","",'Attiecināmās izmaksas'!O81)</f>
        <v/>
      </c>
      <c r="P92" s="92" t="str">
        <f>IF('Attiecināmās izmaksas'!P81="","",'Attiecināmās izmaksas'!P81)</f>
        <v/>
      </c>
      <c r="R92" s="69" t="str">
        <f>IF('Neattiecināmās izmaksas'!L81="","",'Neattiecināmās izmaksas'!L81)</f>
        <v/>
      </c>
      <c r="S92" s="91" t="str">
        <f>IF('Neattiecināmās izmaksas'!M81="","",'Neattiecināmās izmaksas'!M81)</f>
        <v/>
      </c>
      <c r="T92" s="67" t="str">
        <f>IF('Neattiecināmās izmaksas'!N81="","",'Neattiecināmās izmaksas'!N81)</f>
        <v/>
      </c>
      <c r="U92" s="67" t="str">
        <f>IF('Neattiecināmās izmaksas'!O81="","",'Neattiecināmās izmaksas'!O81)</f>
        <v/>
      </c>
      <c r="V92" s="43"/>
    </row>
    <row r="93" spans="1:22" s="59" customFormat="1" ht="10.5" hidden="1" customHeight="1" outlineLevel="1" x14ac:dyDescent="0.25">
      <c r="A93" s="43"/>
      <c r="B93" s="65">
        <f>IF(Tāme!B85="","",Tāme!B85)</f>
        <v>7.7</v>
      </c>
      <c r="C93" s="66" t="str">
        <f>IF(Tāme!C85="","",Tāme!C85)</f>
        <v/>
      </c>
      <c r="D93" s="66" t="str">
        <f>IF(Tāme!D85="","",Tāme!D85)</f>
        <v/>
      </c>
      <c r="E93" s="280" t="str">
        <f>IF(Tāme!E85="","",Tāme!E85)</f>
        <v/>
      </c>
      <c r="F93" s="67" t="str">
        <f>IF(Tāme!F85="","",Tāme!F85)</f>
        <v/>
      </c>
      <c r="G93" s="318">
        <f>IF(Tāme!G85="","",Tāme!G85)</f>
        <v>1</v>
      </c>
      <c r="H93" s="67">
        <f>IF(Tāme!H85="","",Tāme!H85)</f>
        <v>0</v>
      </c>
      <c r="I93" s="68">
        <f>IF(Tāme!I85="","",Tāme!I85)</f>
        <v>0</v>
      </c>
      <c r="J93" s="87">
        <f>IF(Tāme!J85="","",Tāme!J85)</f>
        <v>0</v>
      </c>
      <c r="K93" s="242"/>
      <c r="L93" s="69" t="str">
        <f>IF('Attiecināmās izmaksas'!L82="","",'Attiecināmās izmaksas'!L82)</f>
        <v/>
      </c>
      <c r="M93" s="91" t="str">
        <f>IF('Attiecināmās izmaksas'!M82="","",'Attiecināmās izmaksas'!M82)</f>
        <v/>
      </c>
      <c r="N93" s="67" t="str">
        <f>IF('Attiecināmās izmaksas'!N82="","",'Attiecināmās izmaksas'!N82)</f>
        <v/>
      </c>
      <c r="O93" s="67" t="str">
        <f>IF('Attiecināmās izmaksas'!O82="","",'Attiecināmās izmaksas'!O82)</f>
        <v/>
      </c>
      <c r="P93" s="92" t="str">
        <f>IF('Attiecināmās izmaksas'!P82="","",'Attiecināmās izmaksas'!P82)</f>
        <v/>
      </c>
      <c r="R93" s="69" t="str">
        <f>IF('Neattiecināmās izmaksas'!L82="","",'Neattiecināmās izmaksas'!L82)</f>
        <v/>
      </c>
      <c r="S93" s="91" t="str">
        <f>IF('Neattiecināmās izmaksas'!M82="","",'Neattiecināmās izmaksas'!M82)</f>
        <v/>
      </c>
      <c r="T93" s="67" t="str">
        <f>IF('Neattiecināmās izmaksas'!N82="","",'Neattiecināmās izmaksas'!N82)</f>
        <v/>
      </c>
      <c r="U93" s="67" t="str">
        <f>IF('Neattiecināmās izmaksas'!O82="","",'Neattiecināmās izmaksas'!O82)</f>
        <v/>
      </c>
      <c r="V93" s="43"/>
    </row>
    <row r="94" spans="1:22" s="59" customFormat="1" ht="10.5" hidden="1" customHeight="1" outlineLevel="1" x14ac:dyDescent="0.25">
      <c r="A94" s="43"/>
      <c r="B94" s="65">
        <f>IF(Tāme!B86="","",Tāme!B86)</f>
        <v>7.8</v>
      </c>
      <c r="C94" s="66" t="str">
        <f>IF(Tāme!C86="","",Tāme!C86)</f>
        <v/>
      </c>
      <c r="D94" s="66" t="str">
        <f>IF(Tāme!D86="","",Tāme!D86)</f>
        <v/>
      </c>
      <c r="E94" s="280" t="str">
        <f>IF(Tāme!E86="","",Tāme!E86)</f>
        <v/>
      </c>
      <c r="F94" s="67" t="str">
        <f>IF(Tāme!F86="","",Tāme!F86)</f>
        <v/>
      </c>
      <c r="G94" s="318">
        <f>IF(Tāme!G86="","",Tāme!G86)</f>
        <v>1</v>
      </c>
      <c r="H94" s="67">
        <f>IF(Tāme!H86="","",Tāme!H86)</f>
        <v>0</v>
      </c>
      <c r="I94" s="68">
        <f>IF(Tāme!I86="","",Tāme!I86)</f>
        <v>0</v>
      </c>
      <c r="J94" s="87">
        <f>IF(Tāme!J86="","",Tāme!J86)</f>
        <v>0</v>
      </c>
      <c r="K94" s="242"/>
      <c r="L94" s="69" t="str">
        <f>IF('Attiecināmās izmaksas'!L83="","",'Attiecināmās izmaksas'!L83)</f>
        <v/>
      </c>
      <c r="M94" s="91" t="str">
        <f>IF('Attiecināmās izmaksas'!M83="","",'Attiecināmās izmaksas'!M83)</f>
        <v/>
      </c>
      <c r="N94" s="67" t="str">
        <f>IF('Attiecināmās izmaksas'!N83="","",'Attiecināmās izmaksas'!N83)</f>
        <v/>
      </c>
      <c r="O94" s="67" t="str">
        <f>IF('Attiecināmās izmaksas'!O83="","",'Attiecināmās izmaksas'!O83)</f>
        <v/>
      </c>
      <c r="P94" s="92" t="str">
        <f>IF('Attiecināmās izmaksas'!P83="","",'Attiecināmās izmaksas'!P83)</f>
        <v/>
      </c>
      <c r="R94" s="69" t="str">
        <f>IF('Neattiecināmās izmaksas'!L83="","",'Neattiecināmās izmaksas'!L83)</f>
        <v/>
      </c>
      <c r="S94" s="91" t="str">
        <f>IF('Neattiecināmās izmaksas'!M83="","",'Neattiecināmās izmaksas'!M83)</f>
        <v/>
      </c>
      <c r="T94" s="67" t="str">
        <f>IF('Neattiecināmās izmaksas'!N83="","",'Neattiecināmās izmaksas'!N83)</f>
        <v/>
      </c>
      <c r="U94" s="67" t="str">
        <f>IF('Neattiecināmās izmaksas'!O83="","",'Neattiecināmās izmaksas'!O83)</f>
        <v/>
      </c>
      <c r="V94" s="43"/>
    </row>
    <row r="95" spans="1:22" s="59" customFormat="1" ht="10.5" hidden="1" customHeight="1" outlineLevel="1" x14ac:dyDescent="0.25">
      <c r="A95" s="43"/>
      <c r="B95" s="65">
        <f>IF(Tāme!B87="","",Tāme!B87)</f>
        <v>7.9</v>
      </c>
      <c r="C95" s="66" t="str">
        <f>IF(Tāme!C87="","",Tāme!C87)</f>
        <v/>
      </c>
      <c r="D95" s="66" t="str">
        <f>IF(Tāme!D87="","",Tāme!D87)</f>
        <v/>
      </c>
      <c r="E95" s="280" t="str">
        <f>IF(Tāme!E87="","",Tāme!E87)</f>
        <v/>
      </c>
      <c r="F95" s="67" t="str">
        <f>IF(Tāme!F87="","",Tāme!F87)</f>
        <v/>
      </c>
      <c r="G95" s="318">
        <f>IF(Tāme!G87="","",Tāme!G87)</f>
        <v>1</v>
      </c>
      <c r="H95" s="67">
        <f>IF(Tāme!H87="","",Tāme!H87)</f>
        <v>0</v>
      </c>
      <c r="I95" s="68">
        <f>IF(Tāme!I87="","",Tāme!I87)</f>
        <v>0</v>
      </c>
      <c r="J95" s="87">
        <f>IF(Tāme!J87="","",Tāme!J87)</f>
        <v>0</v>
      </c>
      <c r="K95" s="242"/>
      <c r="L95" s="69" t="str">
        <f>IF('Attiecināmās izmaksas'!L84="","",'Attiecināmās izmaksas'!L84)</f>
        <v/>
      </c>
      <c r="M95" s="91" t="str">
        <f>IF('Attiecināmās izmaksas'!M84="","",'Attiecināmās izmaksas'!M84)</f>
        <v/>
      </c>
      <c r="N95" s="67" t="str">
        <f>IF('Attiecināmās izmaksas'!N84="","",'Attiecināmās izmaksas'!N84)</f>
        <v/>
      </c>
      <c r="O95" s="67" t="str">
        <f>IF('Attiecināmās izmaksas'!O84="","",'Attiecināmās izmaksas'!O84)</f>
        <v/>
      </c>
      <c r="P95" s="92" t="str">
        <f>IF('Attiecināmās izmaksas'!P84="","",'Attiecināmās izmaksas'!P84)</f>
        <v/>
      </c>
      <c r="R95" s="69" t="str">
        <f>IF('Neattiecināmās izmaksas'!L84="","",'Neattiecināmās izmaksas'!L84)</f>
        <v/>
      </c>
      <c r="S95" s="91" t="str">
        <f>IF('Neattiecināmās izmaksas'!M84="","",'Neattiecināmās izmaksas'!M84)</f>
        <v/>
      </c>
      <c r="T95" s="67" t="str">
        <f>IF('Neattiecināmās izmaksas'!N84="","",'Neattiecināmās izmaksas'!N84)</f>
        <v/>
      </c>
      <c r="U95" s="67" t="str">
        <f>IF('Neattiecināmās izmaksas'!O84="","",'Neattiecināmās izmaksas'!O84)</f>
        <v/>
      </c>
      <c r="V95" s="43"/>
    </row>
    <row r="96" spans="1:22" s="59" customFormat="1" ht="10.5" hidden="1" customHeight="1" outlineLevel="1" x14ac:dyDescent="0.25">
      <c r="A96" s="43"/>
      <c r="B96" s="65" t="str">
        <f>IF(Tāme!B88="","",Tāme!B88)</f>
        <v>7.10.</v>
      </c>
      <c r="C96" s="66" t="str">
        <f>IF(Tāme!C88="","",Tāme!C88)</f>
        <v/>
      </c>
      <c r="D96" s="66" t="str">
        <f>IF(Tāme!D88="","",Tāme!D88)</f>
        <v/>
      </c>
      <c r="E96" s="280" t="str">
        <f>IF(Tāme!E88="","",Tāme!E88)</f>
        <v/>
      </c>
      <c r="F96" s="67" t="str">
        <f>IF(Tāme!F88="","",Tāme!F88)</f>
        <v/>
      </c>
      <c r="G96" s="318">
        <f>IF(Tāme!G88="","",Tāme!G88)</f>
        <v>1</v>
      </c>
      <c r="H96" s="67">
        <f>IF(Tāme!H88="","",Tāme!H88)</f>
        <v>0</v>
      </c>
      <c r="I96" s="68">
        <f>IF(Tāme!I88="","",Tāme!I88)</f>
        <v>0</v>
      </c>
      <c r="J96" s="87">
        <f>IF(Tāme!J88="","",Tāme!J88)</f>
        <v>0</v>
      </c>
      <c r="K96" s="242"/>
      <c r="L96" s="69" t="str">
        <f>IF('Attiecināmās izmaksas'!L85="","",'Attiecināmās izmaksas'!L85)</f>
        <v/>
      </c>
      <c r="M96" s="91" t="str">
        <f>IF('Attiecināmās izmaksas'!M85="","",'Attiecināmās izmaksas'!M85)</f>
        <v/>
      </c>
      <c r="N96" s="67" t="str">
        <f>IF('Attiecināmās izmaksas'!N85="","",'Attiecināmās izmaksas'!N85)</f>
        <v/>
      </c>
      <c r="O96" s="67" t="str">
        <f>IF('Attiecināmās izmaksas'!O85="","",'Attiecināmās izmaksas'!O85)</f>
        <v/>
      </c>
      <c r="P96" s="92" t="str">
        <f>IF('Attiecināmās izmaksas'!P85="","",'Attiecināmās izmaksas'!P85)</f>
        <v/>
      </c>
      <c r="R96" s="69" t="str">
        <f>IF('Neattiecināmās izmaksas'!L85="","",'Neattiecināmās izmaksas'!L85)</f>
        <v/>
      </c>
      <c r="S96" s="91" t="str">
        <f>IF('Neattiecināmās izmaksas'!M85="","",'Neattiecināmās izmaksas'!M85)</f>
        <v/>
      </c>
      <c r="T96" s="67" t="str">
        <f>IF('Neattiecināmās izmaksas'!N85="","",'Neattiecināmās izmaksas'!N85)</f>
        <v/>
      </c>
      <c r="U96" s="67" t="str">
        <f>IF('Neattiecināmās izmaksas'!O85="","",'Neattiecināmās izmaksas'!O85)</f>
        <v/>
      </c>
      <c r="V96" s="43"/>
    </row>
    <row r="97" spans="1:22" s="246" customFormat="1" ht="22.5" customHeight="1" collapsed="1" x14ac:dyDescent="0.25">
      <c r="A97" s="43"/>
      <c r="B97" s="255">
        <v>8</v>
      </c>
      <c r="C97" s="444" t="str">
        <f>Tāme!C89</f>
        <v>Iekārtu un ierīču izmaksas
(virtuves un sanitāro telpu funkcionalitātei un iebūvējamo mēbeļu nodrošināšanai)</v>
      </c>
      <c r="D97" s="445"/>
      <c r="E97" s="302"/>
      <c r="F97" s="256"/>
      <c r="G97" s="320"/>
      <c r="H97" s="257">
        <f>SUM(H98:H107)</f>
        <v>0</v>
      </c>
      <c r="I97" s="258">
        <f>SUM(I98:I107)</f>
        <v>0</v>
      </c>
      <c r="J97" s="259">
        <f>IF(Tāme!J89="","",Tāme!J89)</f>
        <v>0</v>
      </c>
      <c r="K97" s="242"/>
      <c r="L97" s="260">
        <f>IF('Attiecināmās izmaksas'!L86="","",'Attiecināmās izmaksas'!L86)</f>
        <v>0</v>
      </c>
      <c r="M97" s="261">
        <f>IF('Attiecināmās izmaksas'!M86="","",'Attiecināmās izmaksas'!M86)</f>
        <v>0</v>
      </c>
      <c r="N97" s="256">
        <f>IF('Attiecināmās izmaksas'!N86="","",'Attiecināmās izmaksas'!N86)</f>
        <v>0</v>
      </c>
      <c r="O97" s="256">
        <f>IF('Attiecināmās izmaksas'!O86="","",'Attiecināmās izmaksas'!O86)</f>
        <v>0</v>
      </c>
      <c r="P97" s="262">
        <f>IF('Attiecināmās izmaksas'!P86="","",'Attiecināmās izmaksas'!P86)</f>
        <v>0</v>
      </c>
      <c r="Q97" s="59"/>
      <c r="R97" s="260">
        <f>IF('Neattiecināmās izmaksas'!L86="","",'Neattiecināmās izmaksas'!L86)</f>
        <v>0</v>
      </c>
      <c r="S97" s="261">
        <f>IF('Neattiecināmās izmaksas'!M86="","",'Neattiecināmās izmaksas'!M86)</f>
        <v>0</v>
      </c>
      <c r="T97" s="256">
        <f>IF('Neattiecināmās izmaksas'!N86="","",'Neattiecināmās izmaksas'!N86)</f>
        <v>0</v>
      </c>
      <c r="U97" s="256">
        <f>IF('Neattiecināmās izmaksas'!O86="","",'Neattiecināmās izmaksas'!O86)</f>
        <v>0</v>
      </c>
      <c r="V97" s="43"/>
    </row>
    <row r="98" spans="1:22" s="59" customFormat="1" ht="10.5" hidden="1" customHeight="1" outlineLevel="1" x14ac:dyDescent="0.25">
      <c r="A98" s="43"/>
      <c r="B98" s="65">
        <f>IF(Tāme!B90="","",Tāme!B90)</f>
        <v>8.1</v>
      </c>
      <c r="C98" s="66" t="str">
        <f>IF(Tāme!C90="","",Tāme!C90)</f>
        <v/>
      </c>
      <c r="D98" s="280" t="str">
        <f>IF(Tāme!D90="","",Tāme!D90)</f>
        <v/>
      </c>
      <c r="E98" s="280" t="str">
        <f>IF(Tāme!E90="","",Tāme!E90)</f>
        <v/>
      </c>
      <c r="F98" s="67" t="str">
        <f>IF(Tāme!F90="","",Tāme!F90)</f>
        <v/>
      </c>
      <c r="G98" s="318">
        <f>IF(Tāme!G90="","",Tāme!G90)</f>
        <v>1</v>
      </c>
      <c r="H98" s="67">
        <f>IF(Tāme!H90="","",Tāme!H90)</f>
        <v>0</v>
      </c>
      <c r="I98" s="68">
        <f>IF(Tāme!I90="","",Tāme!I90)</f>
        <v>0</v>
      </c>
      <c r="J98" s="87">
        <f>IF(Tāme!J90="","",Tāme!J90)</f>
        <v>0</v>
      </c>
      <c r="K98" s="242"/>
      <c r="L98" s="69" t="str">
        <f>IF('Attiecināmās izmaksas'!L87="","",'Attiecināmās izmaksas'!L87)</f>
        <v/>
      </c>
      <c r="M98" s="91" t="str">
        <f>IF('Attiecināmās izmaksas'!M87="","",'Attiecināmās izmaksas'!M87)</f>
        <v/>
      </c>
      <c r="N98" s="67" t="str">
        <f>IF('Attiecināmās izmaksas'!N87="","",'Attiecināmās izmaksas'!N87)</f>
        <v/>
      </c>
      <c r="O98" s="67" t="str">
        <f>IF('Attiecināmās izmaksas'!O87="","",'Attiecināmās izmaksas'!O87)</f>
        <v/>
      </c>
      <c r="P98" s="92" t="str">
        <f>IF('Attiecināmās izmaksas'!P87="","",'Attiecināmās izmaksas'!P87)</f>
        <v/>
      </c>
      <c r="R98" s="69" t="str">
        <f>IF('Neattiecināmās izmaksas'!L87="","",'Neattiecināmās izmaksas'!L87)</f>
        <v/>
      </c>
      <c r="S98" s="91" t="str">
        <f>IF('Neattiecināmās izmaksas'!M87="","",'Neattiecināmās izmaksas'!M87)</f>
        <v/>
      </c>
      <c r="T98" s="67" t="str">
        <f>IF('Neattiecināmās izmaksas'!N87="","",'Neattiecināmās izmaksas'!N87)</f>
        <v/>
      </c>
      <c r="U98" s="67" t="str">
        <f>IF('Neattiecināmās izmaksas'!O87="","",'Neattiecināmās izmaksas'!O87)</f>
        <v/>
      </c>
      <c r="V98" s="43"/>
    </row>
    <row r="99" spans="1:22" s="59" customFormat="1" ht="10.5" hidden="1" customHeight="1" outlineLevel="1" x14ac:dyDescent="0.25">
      <c r="A99" s="43"/>
      <c r="B99" s="65">
        <f>IF(Tāme!B91="","",Tāme!B91)</f>
        <v>8.1999999999999993</v>
      </c>
      <c r="C99" s="66" t="str">
        <f>IF(Tāme!C91="","",Tāme!C91)</f>
        <v/>
      </c>
      <c r="D99" s="280" t="str">
        <f>IF(Tāme!D91="","",Tāme!D91)</f>
        <v/>
      </c>
      <c r="E99" s="280" t="str">
        <f>IF(Tāme!E91="","",Tāme!E91)</f>
        <v/>
      </c>
      <c r="F99" s="67" t="str">
        <f>IF(Tāme!F91="","",Tāme!F91)</f>
        <v/>
      </c>
      <c r="G99" s="318">
        <f>IF(Tāme!G91="","",Tāme!G91)</f>
        <v>1</v>
      </c>
      <c r="H99" s="67">
        <f>IF(Tāme!H91="","",Tāme!H91)</f>
        <v>0</v>
      </c>
      <c r="I99" s="68">
        <f>IF(Tāme!I91="","",Tāme!I91)</f>
        <v>0</v>
      </c>
      <c r="J99" s="87">
        <f>IF(Tāme!J91="","",Tāme!J91)</f>
        <v>0</v>
      </c>
      <c r="K99" s="242"/>
      <c r="L99" s="69" t="str">
        <f>IF('Attiecināmās izmaksas'!L88="","",'Attiecināmās izmaksas'!L88)</f>
        <v/>
      </c>
      <c r="M99" s="91" t="str">
        <f>IF('Attiecināmās izmaksas'!M88="","",'Attiecināmās izmaksas'!M88)</f>
        <v/>
      </c>
      <c r="N99" s="67" t="str">
        <f>IF('Attiecināmās izmaksas'!N88="","",'Attiecināmās izmaksas'!N88)</f>
        <v/>
      </c>
      <c r="O99" s="67" t="str">
        <f>IF('Attiecināmās izmaksas'!O88="","",'Attiecināmās izmaksas'!O88)</f>
        <v/>
      </c>
      <c r="P99" s="92" t="str">
        <f>IF('Attiecināmās izmaksas'!P88="","",'Attiecināmās izmaksas'!P88)</f>
        <v/>
      </c>
      <c r="R99" s="69" t="str">
        <f>IF('Neattiecināmās izmaksas'!L88="","",'Neattiecināmās izmaksas'!L88)</f>
        <v/>
      </c>
      <c r="S99" s="91" t="str">
        <f>IF('Neattiecināmās izmaksas'!M88="","",'Neattiecināmās izmaksas'!M88)</f>
        <v/>
      </c>
      <c r="T99" s="67" t="str">
        <f>IF('Neattiecināmās izmaksas'!N88="","",'Neattiecināmās izmaksas'!N88)</f>
        <v/>
      </c>
      <c r="U99" s="67" t="str">
        <f>IF('Neattiecināmās izmaksas'!O88="","",'Neattiecināmās izmaksas'!O88)</f>
        <v/>
      </c>
      <c r="V99" s="43"/>
    </row>
    <row r="100" spans="1:22" s="59" customFormat="1" ht="10.5" hidden="1" customHeight="1" outlineLevel="1" x14ac:dyDescent="0.25">
      <c r="A100" s="43"/>
      <c r="B100" s="65">
        <f>IF(Tāme!B92="","",Tāme!B92)</f>
        <v>8.3000000000000007</v>
      </c>
      <c r="C100" s="66" t="str">
        <f>IF(Tāme!C92="","",Tāme!C92)</f>
        <v/>
      </c>
      <c r="D100" s="280" t="str">
        <f>IF(Tāme!D92="","",Tāme!D92)</f>
        <v/>
      </c>
      <c r="E100" s="280" t="str">
        <f>IF(Tāme!E92="","",Tāme!E92)</f>
        <v/>
      </c>
      <c r="F100" s="67" t="str">
        <f>IF(Tāme!F92="","",Tāme!F92)</f>
        <v/>
      </c>
      <c r="G100" s="318">
        <f>IF(Tāme!G92="","",Tāme!G92)</f>
        <v>1</v>
      </c>
      <c r="H100" s="67">
        <f>IF(Tāme!H92="","",Tāme!H92)</f>
        <v>0</v>
      </c>
      <c r="I100" s="68">
        <f>IF(Tāme!I92="","",Tāme!I92)</f>
        <v>0</v>
      </c>
      <c r="J100" s="87">
        <f>IF(Tāme!J92="","",Tāme!J92)</f>
        <v>0</v>
      </c>
      <c r="K100" s="242"/>
      <c r="L100" s="69" t="str">
        <f>IF('Attiecināmās izmaksas'!L89="","",'Attiecināmās izmaksas'!L89)</f>
        <v/>
      </c>
      <c r="M100" s="91" t="str">
        <f>IF('Attiecināmās izmaksas'!M89="","",'Attiecināmās izmaksas'!M89)</f>
        <v/>
      </c>
      <c r="N100" s="67" t="str">
        <f>IF('Attiecināmās izmaksas'!N89="","",'Attiecināmās izmaksas'!N89)</f>
        <v/>
      </c>
      <c r="O100" s="67" t="str">
        <f>IF('Attiecināmās izmaksas'!O89="","",'Attiecināmās izmaksas'!O89)</f>
        <v/>
      </c>
      <c r="P100" s="92" t="str">
        <f>IF('Attiecināmās izmaksas'!P89="","",'Attiecināmās izmaksas'!P89)</f>
        <v/>
      </c>
      <c r="R100" s="69" t="str">
        <f>IF('Neattiecināmās izmaksas'!L89="","",'Neattiecināmās izmaksas'!L89)</f>
        <v/>
      </c>
      <c r="S100" s="91" t="str">
        <f>IF('Neattiecināmās izmaksas'!M89="","",'Neattiecināmās izmaksas'!M89)</f>
        <v/>
      </c>
      <c r="T100" s="67" t="str">
        <f>IF('Neattiecināmās izmaksas'!N89="","",'Neattiecināmās izmaksas'!N89)</f>
        <v/>
      </c>
      <c r="U100" s="67" t="str">
        <f>IF('Neattiecināmās izmaksas'!O89="","",'Neattiecināmās izmaksas'!O89)</f>
        <v/>
      </c>
      <c r="V100" s="43"/>
    </row>
    <row r="101" spans="1:22" s="59" customFormat="1" ht="10.5" hidden="1" customHeight="1" outlineLevel="1" x14ac:dyDescent="0.25">
      <c r="A101" s="43"/>
      <c r="B101" s="65">
        <f>IF(Tāme!B93="","",Tāme!B93)</f>
        <v>8.4</v>
      </c>
      <c r="C101" s="66" t="str">
        <f>IF(Tāme!C93="","",Tāme!C93)</f>
        <v/>
      </c>
      <c r="D101" s="280" t="str">
        <f>IF(Tāme!D93="","",Tāme!D93)</f>
        <v/>
      </c>
      <c r="E101" s="280" t="str">
        <f>IF(Tāme!E93="","",Tāme!E93)</f>
        <v/>
      </c>
      <c r="F101" s="67" t="str">
        <f>IF(Tāme!F93="","",Tāme!F93)</f>
        <v/>
      </c>
      <c r="G101" s="318">
        <f>IF(Tāme!G93="","",Tāme!G93)</f>
        <v>1</v>
      </c>
      <c r="H101" s="67">
        <f>IF(Tāme!H93="","",Tāme!H93)</f>
        <v>0</v>
      </c>
      <c r="I101" s="68">
        <f>IF(Tāme!I93="","",Tāme!I93)</f>
        <v>0</v>
      </c>
      <c r="J101" s="87">
        <f>IF(Tāme!J93="","",Tāme!J93)</f>
        <v>0</v>
      </c>
      <c r="K101" s="242"/>
      <c r="L101" s="69" t="str">
        <f>IF('Attiecināmās izmaksas'!L90="","",'Attiecināmās izmaksas'!L90)</f>
        <v/>
      </c>
      <c r="M101" s="91" t="str">
        <f>IF('Attiecināmās izmaksas'!M90="","",'Attiecināmās izmaksas'!M90)</f>
        <v/>
      </c>
      <c r="N101" s="67" t="str">
        <f>IF('Attiecināmās izmaksas'!N90="","",'Attiecināmās izmaksas'!N90)</f>
        <v/>
      </c>
      <c r="O101" s="67" t="str">
        <f>IF('Attiecināmās izmaksas'!O90="","",'Attiecināmās izmaksas'!O90)</f>
        <v/>
      </c>
      <c r="P101" s="92" t="str">
        <f>IF('Attiecināmās izmaksas'!P90="","",'Attiecināmās izmaksas'!P90)</f>
        <v/>
      </c>
      <c r="R101" s="69" t="str">
        <f>IF('Neattiecināmās izmaksas'!L90="","",'Neattiecināmās izmaksas'!L90)</f>
        <v/>
      </c>
      <c r="S101" s="91" t="str">
        <f>IF('Neattiecināmās izmaksas'!M90="","",'Neattiecināmās izmaksas'!M90)</f>
        <v/>
      </c>
      <c r="T101" s="67" t="str">
        <f>IF('Neattiecināmās izmaksas'!N90="","",'Neattiecināmās izmaksas'!N90)</f>
        <v/>
      </c>
      <c r="U101" s="67" t="str">
        <f>IF('Neattiecināmās izmaksas'!O90="","",'Neattiecināmās izmaksas'!O90)</f>
        <v/>
      </c>
      <c r="V101" s="43"/>
    </row>
    <row r="102" spans="1:22" s="59" customFormat="1" ht="10.5" hidden="1" customHeight="1" outlineLevel="1" x14ac:dyDescent="0.25">
      <c r="A102" s="43"/>
      <c r="B102" s="65">
        <f>IF(Tāme!B94="","",Tāme!B94)</f>
        <v>8.5</v>
      </c>
      <c r="C102" s="66" t="str">
        <f>IF(Tāme!C94="","",Tāme!C94)</f>
        <v/>
      </c>
      <c r="D102" s="280" t="str">
        <f>IF(Tāme!D94="","",Tāme!D94)</f>
        <v/>
      </c>
      <c r="E102" s="280" t="str">
        <f>IF(Tāme!E94="","",Tāme!E94)</f>
        <v/>
      </c>
      <c r="F102" s="67" t="str">
        <f>IF(Tāme!F94="","",Tāme!F94)</f>
        <v/>
      </c>
      <c r="G102" s="318">
        <f>IF(Tāme!G94="","",Tāme!G94)</f>
        <v>1</v>
      </c>
      <c r="H102" s="67">
        <f>IF(Tāme!H94="","",Tāme!H94)</f>
        <v>0</v>
      </c>
      <c r="I102" s="68">
        <f>IF(Tāme!I94="","",Tāme!I94)</f>
        <v>0</v>
      </c>
      <c r="J102" s="87">
        <f>IF(Tāme!J94="","",Tāme!J94)</f>
        <v>0</v>
      </c>
      <c r="K102" s="242"/>
      <c r="L102" s="69" t="str">
        <f>IF('Attiecināmās izmaksas'!L91="","",'Attiecināmās izmaksas'!L91)</f>
        <v/>
      </c>
      <c r="M102" s="91" t="str">
        <f>IF('Attiecināmās izmaksas'!M91="","",'Attiecināmās izmaksas'!M91)</f>
        <v/>
      </c>
      <c r="N102" s="67" t="str">
        <f>IF('Attiecināmās izmaksas'!N91="","",'Attiecināmās izmaksas'!N91)</f>
        <v/>
      </c>
      <c r="O102" s="67" t="str">
        <f>IF('Attiecināmās izmaksas'!O91="","",'Attiecināmās izmaksas'!O91)</f>
        <v/>
      </c>
      <c r="P102" s="92" t="str">
        <f>IF('Attiecināmās izmaksas'!P91="","",'Attiecināmās izmaksas'!P91)</f>
        <v/>
      </c>
      <c r="R102" s="69" t="str">
        <f>IF('Neattiecināmās izmaksas'!L91="","",'Neattiecināmās izmaksas'!L91)</f>
        <v/>
      </c>
      <c r="S102" s="91" t="str">
        <f>IF('Neattiecināmās izmaksas'!M91="","",'Neattiecināmās izmaksas'!M91)</f>
        <v/>
      </c>
      <c r="T102" s="67" t="str">
        <f>IF('Neattiecināmās izmaksas'!N91="","",'Neattiecināmās izmaksas'!N91)</f>
        <v/>
      </c>
      <c r="U102" s="67" t="str">
        <f>IF('Neattiecināmās izmaksas'!O91="","",'Neattiecināmās izmaksas'!O91)</f>
        <v/>
      </c>
      <c r="V102" s="43"/>
    </row>
    <row r="103" spans="1:22" s="59" customFormat="1" ht="10.5" hidden="1" customHeight="1" outlineLevel="1" x14ac:dyDescent="0.25">
      <c r="A103" s="43"/>
      <c r="B103" s="65">
        <f>IF(Tāme!B95="","",Tāme!B95)</f>
        <v>8.6</v>
      </c>
      <c r="C103" s="66" t="str">
        <f>IF(Tāme!C95="","",Tāme!C95)</f>
        <v/>
      </c>
      <c r="D103" s="280" t="str">
        <f>IF(Tāme!D95="","",Tāme!D95)</f>
        <v/>
      </c>
      <c r="E103" s="280" t="str">
        <f>IF(Tāme!E95="","",Tāme!E95)</f>
        <v/>
      </c>
      <c r="F103" s="67" t="str">
        <f>IF(Tāme!F95="","",Tāme!F95)</f>
        <v/>
      </c>
      <c r="G103" s="318">
        <f>IF(Tāme!G95="","",Tāme!G95)</f>
        <v>1</v>
      </c>
      <c r="H103" s="67">
        <f>IF(Tāme!H95="","",Tāme!H95)</f>
        <v>0</v>
      </c>
      <c r="I103" s="68">
        <f>IF(Tāme!I95="","",Tāme!I95)</f>
        <v>0</v>
      </c>
      <c r="J103" s="87">
        <f>IF(Tāme!J95="","",Tāme!J95)</f>
        <v>0</v>
      </c>
      <c r="K103" s="242"/>
      <c r="L103" s="69" t="str">
        <f>IF('Attiecināmās izmaksas'!L92="","",'Attiecināmās izmaksas'!L92)</f>
        <v/>
      </c>
      <c r="M103" s="91" t="str">
        <f>IF('Attiecināmās izmaksas'!M92="","",'Attiecināmās izmaksas'!M92)</f>
        <v/>
      </c>
      <c r="N103" s="67" t="str">
        <f>IF('Attiecināmās izmaksas'!N92="","",'Attiecināmās izmaksas'!N92)</f>
        <v/>
      </c>
      <c r="O103" s="67" t="str">
        <f>IF('Attiecināmās izmaksas'!O92="","",'Attiecināmās izmaksas'!O92)</f>
        <v/>
      </c>
      <c r="P103" s="92" t="str">
        <f>IF('Attiecināmās izmaksas'!P92="","",'Attiecināmās izmaksas'!P92)</f>
        <v/>
      </c>
      <c r="R103" s="69" t="str">
        <f>IF('Neattiecināmās izmaksas'!L92="","",'Neattiecināmās izmaksas'!L92)</f>
        <v/>
      </c>
      <c r="S103" s="91" t="str">
        <f>IF('Neattiecināmās izmaksas'!M92="","",'Neattiecināmās izmaksas'!M92)</f>
        <v/>
      </c>
      <c r="T103" s="67" t="str">
        <f>IF('Neattiecināmās izmaksas'!N92="","",'Neattiecināmās izmaksas'!N92)</f>
        <v/>
      </c>
      <c r="U103" s="67" t="str">
        <f>IF('Neattiecināmās izmaksas'!O92="","",'Neattiecināmās izmaksas'!O92)</f>
        <v/>
      </c>
      <c r="V103" s="43"/>
    </row>
    <row r="104" spans="1:22" s="59" customFormat="1" ht="10.5" hidden="1" customHeight="1" outlineLevel="1" x14ac:dyDescent="0.25">
      <c r="A104" s="43"/>
      <c r="B104" s="65">
        <f>IF(Tāme!B96="","",Tāme!B96)</f>
        <v>8.6999999999999993</v>
      </c>
      <c r="C104" s="66" t="str">
        <f>IF(Tāme!C96="","",Tāme!C96)</f>
        <v/>
      </c>
      <c r="D104" s="280" t="str">
        <f>IF(Tāme!D96="","",Tāme!D96)</f>
        <v/>
      </c>
      <c r="E104" s="280" t="str">
        <f>IF(Tāme!E96="","",Tāme!E96)</f>
        <v/>
      </c>
      <c r="F104" s="67" t="str">
        <f>IF(Tāme!F96="","",Tāme!F96)</f>
        <v/>
      </c>
      <c r="G104" s="318">
        <f>IF(Tāme!G96="","",Tāme!G96)</f>
        <v>1</v>
      </c>
      <c r="H104" s="67">
        <f>IF(Tāme!H96="","",Tāme!H96)</f>
        <v>0</v>
      </c>
      <c r="I104" s="68">
        <f>IF(Tāme!I96="","",Tāme!I96)</f>
        <v>0</v>
      </c>
      <c r="J104" s="87">
        <f>IF(Tāme!J96="","",Tāme!J96)</f>
        <v>0</v>
      </c>
      <c r="K104" s="242"/>
      <c r="L104" s="69" t="str">
        <f>IF('Attiecināmās izmaksas'!L93="","",'Attiecināmās izmaksas'!L93)</f>
        <v/>
      </c>
      <c r="M104" s="91" t="str">
        <f>IF('Attiecināmās izmaksas'!M93="","",'Attiecināmās izmaksas'!M93)</f>
        <v/>
      </c>
      <c r="N104" s="67" t="str">
        <f>IF('Attiecināmās izmaksas'!N93="","",'Attiecināmās izmaksas'!N93)</f>
        <v/>
      </c>
      <c r="O104" s="67" t="str">
        <f>IF('Attiecināmās izmaksas'!O93="","",'Attiecināmās izmaksas'!O93)</f>
        <v/>
      </c>
      <c r="P104" s="92" t="str">
        <f>IF('Attiecināmās izmaksas'!P93="","",'Attiecināmās izmaksas'!P93)</f>
        <v/>
      </c>
      <c r="R104" s="69" t="str">
        <f>IF('Neattiecināmās izmaksas'!L93="","",'Neattiecināmās izmaksas'!L93)</f>
        <v/>
      </c>
      <c r="S104" s="91" t="str">
        <f>IF('Neattiecināmās izmaksas'!M93="","",'Neattiecināmās izmaksas'!M93)</f>
        <v/>
      </c>
      <c r="T104" s="67" t="str">
        <f>IF('Neattiecināmās izmaksas'!N93="","",'Neattiecināmās izmaksas'!N93)</f>
        <v/>
      </c>
      <c r="U104" s="67" t="str">
        <f>IF('Neattiecināmās izmaksas'!O93="","",'Neattiecināmās izmaksas'!O93)</f>
        <v/>
      </c>
      <c r="V104" s="43"/>
    </row>
    <row r="105" spans="1:22" s="59" customFormat="1" ht="10.5" hidden="1" customHeight="1" outlineLevel="1" x14ac:dyDescent="0.25">
      <c r="A105" s="43"/>
      <c r="B105" s="65">
        <f>IF(Tāme!B97="","",Tāme!B97)</f>
        <v>8.8000000000000007</v>
      </c>
      <c r="C105" s="66" t="str">
        <f>IF(Tāme!C97="","",Tāme!C97)</f>
        <v/>
      </c>
      <c r="D105" s="280" t="str">
        <f>IF(Tāme!D97="","",Tāme!D97)</f>
        <v/>
      </c>
      <c r="E105" s="280" t="str">
        <f>IF(Tāme!E97="","",Tāme!E97)</f>
        <v/>
      </c>
      <c r="F105" s="67" t="str">
        <f>IF(Tāme!F97="","",Tāme!F97)</f>
        <v/>
      </c>
      <c r="G105" s="318">
        <f>IF(Tāme!G97="","",Tāme!G97)</f>
        <v>1</v>
      </c>
      <c r="H105" s="67">
        <f>IF(Tāme!H97="","",Tāme!H97)</f>
        <v>0</v>
      </c>
      <c r="I105" s="68">
        <f>IF(Tāme!I97="","",Tāme!I97)</f>
        <v>0</v>
      </c>
      <c r="J105" s="87">
        <f>IF(Tāme!J97="","",Tāme!J97)</f>
        <v>0</v>
      </c>
      <c r="K105" s="242"/>
      <c r="L105" s="69" t="str">
        <f>IF('Attiecināmās izmaksas'!L94="","",'Attiecināmās izmaksas'!L94)</f>
        <v/>
      </c>
      <c r="M105" s="91" t="str">
        <f>IF('Attiecināmās izmaksas'!M94="","",'Attiecināmās izmaksas'!M94)</f>
        <v/>
      </c>
      <c r="N105" s="67" t="str">
        <f>IF('Attiecināmās izmaksas'!N94="","",'Attiecināmās izmaksas'!N94)</f>
        <v/>
      </c>
      <c r="O105" s="67" t="str">
        <f>IF('Attiecināmās izmaksas'!O94="","",'Attiecināmās izmaksas'!O94)</f>
        <v/>
      </c>
      <c r="P105" s="92" t="str">
        <f>IF('Attiecināmās izmaksas'!P94="","",'Attiecināmās izmaksas'!P94)</f>
        <v/>
      </c>
      <c r="R105" s="69" t="str">
        <f>IF('Neattiecināmās izmaksas'!L94="","",'Neattiecināmās izmaksas'!L94)</f>
        <v/>
      </c>
      <c r="S105" s="91" t="str">
        <f>IF('Neattiecināmās izmaksas'!M94="","",'Neattiecināmās izmaksas'!M94)</f>
        <v/>
      </c>
      <c r="T105" s="67" t="str">
        <f>IF('Neattiecināmās izmaksas'!N94="","",'Neattiecināmās izmaksas'!N94)</f>
        <v/>
      </c>
      <c r="U105" s="67" t="str">
        <f>IF('Neattiecināmās izmaksas'!O94="","",'Neattiecināmās izmaksas'!O94)</f>
        <v/>
      </c>
      <c r="V105" s="43"/>
    </row>
    <row r="106" spans="1:22" s="59" customFormat="1" ht="10.5" hidden="1" customHeight="1" outlineLevel="1" x14ac:dyDescent="0.25">
      <c r="A106" s="43"/>
      <c r="B106" s="65">
        <f>IF(Tāme!B98="","",Tāme!B98)</f>
        <v>8.9</v>
      </c>
      <c r="C106" s="66" t="str">
        <f>IF(Tāme!C98="","",Tāme!C98)</f>
        <v/>
      </c>
      <c r="D106" s="280" t="str">
        <f>IF(Tāme!D98="","",Tāme!D98)</f>
        <v/>
      </c>
      <c r="E106" s="280" t="str">
        <f>IF(Tāme!E98="","",Tāme!E98)</f>
        <v/>
      </c>
      <c r="F106" s="67" t="str">
        <f>IF(Tāme!F98="","",Tāme!F98)</f>
        <v/>
      </c>
      <c r="G106" s="318">
        <f>IF(Tāme!G98="","",Tāme!G98)</f>
        <v>1</v>
      </c>
      <c r="H106" s="67">
        <f>IF(Tāme!H98="","",Tāme!H98)</f>
        <v>0</v>
      </c>
      <c r="I106" s="68">
        <f>IF(Tāme!I98="","",Tāme!I98)</f>
        <v>0</v>
      </c>
      <c r="J106" s="87">
        <f>IF(Tāme!J98="","",Tāme!J98)</f>
        <v>0</v>
      </c>
      <c r="K106" s="242"/>
      <c r="L106" s="69" t="str">
        <f>IF('Attiecināmās izmaksas'!L95="","",'Attiecināmās izmaksas'!L95)</f>
        <v/>
      </c>
      <c r="M106" s="91" t="str">
        <f>IF('Attiecināmās izmaksas'!M95="","",'Attiecināmās izmaksas'!M95)</f>
        <v/>
      </c>
      <c r="N106" s="67" t="str">
        <f>IF('Attiecināmās izmaksas'!N95="","",'Attiecināmās izmaksas'!N95)</f>
        <v/>
      </c>
      <c r="O106" s="67" t="str">
        <f>IF('Attiecināmās izmaksas'!O95="","",'Attiecināmās izmaksas'!O95)</f>
        <v/>
      </c>
      <c r="P106" s="92" t="str">
        <f>IF('Attiecināmās izmaksas'!P95="","",'Attiecināmās izmaksas'!P95)</f>
        <v/>
      </c>
      <c r="R106" s="69" t="str">
        <f>IF('Neattiecināmās izmaksas'!L95="","",'Neattiecināmās izmaksas'!L95)</f>
        <v/>
      </c>
      <c r="S106" s="91" t="str">
        <f>IF('Neattiecināmās izmaksas'!M95="","",'Neattiecināmās izmaksas'!M95)</f>
        <v/>
      </c>
      <c r="T106" s="67" t="str">
        <f>IF('Neattiecināmās izmaksas'!N95="","",'Neattiecināmās izmaksas'!N95)</f>
        <v/>
      </c>
      <c r="U106" s="67" t="str">
        <f>IF('Neattiecināmās izmaksas'!O95="","",'Neattiecināmās izmaksas'!O95)</f>
        <v/>
      </c>
      <c r="V106" s="43"/>
    </row>
    <row r="107" spans="1:22" s="59" customFormat="1" ht="10.5" hidden="1" customHeight="1" outlineLevel="1" x14ac:dyDescent="0.25">
      <c r="A107" s="43"/>
      <c r="B107" s="70" t="str">
        <f>IF(Tāme!B99="","",Tāme!B99)</f>
        <v>8.10.</v>
      </c>
      <c r="C107" s="71" t="str">
        <f>IF(Tāme!C99="","",Tāme!C99)</f>
        <v/>
      </c>
      <c r="D107" s="281" t="str">
        <f>IF(Tāme!D99="","",Tāme!D99)</f>
        <v/>
      </c>
      <c r="E107" s="281" t="str">
        <f>IF(Tāme!E99="","",Tāme!E99)</f>
        <v/>
      </c>
      <c r="F107" s="72" t="str">
        <f>IF(Tāme!F99="","",Tāme!F99)</f>
        <v/>
      </c>
      <c r="G107" s="319">
        <f>IF(Tāme!G99="","",Tāme!G99)</f>
        <v>1</v>
      </c>
      <c r="H107" s="72">
        <f>IF(Tāme!H99="","",Tāme!H99)</f>
        <v>0</v>
      </c>
      <c r="I107" s="73">
        <f>IF(Tāme!I99="","",Tāme!I99)</f>
        <v>0</v>
      </c>
      <c r="J107" s="88">
        <f>IF(Tāme!J99="","",Tāme!J99)</f>
        <v>0</v>
      </c>
      <c r="K107" s="242"/>
      <c r="L107" s="74" t="str">
        <f>IF('Attiecināmās izmaksas'!L96="","",'Attiecināmās izmaksas'!L96)</f>
        <v/>
      </c>
      <c r="M107" s="93" t="str">
        <f>IF('Attiecināmās izmaksas'!M96="","",'Attiecināmās izmaksas'!M96)</f>
        <v/>
      </c>
      <c r="N107" s="72" t="str">
        <f>IF('Attiecināmās izmaksas'!N96="","",'Attiecināmās izmaksas'!N96)</f>
        <v/>
      </c>
      <c r="O107" s="72" t="str">
        <f>IF('Attiecināmās izmaksas'!O96="","",'Attiecināmās izmaksas'!O96)</f>
        <v/>
      </c>
      <c r="P107" s="94" t="str">
        <f>IF('Attiecināmās izmaksas'!P96="","",'Attiecināmās izmaksas'!P96)</f>
        <v/>
      </c>
      <c r="R107" s="74" t="str">
        <f>IF('Neattiecināmās izmaksas'!L96="","",'Neattiecināmās izmaksas'!L96)</f>
        <v/>
      </c>
      <c r="S107" s="93" t="str">
        <f>IF('Neattiecināmās izmaksas'!M96="","",'Neattiecināmās izmaksas'!M96)</f>
        <v/>
      </c>
      <c r="T107" s="72" t="str">
        <f>IF('Neattiecināmās izmaksas'!N96="","",'Neattiecināmās izmaksas'!N96)</f>
        <v/>
      </c>
      <c r="U107" s="72" t="str">
        <f>IF('Neattiecināmās izmaksas'!O96="","",'Neattiecināmās izmaksas'!O96)</f>
        <v/>
      </c>
      <c r="V107" s="43"/>
    </row>
    <row r="108" spans="1:22" s="246" customFormat="1" ht="22.5" customHeight="1" collapsed="1" x14ac:dyDescent="0.25">
      <c r="A108" s="43"/>
      <c r="B108" s="255">
        <v>9</v>
      </c>
      <c r="C108" s="444" t="str">
        <f>Tāme!C100</f>
        <v>Izmaksas, kas saistītas ar dzīvojamās īres mājas nodošanu ekspluatācijā</v>
      </c>
      <c r="D108" s="445"/>
      <c r="E108" s="302"/>
      <c r="F108" s="256"/>
      <c r="G108" s="320"/>
      <c r="H108" s="257">
        <f>SUM(H109:H118)</f>
        <v>0</v>
      </c>
      <c r="I108" s="258">
        <f>SUM(I109:I118)</f>
        <v>0</v>
      </c>
      <c r="J108" s="259">
        <f>IF(Tāme!J100="","",Tāme!J100)</f>
        <v>0</v>
      </c>
      <c r="K108" s="242"/>
      <c r="L108" s="260">
        <f>IF('Attiecināmās izmaksas'!L97="","",'Attiecināmās izmaksas'!L97)</f>
        <v>0</v>
      </c>
      <c r="M108" s="261">
        <f>IF('Attiecināmās izmaksas'!M97="","",'Attiecināmās izmaksas'!M97)</f>
        <v>0</v>
      </c>
      <c r="N108" s="256">
        <f>IF('Attiecināmās izmaksas'!N97="","",'Attiecināmās izmaksas'!N97)</f>
        <v>0</v>
      </c>
      <c r="O108" s="256">
        <f>IF('Attiecināmās izmaksas'!O97="","",'Attiecināmās izmaksas'!O97)</f>
        <v>0</v>
      </c>
      <c r="P108" s="262">
        <f>IF('Attiecināmās izmaksas'!P97="","",'Attiecināmās izmaksas'!P97)</f>
        <v>0</v>
      </c>
      <c r="Q108" s="59"/>
      <c r="R108" s="260">
        <f>IF('Neattiecināmās izmaksas'!L97="","",'Neattiecināmās izmaksas'!L97)</f>
        <v>0</v>
      </c>
      <c r="S108" s="261">
        <f>IF('Neattiecināmās izmaksas'!M97="","",'Neattiecināmās izmaksas'!M97)</f>
        <v>0</v>
      </c>
      <c r="T108" s="256">
        <f>IF('Neattiecināmās izmaksas'!N97="","",'Neattiecināmās izmaksas'!N97)</f>
        <v>0</v>
      </c>
      <c r="U108" s="256">
        <f>IF('Neattiecināmās izmaksas'!O97="","",'Neattiecināmās izmaksas'!O97)</f>
        <v>0</v>
      </c>
      <c r="V108" s="43"/>
    </row>
    <row r="109" spans="1:22" s="59" customFormat="1" ht="10.5" hidden="1" customHeight="1" outlineLevel="1" x14ac:dyDescent="0.25">
      <c r="A109" s="43"/>
      <c r="B109" s="65">
        <f>IF(Tāme!B101="","",Tāme!B101)</f>
        <v>9.1</v>
      </c>
      <c r="C109" s="66" t="str">
        <f>IF(Tāme!C101="","",Tāme!C101)</f>
        <v/>
      </c>
      <c r="D109" s="280" t="str">
        <f>IF(Tāme!D101="","",Tāme!D101)</f>
        <v/>
      </c>
      <c r="E109" s="280" t="str">
        <f>IF(Tāme!E101="","",Tāme!E101)</f>
        <v/>
      </c>
      <c r="F109" s="67" t="str">
        <f>IF(Tāme!F101="","",Tāme!F101)</f>
        <v/>
      </c>
      <c r="G109" s="318">
        <f>IF(Tāme!G101="","",Tāme!G101)</f>
        <v>1</v>
      </c>
      <c r="H109" s="67">
        <f>IF(Tāme!H101="","",Tāme!H101)</f>
        <v>0</v>
      </c>
      <c r="I109" s="68">
        <f>IF(Tāme!I101="","",Tāme!I101)</f>
        <v>0</v>
      </c>
      <c r="J109" s="87">
        <f>IF(Tāme!J101="","",Tāme!J101)</f>
        <v>0</v>
      </c>
      <c r="K109" s="242"/>
      <c r="L109" s="69" t="str">
        <f>IF('Attiecināmās izmaksas'!L98="","",'Attiecināmās izmaksas'!L98)</f>
        <v/>
      </c>
      <c r="M109" s="91" t="str">
        <f>IF('Attiecināmās izmaksas'!M98="","",'Attiecināmās izmaksas'!M98)</f>
        <v/>
      </c>
      <c r="N109" s="67" t="str">
        <f>IF('Attiecināmās izmaksas'!N98="","",'Attiecināmās izmaksas'!N98)</f>
        <v/>
      </c>
      <c r="O109" s="67" t="str">
        <f>IF('Attiecināmās izmaksas'!O98="","",'Attiecināmās izmaksas'!O98)</f>
        <v/>
      </c>
      <c r="P109" s="92" t="str">
        <f>IF('Attiecināmās izmaksas'!P98="","",'Attiecināmās izmaksas'!P98)</f>
        <v/>
      </c>
      <c r="R109" s="69" t="str">
        <f>IF('Neattiecināmās izmaksas'!L98="","",'Neattiecināmās izmaksas'!L98)</f>
        <v/>
      </c>
      <c r="S109" s="91" t="str">
        <f>IF('Neattiecināmās izmaksas'!M98="","",'Neattiecināmās izmaksas'!M98)</f>
        <v/>
      </c>
      <c r="T109" s="67" t="str">
        <f>IF('Neattiecināmās izmaksas'!N98="","",'Neattiecināmās izmaksas'!N98)</f>
        <v/>
      </c>
      <c r="U109" s="67" t="str">
        <f>IF('Neattiecināmās izmaksas'!O98="","",'Neattiecināmās izmaksas'!O98)</f>
        <v/>
      </c>
      <c r="V109" s="43"/>
    </row>
    <row r="110" spans="1:22" s="59" customFormat="1" ht="10.5" hidden="1" customHeight="1" outlineLevel="1" x14ac:dyDescent="0.25">
      <c r="A110" s="43"/>
      <c r="B110" s="65">
        <f>IF(Tāme!B102="","",Tāme!B102)</f>
        <v>9.1999999999999993</v>
      </c>
      <c r="C110" s="66" t="str">
        <f>IF(Tāme!C102="","",Tāme!C102)</f>
        <v/>
      </c>
      <c r="D110" s="280" t="str">
        <f>IF(Tāme!D102="","",Tāme!D102)</f>
        <v/>
      </c>
      <c r="E110" s="280" t="str">
        <f>IF(Tāme!E102="","",Tāme!E102)</f>
        <v/>
      </c>
      <c r="F110" s="67" t="str">
        <f>IF(Tāme!F102="","",Tāme!F102)</f>
        <v/>
      </c>
      <c r="G110" s="318">
        <f>IF(Tāme!G102="","",Tāme!G102)</f>
        <v>1</v>
      </c>
      <c r="H110" s="67">
        <f>IF(Tāme!H102="","",Tāme!H102)</f>
        <v>0</v>
      </c>
      <c r="I110" s="68">
        <f>IF(Tāme!I102="","",Tāme!I102)</f>
        <v>0</v>
      </c>
      <c r="J110" s="87">
        <f>IF(Tāme!J102="","",Tāme!J102)</f>
        <v>0</v>
      </c>
      <c r="K110" s="242"/>
      <c r="L110" s="69" t="str">
        <f>IF('Attiecināmās izmaksas'!L99="","",'Attiecināmās izmaksas'!L99)</f>
        <v/>
      </c>
      <c r="M110" s="91" t="str">
        <f>IF('Attiecināmās izmaksas'!M99="","",'Attiecināmās izmaksas'!M99)</f>
        <v/>
      </c>
      <c r="N110" s="67" t="str">
        <f>IF('Attiecināmās izmaksas'!N99="","",'Attiecināmās izmaksas'!N99)</f>
        <v/>
      </c>
      <c r="O110" s="67" t="str">
        <f>IF('Attiecināmās izmaksas'!O99="","",'Attiecināmās izmaksas'!O99)</f>
        <v/>
      </c>
      <c r="P110" s="92" t="str">
        <f>IF('Attiecināmās izmaksas'!P99="","",'Attiecināmās izmaksas'!P99)</f>
        <v/>
      </c>
      <c r="R110" s="69" t="str">
        <f>IF('Neattiecināmās izmaksas'!L99="","",'Neattiecināmās izmaksas'!L99)</f>
        <v/>
      </c>
      <c r="S110" s="91" t="str">
        <f>IF('Neattiecināmās izmaksas'!M99="","",'Neattiecināmās izmaksas'!M99)</f>
        <v/>
      </c>
      <c r="T110" s="67" t="str">
        <f>IF('Neattiecināmās izmaksas'!N99="","",'Neattiecināmās izmaksas'!N99)</f>
        <v/>
      </c>
      <c r="U110" s="67" t="str">
        <f>IF('Neattiecināmās izmaksas'!O99="","",'Neattiecināmās izmaksas'!O99)</f>
        <v/>
      </c>
      <c r="V110" s="43"/>
    </row>
    <row r="111" spans="1:22" s="59" customFormat="1" ht="10.5" hidden="1" customHeight="1" outlineLevel="1" x14ac:dyDescent="0.25">
      <c r="A111" s="43"/>
      <c r="B111" s="65">
        <f>IF(Tāme!B103="","",Tāme!B103)</f>
        <v>9.3000000000000007</v>
      </c>
      <c r="C111" s="66" t="str">
        <f>IF(Tāme!C103="","",Tāme!C103)</f>
        <v/>
      </c>
      <c r="D111" s="280" t="str">
        <f>IF(Tāme!D103="","",Tāme!D103)</f>
        <v/>
      </c>
      <c r="E111" s="280" t="str">
        <f>IF(Tāme!E103="","",Tāme!E103)</f>
        <v/>
      </c>
      <c r="F111" s="67" t="str">
        <f>IF(Tāme!F103="","",Tāme!F103)</f>
        <v/>
      </c>
      <c r="G111" s="318">
        <f>IF(Tāme!G103="","",Tāme!G103)</f>
        <v>1</v>
      </c>
      <c r="H111" s="67">
        <f>IF(Tāme!H103="","",Tāme!H103)</f>
        <v>0</v>
      </c>
      <c r="I111" s="68">
        <f>IF(Tāme!I103="","",Tāme!I103)</f>
        <v>0</v>
      </c>
      <c r="J111" s="87">
        <f>IF(Tāme!J103="","",Tāme!J103)</f>
        <v>0</v>
      </c>
      <c r="K111" s="242"/>
      <c r="L111" s="69" t="str">
        <f>IF('Attiecināmās izmaksas'!L100="","",'Attiecināmās izmaksas'!L100)</f>
        <v/>
      </c>
      <c r="M111" s="91" t="str">
        <f>IF('Attiecināmās izmaksas'!M100="","",'Attiecināmās izmaksas'!M100)</f>
        <v/>
      </c>
      <c r="N111" s="67" t="str">
        <f>IF('Attiecināmās izmaksas'!N100="","",'Attiecināmās izmaksas'!N100)</f>
        <v/>
      </c>
      <c r="O111" s="67" t="str">
        <f>IF('Attiecināmās izmaksas'!O100="","",'Attiecināmās izmaksas'!O100)</f>
        <v/>
      </c>
      <c r="P111" s="92" t="str">
        <f>IF('Attiecināmās izmaksas'!P100="","",'Attiecināmās izmaksas'!P100)</f>
        <v/>
      </c>
      <c r="R111" s="69" t="str">
        <f>IF('Neattiecināmās izmaksas'!L100="","",'Neattiecināmās izmaksas'!L100)</f>
        <v/>
      </c>
      <c r="S111" s="91" t="str">
        <f>IF('Neattiecināmās izmaksas'!M100="","",'Neattiecināmās izmaksas'!M100)</f>
        <v/>
      </c>
      <c r="T111" s="67" t="str">
        <f>IF('Neattiecināmās izmaksas'!N100="","",'Neattiecināmās izmaksas'!N100)</f>
        <v/>
      </c>
      <c r="U111" s="67" t="str">
        <f>IF('Neattiecināmās izmaksas'!O100="","",'Neattiecināmās izmaksas'!O100)</f>
        <v/>
      </c>
      <c r="V111" s="43"/>
    </row>
    <row r="112" spans="1:22" s="59" customFormat="1" ht="10.5" hidden="1" customHeight="1" outlineLevel="1" x14ac:dyDescent="0.25">
      <c r="A112" s="43"/>
      <c r="B112" s="65">
        <f>IF(Tāme!B104="","",Tāme!B104)</f>
        <v>9.4</v>
      </c>
      <c r="C112" s="66" t="str">
        <f>IF(Tāme!C104="","",Tāme!C104)</f>
        <v/>
      </c>
      <c r="D112" s="280" t="str">
        <f>IF(Tāme!D104="","",Tāme!D104)</f>
        <v/>
      </c>
      <c r="E112" s="280" t="str">
        <f>IF(Tāme!E104="","",Tāme!E104)</f>
        <v/>
      </c>
      <c r="F112" s="67" t="str">
        <f>IF(Tāme!F104="","",Tāme!F104)</f>
        <v/>
      </c>
      <c r="G112" s="318">
        <f>IF(Tāme!G104="","",Tāme!G104)</f>
        <v>1</v>
      </c>
      <c r="H112" s="67">
        <f>IF(Tāme!H104="","",Tāme!H104)</f>
        <v>0</v>
      </c>
      <c r="I112" s="68">
        <f>IF(Tāme!I104="","",Tāme!I104)</f>
        <v>0</v>
      </c>
      <c r="J112" s="87">
        <f>IF(Tāme!J104="","",Tāme!J104)</f>
        <v>0</v>
      </c>
      <c r="K112" s="242"/>
      <c r="L112" s="69" t="str">
        <f>IF('Attiecināmās izmaksas'!L101="","",'Attiecināmās izmaksas'!L101)</f>
        <v/>
      </c>
      <c r="M112" s="91" t="str">
        <f>IF('Attiecināmās izmaksas'!M101="","",'Attiecināmās izmaksas'!M101)</f>
        <v/>
      </c>
      <c r="N112" s="67" t="str">
        <f>IF('Attiecināmās izmaksas'!N101="","",'Attiecināmās izmaksas'!N101)</f>
        <v/>
      </c>
      <c r="O112" s="67" t="str">
        <f>IF('Attiecināmās izmaksas'!O101="","",'Attiecināmās izmaksas'!O101)</f>
        <v/>
      </c>
      <c r="P112" s="92" t="str">
        <f>IF('Attiecināmās izmaksas'!P101="","",'Attiecināmās izmaksas'!P101)</f>
        <v/>
      </c>
      <c r="R112" s="69" t="str">
        <f>IF('Neattiecināmās izmaksas'!L101="","",'Neattiecināmās izmaksas'!L101)</f>
        <v/>
      </c>
      <c r="S112" s="91" t="str">
        <f>IF('Neattiecināmās izmaksas'!M101="","",'Neattiecināmās izmaksas'!M101)</f>
        <v/>
      </c>
      <c r="T112" s="67" t="str">
        <f>IF('Neattiecināmās izmaksas'!N101="","",'Neattiecināmās izmaksas'!N101)</f>
        <v/>
      </c>
      <c r="U112" s="67" t="str">
        <f>IF('Neattiecināmās izmaksas'!O101="","",'Neattiecināmās izmaksas'!O101)</f>
        <v/>
      </c>
      <c r="V112" s="43"/>
    </row>
    <row r="113" spans="1:22" s="59" customFormat="1" ht="10.5" hidden="1" customHeight="1" outlineLevel="1" x14ac:dyDescent="0.25">
      <c r="A113" s="43"/>
      <c r="B113" s="65">
        <f>IF(Tāme!B105="","",Tāme!B105)</f>
        <v>9.5</v>
      </c>
      <c r="C113" s="66" t="str">
        <f>IF(Tāme!C105="","",Tāme!C105)</f>
        <v/>
      </c>
      <c r="D113" s="280" t="str">
        <f>IF(Tāme!D105="","",Tāme!D105)</f>
        <v/>
      </c>
      <c r="E113" s="280" t="str">
        <f>IF(Tāme!E105="","",Tāme!E105)</f>
        <v/>
      </c>
      <c r="F113" s="67" t="str">
        <f>IF(Tāme!F105="","",Tāme!F105)</f>
        <v/>
      </c>
      <c r="G113" s="318">
        <f>IF(Tāme!G105="","",Tāme!G105)</f>
        <v>1</v>
      </c>
      <c r="H113" s="67">
        <f>IF(Tāme!H105="","",Tāme!H105)</f>
        <v>0</v>
      </c>
      <c r="I113" s="68">
        <f>IF(Tāme!I105="","",Tāme!I105)</f>
        <v>0</v>
      </c>
      <c r="J113" s="87">
        <f>IF(Tāme!J105="","",Tāme!J105)</f>
        <v>0</v>
      </c>
      <c r="K113" s="242"/>
      <c r="L113" s="69" t="str">
        <f>IF('Attiecināmās izmaksas'!L102="","",'Attiecināmās izmaksas'!L102)</f>
        <v/>
      </c>
      <c r="M113" s="91" t="str">
        <f>IF('Attiecināmās izmaksas'!M102="","",'Attiecināmās izmaksas'!M102)</f>
        <v/>
      </c>
      <c r="N113" s="67" t="str">
        <f>IF('Attiecināmās izmaksas'!N102="","",'Attiecināmās izmaksas'!N102)</f>
        <v/>
      </c>
      <c r="O113" s="67" t="str">
        <f>IF('Attiecināmās izmaksas'!O102="","",'Attiecināmās izmaksas'!O102)</f>
        <v/>
      </c>
      <c r="P113" s="92" t="str">
        <f>IF('Attiecināmās izmaksas'!P102="","",'Attiecināmās izmaksas'!P102)</f>
        <v/>
      </c>
      <c r="R113" s="69" t="str">
        <f>IF('Neattiecināmās izmaksas'!L102="","",'Neattiecināmās izmaksas'!L102)</f>
        <v/>
      </c>
      <c r="S113" s="91" t="str">
        <f>IF('Neattiecināmās izmaksas'!M102="","",'Neattiecināmās izmaksas'!M102)</f>
        <v/>
      </c>
      <c r="T113" s="67" t="str">
        <f>IF('Neattiecināmās izmaksas'!N102="","",'Neattiecināmās izmaksas'!N102)</f>
        <v/>
      </c>
      <c r="U113" s="67" t="str">
        <f>IF('Neattiecināmās izmaksas'!O102="","",'Neattiecināmās izmaksas'!O102)</f>
        <v/>
      </c>
      <c r="V113" s="43"/>
    </row>
    <row r="114" spans="1:22" s="59" customFormat="1" ht="10.5" hidden="1" customHeight="1" outlineLevel="1" x14ac:dyDescent="0.25">
      <c r="A114" s="43"/>
      <c r="B114" s="65">
        <f>IF(Tāme!B106="","",Tāme!B106)</f>
        <v>9.6</v>
      </c>
      <c r="C114" s="66" t="str">
        <f>IF(Tāme!C106="","",Tāme!C106)</f>
        <v/>
      </c>
      <c r="D114" s="280" t="str">
        <f>IF(Tāme!D106="","",Tāme!D106)</f>
        <v/>
      </c>
      <c r="E114" s="280" t="str">
        <f>IF(Tāme!E106="","",Tāme!E106)</f>
        <v/>
      </c>
      <c r="F114" s="67" t="str">
        <f>IF(Tāme!F106="","",Tāme!F106)</f>
        <v/>
      </c>
      <c r="G114" s="318">
        <f>IF(Tāme!G106="","",Tāme!G106)</f>
        <v>1</v>
      </c>
      <c r="H114" s="67">
        <f>IF(Tāme!H106="","",Tāme!H106)</f>
        <v>0</v>
      </c>
      <c r="I114" s="68">
        <f>IF(Tāme!I106="","",Tāme!I106)</f>
        <v>0</v>
      </c>
      <c r="J114" s="87">
        <f>IF(Tāme!J106="","",Tāme!J106)</f>
        <v>0</v>
      </c>
      <c r="K114" s="242"/>
      <c r="L114" s="69" t="str">
        <f>IF('Attiecināmās izmaksas'!L103="","",'Attiecināmās izmaksas'!L103)</f>
        <v/>
      </c>
      <c r="M114" s="91" t="str">
        <f>IF('Attiecināmās izmaksas'!M103="","",'Attiecināmās izmaksas'!M103)</f>
        <v/>
      </c>
      <c r="N114" s="67" t="str">
        <f>IF('Attiecināmās izmaksas'!N103="","",'Attiecināmās izmaksas'!N103)</f>
        <v/>
      </c>
      <c r="O114" s="67" t="str">
        <f>IF('Attiecināmās izmaksas'!O103="","",'Attiecināmās izmaksas'!O103)</f>
        <v/>
      </c>
      <c r="P114" s="92" t="str">
        <f>IF('Attiecināmās izmaksas'!P103="","",'Attiecināmās izmaksas'!P103)</f>
        <v/>
      </c>
      <c r="R114" s="69" t="str">
        <f>IF('Neattiecināmās izmaksas'!L103="","",'Neattiecināmās izmaksas'!L103)</f>
        <v/>
      </c>
      <c r="S114" s="91" t="str">
        <f>IF('Neattiecināmās izmaksas'!M103="","",'Neattiecināmās izmaksas'!M103)</f>
        <v/>
      </c>
      <c r="T114" s="67" t="str">
        <f>IF('Neattiecināmās izmaksas'!N103="","",'Neattiecināmās izmaksas'!N103)</f>
        <v/>
      </c>
      <c r="U114" s="67" t="str">
        <f>IF('Neattiecināmās izmaksas'!O103="","",'Neattiecināmās izmaksas'!O103)</f>
        <v/>
      </c>
      <c r="V114" s="43"/>
    </row>
    <row r="115" spans="1:22" s="59" customFormat="1" ht="10.5" hidden="1" customHeight="1" outlineLevel="1" x14ac:dyDescent="0.25">
      <c r="A115" s="43"/>
      <c r="B115" s="65">
        <f>IF(Tāme!B107="","",Tāme!B107)</f>
        <v>9.6999999999999993</v>
      </c>
      <c r="C115" s="66" t="str">
        <f>IF(Tāme!C107="","",Tāme!C107)</f>
        <v/>
      </c>
      <c r="D115" s="280" t="str">
        <f>IF(Tāme!D107="","",Tāme!D107)</f>
        <v/>
      </c>
      <c r="E115" s="280" t="str">
        <f>IF(Tāme!E107="","",Tāme!E107)</f>
        <v/>
      </c>
      <c r="F115" s="67" t="str">
        <f>IF(Tāme!F107="","",Tāme!F107)</f>
        <v/>
      </c>
      <c r="G115" s="318">
        <f>IF(Tāme!G107="","",Tāme!G107)</f>
        <v>1</v>
      </c>
      <c r="H115" s="67">
        <f>IF(Tāme!H107="","",Tāme!H107)</f>
        <v>0</v>
      </c>
      <c r="I115" s="68">
        <f>IF(Tāme!I107="","",Tāme!I107)</f>
        <v>0</v>
      </c>
      <c r="J115" s="87">
        <f>IF(Tāme!J107="","",Tāme!J107)</f>
        <v>0</v>
      </c>
      <c r="K115" s="242"/>
      <c r="L115" s="69" t="str">
        <f>IF('Attiecināmās izmaksas'!L104="","",'Attiecināmās izmaksas'!L104)</f>
        <v/>
      </c>
      <c r="M115" s="91" t="str">
        <f>IF('Attiecināmās izmaksas'!M104="","",'Attiecināmās izmaksas'!M104)</f>
        <v/>
      </c>
      <c r="N115" s="67" t="str">
        <f>IF('Attiecināmās izmaksas'!N104="","",'Attiecināmās izmaksas'!N104)</f>
        <v/>
      </c>
      <c r="O115" s="67" t="str">
        <f>IF('Attiecināmās izmaksas'!O104="","",'Attiecināmās izmaksas'!O104)</f>
        <v/>
      </c>
      <c r="P115" s="92" t="str">
        <f>IF('Attiecināmās izmaksas'!P104="","",'Attiecināmās izmaksas'!P104)</f>
        <v/>
      </c>
      <c r="R115" s="69" t="str">
        <f>IF('Neattiecināmās izmaksas'!L104="","",'Neattiecināmās izmaksas'!L104)</f>
        <v/>
      </c>
      <c r="S115" s="91" t="str">
        <f>IF('Neattiecināmās izmaksas'!M104="","",'Neattiecināmās izmaksas'!M104)</f>
        <v/>
      </c>
      <c r="T115" s="67" t="str">
        <f>IF('Neattiecināmās izmaksas'!N104="","",'Neattiecināmās izmaksas'!N104)</f>
        <v/>
      </c>
      <c r="U115" s="67" t="str">
        <f>IF('Neattiecināmās izmaksas'!O104="","",'Neattiecināmās izmaksas'!O104)</f>
        <v/>
      </c>
      <c r="V115" s="43"/>
    </row>
    <row r="116" spans="1:22" s="59" customFormat="1" ht="10.5" hidden="1" customHeight="1" outlineLevel="1" x14ac:dyDescent="0.25">
      <c r="A116" s="43"/>
      <c r="B116" s="65">
        <f>IF(Tāme!B108="","",Tāme!B108)</f>
        <v>9.8000000000000007</v>
      </c>
      <c r="C116" s="66" t="str">
        <f>IF(Tāme!C108="","",Tāme!C108)</f>
        <v/>
      </c>
      <c r="D116" s="280" t="str">
        <f>IF(Tāme!D108="","",Tāme!D108)</f>
        <v/>
      </c>
      <c r="E116" s="280" t="str">
        <f>IF(Tāme!E108="","",Tāme!E108)</f>
        <v/>
      </c>
      <c r="F116" s="67" t="str">
        <f>IF(Tāme!F108="","",Tāme!F108)</f>
        <v/>
      </c>
      <c r="G116" s="318">
        <f>IF(Tāme!G108="","",Tāme!G108)</f>
        <v>1</v>
      </c>
      <c r="H116" s="67">
        <f>IF(Tāme!H108="","",Tāme!H108)</f>
        <v>0</v>
      </c>
      <c r="I116" s="68">
        <f>IF(Tāme!I108="","",Tāme!I108)</f>
        <v>0</v>
      </c>
      <c r="J116" s="87">
        <f>IF(Tāme!J108="","",Tāme!J108)</f>
        <v>0</v>
      </c>
      <c r="K116" s="242"/>
      <c r="L116" s="69" t="str">
        <f>IF('Attiecināmās izmaksas'!L105="","",'Attiecināmās izmaksas'!L105)</f>
        <v/>
      </c>
      <c r="M116" s="91" t="str">
        <f>IF('Attiecināmās izmaksas'!M105="","",'Attiecināmās izmaksas'!M105)</f>
        <v/>
      </c>
      <c r="N116" s="67" t="str">
        <f>IF('Attiecināmās izmaksas'!N105="","",'Attiecināmās izmaksas'!N105)</f>
        <v/>
      </c>
      <c r="O116" s="67" t="str">
        <f>IF('Attiecināmās izmaksas'!O105="","",'Attiecināmās izmaksas'!O105)</f>
        <v/>
      </c>
      <c r="P116" s="92" t="str">
        <f>IF('Attiecināmās izmaksas'!P105="","",'Attiecināmās izmaksas'!P105)</f>
        <v/>
      </c>
      <c r="R116" s="69" t="str">
        <f>IF('Neattiecināmās izmaksas'!L105="","",'Neattiecināmās izmaksas'!L105)</f>
        <v/>
      </c>
      <c r="S116" s="91" t="str">
        <f>IF('Neattiecināmās izmaksas'!M105="","",'Neattiecināmās izmaksas'!M105)</f>
        <v/>
      </c>
      <c r="T116" s="67" t="str">
        <f>IF('Neattiecināmās izmaksas'!N105="","",'Neattiecināmās izmaksas'!N105)</f>
        <v/>
      </c>
      <c r="U116" s="67" t="str">
        <f>IF('Neattiecināmās izmaksas'!O105="","",'Neattiecināmās izmaksas'!O105)</f>
        <v/>
      </c>
      <c r="V116" s="43"/>
    </row>
    <row r="117" spans="1:22" s="59" customFormat="1" ht="10.5" hidden="1" customHeight="1" outlineLevel="1" x14ac:dyDescent="0.25">
      <c r="A117" s="43"/>
      <c r="B117" s="65">
        <f>IF(Tāme!B109="","",Tāme!B109)</f>
        <v>9.9</v>
      </c>
      <c r="C117" s="66" t="str">
        <f>IF(Tāme!C109="","",Tāme!C109)</f>
        <v/>
      </c>
      <c r="D117" s="280" t="str">
        <f>IF(Tāme!D109="","",Tāme!D109)</f>
        <v/>
      </c>
      <c r="E117" s="280" t="str">
        <f>IF(Tāme!E109="","",Tāme!E109)</f>
        <v/>
      </c>
      <c r="F117" s="67" t="str">
        <f>IF(Tāme!F109="","",Tāme!F109)</f>
        <v/>
      </c>
      <c r="G117" s="318">
        <f>IF(Tāme!G109="","",Tāme!G109)</f>
        <v>1</v>
      </c>
      <c r="H117" s="67">
        <f>IF(Tāme!H109="","",Tāme!H109)</f>
        <v>0</v>
      </c>
      <c r="I117" s="68">
        <f>IF(Tāme!I109="","",Tāme!I109)</f>
        <v>0</v>
      </c>
      <c r="J117" s="87">
        <f>IF(Tāme!J109="","",Tāme!J109)</f>
        <v>0</v>
      </c>
      <c r="K117" s="242"/>
      <c r="L117" s="69" t="str">
        <f>IF('Attiecināmās izmaksas'!L106="","",'Attiecināmās izmaksas'!L106)</f>
        <v/>
      </c>
      <c r="M117" s="91" t="str">
        <f>IF('Attiecināmās izmaksas'!M106="","",'Attiecināmās izmaksas'!M106)</f>
        <v/>
      </c>
      <c r="N117" s="67" t="str">
        <f>IF('Attiecināmās izmaksas'!N106="","",'Attiecināmās izmaksas'!N106)</f>
        <v/>
      </c>
      <c r="O117" s="67" t="str">
        <f>IF('Attiecināmās izmaksas'!O106="","",'Attiecināmās izmaksas'!O106)</f>
        <v/>
      </c>
      <c r="P117" s="92" t="str">
        <f>IF('Attiecināmās izmaksas'!P106="","",'Attiecināmās izmaksas'!P106)</f>
        <v/>
      </c>
      <c r="R117" s="69" t="str">
        <f>IF('Neattiecināmās izmaksas'!L106="","",'Neattiecināmās izmaksas'!L106)</f>
        <v/>
      </c>
      <c r="S117" s="91" t="str">
        <f>IF('Neattiecināmās izmaksas'!M106="","",'Neattiecināmās izmaksas'!M106)</f>
        <v/>
      </c>
      <c r="T117" s="67" t="str">
        <f>IF('Neattiecināmās izmaksas'!N106="","",'Neattiecināmās izmaksas'!N106)</f>
        <v/>
      </c>
      <c r="U117" s="67" t="str">
        <f>IF('Neattiecināmās izmaksas'!O106="","",'Neattiecināmās izmaksas'!O106)</f>
        <v/>
      </c>
      <c r="V117" s="43"/>
    </row>
    <row r="118" spans="1:22" s="59" customFormat="1" ht="10.5" hidden="1" customHeight="1" outlineLevel="1" x14ac:dyDescent="0.25">
      <c r="A118" s="43"/>
      <c r="B118" s="65" t="str">
        <f>IF(Tāme!B110="","",Tāme!B110)</f>
        <v>9.10.</v>
      </c>
      <c r="C118" s="66" t="str">
        <f>IF(Tāme!C110="","",Tāme!C110)</f>
        <v/>
      </c>
      <c r="D118" s="280" t="str">
        <f>IF(Tāme!D110="","",Tāme!D110)</f>
        <v/>
      </c>
      <c r="E118" s="280" t="str">
        <f>IF(Tāme!E110="","",Tāme!E110)</f>
        <v/>
      </c>
      <c r="F118" s="67" t="str">
        <f>IF(Tāme!F110="","",Tāme!F110)</f>
        <v/>
      </c>
      <c r="G118" s="318">
        <f>IF(Tāme!G110="","",Tāme!G110)</f>
        <v>1</v>
      </c>
      <c r="H118" s="67">
        <f>IF(Tāme!H110="","",Tāme!H110)</f>
        <v>0</v>
      </c>
      <c r="I118" s="68">
        <f>IF(Tāme!I110="","",Tāme!I110)</f>
        <v>0</v>
      </c>
      <c r="J118" s="89">
        <f>IF(Tāme!J110="","",Tāme!J110)</f>
        <v>0</v>
      </c>
      <c r="K118" s="242"/>
      <c r="L118" s="75" t="str">
        <f>IF('Attiecināmās izmaksas'!L107="","",'Attiecināmās izmaksas'!L107)</f>
        <v/>
      </c>
      <c r="M118" s="95" t="str">
        <f>IF('Attiecināmās izmaksas'!M107="","",'Attiecināmās izmaksas'!M107)</f>
        <v/>
      </c>
      <c r="N118" s="80" t="str">
        <f>IF('Attiecināmās izmaksas'!N107="","",'Attiecināmās izmaksas'!N107)</f>
        <v/>
      </c>
      <c r="O118" s="80" t="str">
        <f>IF('Attiecināmās izmaksas'!O107="","",'Attiecināmās izmaksas'!O107)</f>
        <v/>
      </c>
      <c r="P118" s="96" t="str">
        <f>IF('Attiecināmās izmaksas'!P107="","",'Attiecināmās izmaksas'!P107)</f>
        <v/>
      </c>
      <c r="R118" s="75" t="str">
        <f>IF('Neattiecināmās izmaksas'!L107="","",'Neattiecināmās izmaksas'!L107)</f>
        <v/>
      </c>
      <c r="S118" s="95" t="str">
        <f>IF('Neattiecināmās izmaksas'!M107="","",'Neattiecināmās izmaksas'!M107)</f>
        <v/>
      </c>
      <c r="T118" s="80" t="str">
        <f>IF('Neattiecināmās izmaksas'!N107="","",'Neattiecināmās izmaksas'!N107)</f>
        <v/>
      </c>
      <c r="U118" s="80" t="str">
        <f>IF('Neattiecināmās izmaksas'!O107="","",'Neattiecināmās izmaksas'!O107)</f>
        <v/>
      </c>
      <c r="V118" s="43"/>
    </row>
    <row r="119" spans="1:22" s="246" customFormat="1" ht="22.5" customHeight="1" collapsed="1" thickBot="1" x14ac:dyDescent="0.3">
      <c r="A119" s="43"/>
      <c r="B119" s="255">
        <f>IF(Tāme!B111="","",Tāme!B111)</f>
        <v>10</v>
      </c>
      <c r="C119" s="444" t="str">
        <f>IF(Tāme!C111="","",Tāme!C111)</f>
        <v>Dzīvojamās īres mājas teritorijas labiekārtošanas izmaksas</v>
      </c>
      <c r="D119" s="445" t="str">
        <f>IF(Tāme!D111="","",Tāme!D111)</f>
        <v/>
      </c>
      <c r="E119" s="302" t="str">
        <f>IF(Tāme!E111="","",Tāme!E111)</f>
        <v/>
      </c>
      <c r="F119" s="256" t="str">
        <f>IF(Tāme!F111="","",Tāme!F111)</f>
        <v/>
      </c>
      <c r="G119" s="320" t="str">
        <f>IF(Tāme!G111="","",Tāme!G111)</f>
        <v/>
      </c>
      <c r="H119" s="257" t="str">
        <f>IF(Tāme!H111="","",Tāme!H111)</f>
        <v/>
      </c>
      <c r="I119" s="258" t="str">
        <f>IF(Tāme!I111="","",Tāme!I111)</f>
        <v/>
      </c>
      <c r="J119" s="259">
        <f>IF(Tāme!J111="","",Tāme!J111)</f>
        <v>0</v>
      </c>
      <c r="K119" s="242"/>
      <c r="L119" s="260">
        <f>IF('Attiecināmās izmaksas'!L108="","",'Attiecināmās izmaksas'!L108)</f>
        <v>0</v>
      </c>
      <c r="M119" s="261">
        <f>IF('Attiecināmās izmaksas'!M108="","",'Attiecināmās izmaksas'!M108)</f>
        <v>0</v>
      </c>
      <c r="N119" s="256">
        <f>IF('Attiecināmās izmaksas'!N108="","",'Attiecināmās izmaksas'!N108)</f>
        <v>0</v>
      </c>
      <c r="O119" s="256">
        <f>IF('Attiecināmās izmaksas'!O108="","",'Attiecināmās izmaksas'!O108)</f>
        <v>0</v>
      </c>
      <c r="P119" s="262">
        <f>IF('Attiecināmās izmaksas'!P108="","",'Attiecināmās izmaksas'!P108)</f>
        <v>0</v>
      </c>
      <c r="Q119" s="59"/>
      <c r="R119" s="260">
        <f>IF('Neattiecināmās izmaksas'!L108="","",'Neattiecināmās izmaksas'!L108)</f>
        <v>0</v>
      </c>
      <c r="S119" s="261">
        <f>IF('Neattiecināmās izmaksas'!M108="","",'Neattiecināmās izmaksas'!M108)</f>
        <v>0</v>
      </c>
      <c r="T119" s="256">
        <f>IF('Neattiecināmās izmaksas'!N108="","",'Neattiecināmās izmaksas'!N108)</f>
        <v>0</v>
      </c>
      <c r="U119" s="256">
        <f>IF('Neattiecināmās izmaksas'!O108="","",'Neattiecināmās izmaksas'!O108)</f>
        <v>0</v>
      </c>
      <c r="V119" s="43"/>
    </row>
    <row r="120" spans="1:22" s="59" customFormat="1" ht="10.5" hidden="1" customHeight="1" outlineLevel="1" x14ac:dyDescent="0.25">
      <c r="A120" s="43"/>
      <c r="B120" s="65">
        <f>IF(Tāme!B112="","",Tāme!B112)</f>
        <v>10.1</v>
      </c>
      <c r="C120" s="66" t="str">
        <f>IF(Tāme!C112="","",Tāme!C112)</f>
        <v/>
      </c>
      <c r="D120" s="280" t="str">
        <f>IF(Tāme!D112="","",Tāme!D112)</f>
        <v/>
      </c>
      <c r="E120" s="280" t="str">
        <f>IF(Tāme!E112="","",Tāme!E112)</f>
        <v/>
      </c>
      <c r="F120" s="67" t="str">
        <f>IF(Tāme!F112="","",Tāme!F112)</f>
        <v/>
      </c>
      <c r="G120" s="318">
        <f>IF(Tāme!G112="","",Tāme!G112)</f>
        <v>1</v>
      </c>
      <c r="H120" s="67">
        <f>IF(Tāme!H112="","",Tāme!H112)</f>
        <v>0</v>
      </c>
      <c r="I120" s="68">
        <f>IF(Tāme!I112="","",Tāme!I112)</f>
        <v>0</v>
      </c>
      <c r="J120" s="87">
        <f>IF(Tāme!J112="","",Tāme!J112)</f>
        <v>0</v>
      </c>
      <c r="K120" s="242"/>
      <c r="L120" s="69" t="str">
        <f>IF('Attiecināmās izmaksas'!L109="","",'Attiecināmās izmaksas'!L109)</f>
        <v/>
      </c>
      <c r="M120" s="91" t="str">
        <f>IF('Attiecināmās izmaksas'!M109="","",'Attiecināmās izmaksas'!M109)</f>
        <v/>
      </c>
      <c r="N120" s="67" t="str">
        <f>IF('Attiecināmās izmaksas'!N109="","",'Attiecināmās izmaksas'!N109)</f>
        <v/>
      </c>
      <c r="O120" s="67" t="str">
        <f>IF('Attiecināmās izmaksas'!O109="","",'Attiecināmās izmaksas'!O109)</f>
        <v/>
      </c>
      <c r="P120" s="92" t="str">
        <f>IF('Attiecināmās izmaksas'!P109="","",'Attiecināmās izmaksas'!P109)</f>
        <v/>
      </c>
      <c r="R120" s="69" t="str">
        <f>IF('Neattiecināmās izmaksas'!L109="","",'Neattiecināmās izmaksas'!L109)</f>
        <v/>
      </c>
      <c r="S120" s="91" t="str">
        <f>IF('Neattiecināmās izmaksas'!M109="","",'Neattiecināmās izmaksas'!M109)</f>
        <v/>
      </c>
      <c r="T120" s="67" t="str">
        <f>IF('Neattiecināmās izmaksas'!N109="","",'Neattiecināmās izmaksas'!N109)</f>
        <v/>
      </c>
      <c r="U120" s="67" t="str">
        <f>IF('Neattiecināmās izmaksas'!O109="","",'Neattiecināmās izmaksas'!O109)</f>
        <v/>
      </c>
      <c r="V120" s="43"/>
    </row>
    <row r="121" spans="1:22" s="59" customFormat="1" ht="10.5" hidden="1" customHeight="1" outlineLevel="1" x14ac:dyDescent="0.25">
      <c r="A121" s="43"/>
      <c r="B121" s="65">
        <f>IF(Tāme!B113="","",Tāme!B113)</f>
        <v>10.199999999999999</v>
      </c>
      <c r="C121" s="66" t="str">
        <f>IF(Tāme!C113="","",Tāme!C113)</f>
        <v/>
      </c>
      <c r="D121" s="280" t="str">
        <f>IF(Tāme!D113="","",Tāme!D113)</f>
        <v/>
      </c>
      <c r="E121" s="280" t="str">
        <f>IF(Tāme!E113="","",Tāme!E113)</f>
        <v/>
      </c>
      <c r="F121" s="67" t="str">
        <f>IF(Tāme!F113="","",Tāme!F113)</f>
        <v/>
      </c>
      <c r="G121" s="318">
        <f>IF(Tāme!G113="","",Tāme!G113)</f>
        <v>1</v>
      </c>
      <c r="H121" s="67">
        <f>IF(Tāme!H113="","",Tāme!H113)</f>
        <v>0</v>
      </c>
      <c r="I121" s="68">
        <f>IF(Tāme!I113="","",Tāme!I113)</f>
        <v>0</v>
      </c>
      <c r="J121" s="87">
        <f>IF(Tāme!J113="","",Tāme!J113)</f>
        <v>0</v>
      </c>
      <c r="K121" s="242"/>
      <c r="L121" s="69" t="str">
        <f>IF('Attiecināmās izmaksas'!L110="","",'Attiecināmās izmaksas'!L110)</f>
        <v/>
      </c>
      <c r="M121" s="91" t="str">
        <f>IF('Attiecināmās izmaksas'!M110="","",'Attiecināmās izmaksas'!M110)</f>
        <v/>
      </c>
      <c r="N121" s="67" t="str">
        <f>IF('Attiecināmās izmaksas'!N110="","",'Attiecināmās izmaksas'!N110)</f>
        <v/>
      </c>
      <c r="O121" s="67" t="str">
        <f>IF('Attiecināmās izmaksas'!O110="","",'Attiecināmās izmaksas'!O110)</f>
        <v/>
      </c>
      <c r="P121" s="92" t="str">
        <f>IF('Attiecināmās izmaksas'!P110="","",'Attiecināmās izmaksas'!P110)</f>
        <v/>
      </c>
      <c r="R121" s="69" t="str">
        <f>IF('Neattiecināmās izmaksas'!L110="","",'Neattiecināmās izmaksas'!L110)</f>
        <v/>
      </c>
      <c r="S121" s="91" t="str">
        <f>IF('Neattiecināmās izmaksas'!M110="","",'Neattiecināmās izmaksas'!M110)</f>
        <v/>
      </c>
      <c r="T121" s="67" t="str">
        <f>IF('Neattiecināmās izmaksas'!N110="","",'Neattiecināmās izmaksas'!N110)</f>
        <v/>
      </c>
      <c r="U121" s="67" t="str">
        <f>IF('Neattiecināmās izmaksas'!O110="","",'Neattiecināmās izmaksas'!O110)</f>
        <v/>
      </c>
      <c r="V121" s="43"/>
    </row>
    <row r="122" spans="1:22" s="59" customFormat="1" ht="10.5" hidden="1" customHeight="1" outlineLevel="1" x14ac:dyDescent="0.25">
      <c r="A122" s="43"/>
      <c r="B122" s="65">
        <f>IF(Tāme!B114="","",Tāme!B114)</f>
        <v>10.3</v>
      </c>
      <c r="C122" s="66" t="str">
        <f>IF(Tāme!C114="","",Tāme!C114)</f>
        <v/>
      </c>
      <c r="D122" s="280" t="str">
        <f>IF(Tāme!D114="","",Tāme!D114)</f>
        <v/>
      </c>
      <c r="E122" s="280" t="str">
        <f>IF(Tāme!E114="","",Tāme!E114)</f>
        <v/>
      </c>
      <c r="F122" s="67" t="str">
        <f>IF(Tāme!F114="","",Tāme!F114)</f>
        <v/>
      </c>
      <c r="G122" s="318">
        <f>IF(Tāme!G114="","",Tāme!G114)</f>
        <v>1</v>
      </c>
      <c r="H122" s="67">
        <f>IF(Tāme!H114="","",Tāme!H114)</f>
        <v>0</v>
      </c>
      <c r="I122" s="68">
        <f>IF(Tāme!I114="","",Tāme!I114)</f>
        <v>0</v>
      </c>
      <c r="J122" s="87">
        <f>IF(Tāme!J114="","",Tāme!J114)</f>
        <v>0</v>
      </c>
      <c r="K122" s="242"/>
      <c r="L122" s="69" t="str">
        <f>IF('Attiecināmās izmaksas'!L111="","",'Attiecināmās izmaksas'!L111)</f>
        <v/>
      </c>
      <c r="M122" s="91" t="str">
        <f>IF('Attiecināmās izmaksas'!M111="","",'Attiecināmās izmaksas'!M111)</f>
        <v/>
      </c>
      <c r="N122" s="67" t="str">
        <f>IF('Attiecināmās izmaksas'!N111="","",'Attiecināmās izmaksas'!N111)</f>
        <v/>
      </c>
      <c r="O122" s="67" t="str">
        <f>IF('Attiecināmās izmaksas'!O111="","",'Attiecināmās izmaksas'!O111)</f>
        <v/>
      </c>
      <c r="P122" s="92" t="str">
        <f>IF('Attiecināmās izmaksas'!P111="","",'Attiecināmās izmaksas'!P111)</f>
        <v/>
      </c>
      <c r="R122" s="69" t="str">
        <f>IF('Neattiecināmās izmaksas'!L111="","",'Neattiecināmās izmaksas'!L111)</f>
        <v/>
      </c>
      <c r="S122" s="91" t="str">
        <f>IF('Neattiecināmās izmaksas'!M111="","",'Neattiecināmās izmaksas'!M111)</f>
        <v/>
      </c>
      <c r="T122" s="67" t="str">
        <f>IF('Neattiecināmās izmaksas'!N111="","",'Neattiecināmās izmaksas'!N111)</f>
        <v/>
      </c>
      <c r="U122" s="67" t="str">
        <f>IF('Neattiecināmās izmaksas'!O111="","",'Neattiecināmās izmaksas'!O111)</f>
        <v/>
      </c>
      <c r="V122" s="43"/>
    </row>
    <row r="123" spans="1:22" s="59" customFormat="1" ht="10.5" hidden="1" customHeight="1" outlineLevel="1" x14ac:dyDescent="0.25">
      <c r="A123" s="43"/>
      <c r="B123" s="65">
        <f>IF(Tāme!B115="","",Tāme!B115)</f>
        <v>10.4</v>
      </c>
      <c r="C123" s="66" t="str">
        <f>IF(Tāme!C115="","",Tāme!C115)</f>
        <v/>
      </c>
      <c r="D123" s="280" t="str">
        <f>IF(Tāme!D115="","",Tāme!D115)</f>
        <v/>
      </c>
      <c r="E123" s="280" t="str">
        <f>IF(Tāme!E115="","",Tāme!E115)</f>
        <v/>
      </c>
      <c r="F123" s="67" t="str">
        <f>IF(Tāme!F115="","",Tāme!F115)</f>
        <v/>
      </c>
      <c r="G123" s="318">
        <f>IF(Tāme!G115="","",Tāme!G115)</f>
        <v>1</v>
      </c>
      <c r="H123" s="67">
        <f>IF(Tāme!H115="","",Tāme!H115)</f>
        <v>0</v>
      </c>
      <c r="I123" s="68">
        <f>IF(Tāme!I115="","",Tāme!I115)</f>
        <v>0</v>
      </c>
      <c r="J123" s="87">
        <f>IF(Tāme!J115="","",Tāme!J115)</f>
        <v>0</v>
      </c>
      <c r="K123" s="242"/>
      <c r="L123" s="69" t="str">
        <f>IF('Attiecināmās izmaksas'!L112="","",'Attiecināmās izmaksas'!L112)</f>
        <v/>
      </c>
      <c r="M123" s="91" t="str">
        <f>IF('Attiecināmās izmaksas'!M112="","",'Attiecināmās izmaksas'!M112)</f>
        <v/>
      </c>
      <c r="N123" s="67" t="str">
        <f>IF('Attiecināmās izmaksas'!N112="","",'Attiecināmās izmaksas'!N112)</f>
        <v/>
      </c>
      <c r="O123" s="67" t="str">
        <f>IF('Attiecināmās izmaksas'!O112="","",'Attiecināmās izmaksas'!O112)</f>
        <v/>
      </c>
      <c r="P123" s="92" t="str">
        <f>IF('Attiecināmās izmaksas'!P112="","",'Attiecināmās izmaksas'!P112)</f>
        <v/>
      </c>
      <c r="R123" s="69" t="str">
        <f>IF('Neattiecināmās izmaksas'!L112="","",'Neattiecināmās izmaksas'!L112)</f>
        <v/>
      </c>
      <c r="S123" s="91" t="str">
        <f>IF('Neattiecināmās izmaksas'!M112="","",'Neattiecināmās izmaksas'!M112)</f>
        <v/>
      </c>
      <c r="T123" s="67" t="str">
        <f>IF('Neattiecināmās izmaksas'!N112="","",'Neattiecināmās izmaksas'!N112)</f>
        <v/>
      </c>
      <c r="U123" s="67" t="str">
        <f>IF('Neattiecināmās izmaksas'!O112="","",'Neattiecināmās izmaksas'!O112)</f>
        <v/>
      </c>
      <c r="V123" s="43"/>
    </row>
    <row r="124" spans="1:22" s="59" customFormat="1" ht="10.5" hidden="1" customHeight="1" outlineLevel="1" x14ac:dyDescent="0.25">
      <c r="A124" s="43"/>
      <c r="B124" s="65">
        <f>IF(Tāme!B116="","",Tāme!B116)</f>
        <v>10.5</v>
      </c>
      <c r="C124" s="66" t="str">
        <f>IF(Tāme!C116="","",Tāme!C116)</f>
        <v/>
      </c>
      <c r="D124" s="280" t="str">
        <f>IF(Tāme!D116="","",Tāme!D116)</f>
        <v/>
      </c>
      <c r="E124" s="280" t="str">
        <f>IF(Tāme!E116="","",Tāme!E116)</f>
        <v/>
      </c>
      <c r="F124" s="67" t="str">
        <f>IF(Tāme!F116="","",Tāme!F116)</f>
        <v/>
      </c>
      <c r="G124" s="318">
        <f>IF(Tāme!G116="","",Tāme!G116)</f>
        <v>1</v>
      </c>
      <c r="H124" s="67">
        <f>IF(Tāme!H116="","",Tāme!H116)</f>
        <v>0</v>
      </c>
      <c r="I124" s="68">
        <f>IF(Tāme!I116="","",Tāme!I116)</f>
        <v>0</v>
      </c>
      <c r="J124" s="87">
        <f>IF(Tāme!J116="","",Tāme!J116)</f>
        <v>0</v>
      </c>
      <c r="K124" s="242"/>
      <c r="L124" s="69" t="str">
        <f>IF('Attiecināmās izmaksas'!L113="","",'Attiecināmās izmaksas'!L113)</f>
        <v/>
      </c>
      <c r="M124" s="91" t="str">
        <f>IF('Attiecināmās izmaksas'!M113="","",'Attiecināmās izmaksas'!M113)</f>
        <v/>
      </c>
      <c r="N124" s="67" t="str">
        <f>IF('Attiecināmās izmaksas'!N113="","",'Attiecināmās izmaksas'!N113)</f>
        <v/>
      </c>
      <c r="O124" s="67" t="str">
        <f>IF('Attiecināmās izmaksas'!O113="","",'Attiecināmās izmaksas'!O113)</f>
        <v/>
      </c>
      <c r="P124" s="92" t="str">
        <f>IF('Attiecināmās izmaksas'!P113="","",'Attiecināmās izmaksas'!P113)</f>
        <v/>
      </c>
      <c r="R124" s="69" t="str">
        <f>IF('Neattiecināmās izmaksas'!L113="","",'Neattiecināmās izmaksas'!L113)</f>
        <v/>
      </c>
      <c r="S124" s="91" t="str">
        <f>IF('Neattiecināmās izmaksas'!M113="","",'Neattiecināmās izmaksas'!M113)</f>
        <v/>
      </c>
      <c r="T124" s="67" t="str">
        <f>IF('Neattiecināmās izmaksas'!N113="","",'Neattiecināmās izmaksas'!N113)</f>
        <v/>
      </c>
      <c r="U124" s="67" t="str">
        <f>IF('Neattiecināmās izmaksas'!O113="","",'Neattiecināmās izmaksas'!O113)</f>
        <v/>
      </c>
      <c r="V124" s="43"/>
    </row>
    <row r="125" spans="1:22" s="59" customFormat="1" ht="10.5" hidden="1" customHeight="1" outlineLevel="1" x14ac:dyDescent="0.25">
      <c r="A125" s="43"/>
      <c r="B125" s="65">
        <f>IF(Tāme!B117="","",Tāme!B117)</f>
        <v>10.6</v>
      </c>
      <c r="C125" s="66" t="str">
        <f>IF(Tāme!C117="","",Tāme!C117)</f>
        <v/>
      </c>
      <c r="D125" s="280" t="str">
        <f>IF(Tāme!D117="","",Tāme!D117)</f>
        <v/>
      </c>
      <c r="E125" s="280" t="str">
        <f>IF(Tāme!E117="","",Tāme!E117)</f>
        <v/>
      </c>
      <c r="F125" s="67" t="str">
        <f>IF(Tāme!F117="","",Tāme!F117)</f>
        <v/>
      </c>
      <c r="G125" s="318">
        <f>IF(Tāme!G117="","",Tāme!G117)</f>
        <v>1</v>
      </c>
      <c r="H125" s="67">
        <f>IF(Tāme!H117="","",Tāme!H117)</f>
        <v>0</v>
      </c>
      <c r="I125" s="68">
        <f>IF(Tāme!I117="","",Tāme!I117)</f>
        <v>0</v>
      </c>
      <c r="J125" s="87">
        <f>IF(Tāme!J117="","",Tāme!J117)</f>
        <v>0</v>
      </c>
      <c r="K125" s="242"/>
      <c r="L125" s="69" t="str">
        <f>IF('Attiecināmās izmaksas'!L114="","",'Attiecināmās izmaksas'!L114)</f>
        <v/>
      </c>
      <c r="M125" s="91" t="str">
        <f>IF('Attiecināmās izmaksas'!M114="","",'Attiecināmās izmaksas'!M114)</f>
        <v/>
      </c>
      <c r="N125" s="67" t="str">
        <f>IF('Attiecināmās izmaksas'!N114="","",'Attiecināmās izmaksas'!N114)</f>
        <v/>
      </c>
      <c r="O125" s="67" t="str">
        <f>IF('Attiecināmās izmaksas'!O114="","",'Attiecināmās izmaksas'!O114)</f>
        <v/>
      </c>
      <c r="P125" s="92" t="str">
        <f>IF('Attiecināmās izmaksas'!P114="","",'Attiecināmās izmaksas'!P114)</f>
        <v/>
      </c>
      <c r="R125" s="69" t="str">
        <f>IF('Neattiecināmās izmaksas'!L114="","",'Neattiecināmās izmaksas'!L114)</f>
        <v/>
      </c>
      <c r="S125" s="91" t="str">
        <f>IF('Neattiecināmās izmaksas'!M114="","",'Neattiecināmās izmaksas'!M114)</f>
        <v/>
      </c>
      <c r="T125" s="67" t="str">
        <f>IF('Neattiecināmās izmaksas'!N114="","",'Neattiecināmās izmaksas'!N114)</f>
        <v/>
      </c>
      <c r="U125" s="67" t="str">
        <f>IF('Neattiecināmās izmaksas'!O114="","",'Neattiecināmās izmaksas'!O114)</f>
        <v/>
      </c>
      <c r="V125" s="43"/>
    </row>
    <row r="126" spans="1:22" s="59" customFormat="1" ht="10.5" hidden="1" customHeight="1" outlineLevel="1" x14ac:dyDescent="0.25">
      <c r="A126" s="43"/>
      <c r="B126" s="65">
        <f>IF(Tāme!B118="","",Tāme!B118)</f>
        <v>10.7</v>
      </c>
      <c r="C126" s="66" t="str">
        <f>IF(Tāme!C118="","",Tāme!C118)</f>
        <v/>
      </c>
      <c r="D126" s="280" t="str">
        <f>IF(Tāme!D118="","",Tāme!D118)</f>
        <v/>
      </c>
      <c r="E126" s="280" t="str">
        <f>IF(Tāme!E118="","",Tāme!E118)</f>
        <v/>
      </c>
      <c r="F126" s="67" t="str">
        <f>IF(Tāme!F118="","",Tāme!F118)</f>
        <v/>
      </c>
      <c r="G126" s="318">
        <f>IF(Tāme!G118="","",Tāme!G118)</f>
        <v>1</v>
      </c>
      <c r="H126" s="67">
        <f>IF(Tāme!H118="","",Tāme!H118)</f>
        <v>0</v>
      </c>
      <c r="I126" s="68">
        <f>IF(Tāme!I118="","",Tāme!I118)</f>
        <v>0</v>
      </c>
      <c r="J126" s="87">
        <f>IF(Tāme!J118="","",Tāme!J118)</f>
        <v>0</v>
      </c>
      <c r="K126" s="242"/>
      <c r="L126" s="69" t="str">
        <f>IF('Attiecināmās izmaksas'!L115="","",'Attiecināmās izmaksas'!L115)</f>
        <v/>
      </c>
      <c r="M126" s="91" t="str">
        <f>IF('Attiecināmās izmaksas'!M115="","",'Attiecināmās izmaksas'!M115)</f>
        <v/>
      </c>
      <c r="N126" s="67" t="str">
        <f>IF('Attiecināmās izmaksas'!N115="","",'Attiecināmās izmaksas'!N115)</f>
        <v/>
      </c>
      <c r="O126" s="67" t="str">
        <f>IF('Attiecināmās izmaksas'!O115="","",'Attiecināmās izmaksas'!O115)</f>
        <v/>
      </c>
      <c r="P126" s="92" t="str">
        <f>IF('Attiecināmās izmaksas'!P115="","",'Attiecināmās izmaksas'!P115)</f>
        <v/>
      </c>
      <c r="R126" s="69" t="str">
        <f>IF('Neattiecināmās izmaksas'!L115="","",'Neattiecināmās izmaksas'!L115)</f>
        <v/>
      </c>
      <c r="S126" s="91" t="str">
        <f>IF('Neattiecināmās izmaksas'!M115="","",'Neattiecināmās izmaksas'!M115)</f>
        <v/>
      </c>
      <c r="T126" s="67" t="str">
        <f>IF('Neattiecināmās izmaksas'!N115="","",'Neattiecināmās izmaksas'!N115)</f>
        <v/>
      </c>
      <c r="U126" s="67" t="str">
        <f>IF('Neattiecināmās izmaksas'!O115="","",'Neattiecināmās izmaksas'!O115)</f>
        <v/>
      </c>
      <c r="V126" s="43"/>
    </row>
    <row r="127" spans="1:22" s="59" customFormat="1" ht="10.5" hidden="1" customHeight="1" outlineLevel="1" x14ac:dyDescent="0.25">
      <c r="A127" s="43"/>
      <c r="B127" s="65">
        <f>IF(Tāme!B119="","",Tāme!B119)</f>
        <v>10.8</v>
      </c>
      <c r="C127" s="66" t="str">
        <f>IF(Tāme!C119="","",Tāme!C119)</f>
        <v/>
      </c>
      <c r="D127" s="280" t="str">
        <f>IF(Tāme!D119="","",Tāme!D119)</f>
        <v/>
      </c>
      <c r="E127" s="280" t="str">
        <f>IF(Tāme!E119="","",Tāme!E119)</f>
        <v/>
      </c>
      <c r="F127" s="67" t="str">
        <f>IF(Tāme!F119="","",Tāme!F119)</f>
        <v/>
      </c>
      <c r="G127" s="318">
        <f>IF(Tāme!G119="","",Tāme!G119)</f>
        <v>1</v>
      </c>
      <c r="H127" s="67">
        <f>IF(Tāme!H119="","",Tāme!H119)</f>
        <v>0</v>
      </c>
      <c r="I127" s="68">
        <f>IF(Tāme!I119="","",Tāme!I119)</f>
        <v>0</v>
      </c>
      <c r="J127" s="87">
        <f>IF(Tāme!J119="","",Tāme!J119)</f>
        <v>0</v>
      </c>
      <c r="K127" s="242"/>
      <c r="L127" s="69" t="str">
        <f>IF('Attiecināmās izmaksas'!L116="","",'Attiecināmās izmaksas'!L116)</f>
        <v/>
      </c>
      <c r="M127" s="91" t="str">
        <f>IF('Attiecināmās izmaksas'!M116="","",'Attiecināmās izmaksas'!M116)</f>
        <v/>
      </c>
      <c r="N127" s="67" t="str">
        <f>IF('Attiecināmās izmaksas'!N116="","",'Attiecināmās izmaksas'!N116)</f>
        <v/>
      </c>
      <c r="O127" s="67" t="str">
        <f>IF('Attiecināmās izmaksas'!O116="","",'Attiecināmās izmaksas'!O116)</f>
        <v/>
      </c>
      <c r="P127" s="92" t="str">
        <f>IF('Attiecināmās izmaksas'!P116="","",'Attiecināmās izmaksas'!P116)</f>
        <v/>
      </c>
      <c r="R127" s="69" t="str">
        <f>IF('Neattiecināmās izmaksas'!L116="","",'Neattiecināmās izmaksas'!L116)</f>
        <v/>
      </c>
      <c r="S127" s="91" t="str">
        <f>IF('Neattiecināmās izmaksas'!M116="","",'Neattiecināmās izmaksas'!M116)</f>
        <v/>
      </c>
      <c r="T127" s="67" t="str">
        <f>IF('Neattiecināmās izmaksas'!N116="","",'Neattiecināmās izmaksas'!N116)</f>
        <v/>
      </c>
      <c r="U127" s="67" t="str">
        <f>IF('Neattiecināmās izmaksas'!O116="","",'Neattiecināmās izmaksas'!O116)</f>
        <v/>
      </c>
      <c r="V127" s="43"/>
    </row>
    <row r="128" spans="1:22" s="59" customFormat="1" ht="10.5" hidden="1" customHeight="1" outlineLevel="1" x14ac:dyDescent="0.25">
      <c r="A128" s="43"/>
      <c r="B128" s="65">
        <f>IF(Tāme!B120="","",Tāme!B120)</f>
        <v>10.9</v>
      </c>
      <c r="C128" s="66" t="str">
        <f>IF(Tāme!C120="","",Tāme!C120)</f>
        <v/>
      </c>
      <c r="D128" s="280" t="str">
        <f>IF(Tāme!D120="","",Tāme!D120)</f>
        <v/>
      </c>
      <c r="E128" s="280" t="str">
        <f>IF(Tāme!E120="","",Tāme!E120)</f>
        <v/>
      </c>
      <c r="F128" s="67" t="str">
        <f>IF(Tāme!F120="","",Tāme!F120)</f>
        <v/>
      </c>
      <c r="G128" s="318">
        <f>IF(Tāme!G120="","",Tāme!G120)</f>
        <v>1</v>
      </c>
      <c r="H128" s="67">
        <f>IF(Tāme!H120="","",Tāme!H120)</f>
        <v>0</v>
      </c>
      <c r="I128" s="68">
        <f>IF(Tāme!I120="","",Tāme!I120)</f>
        <v>0</v>
      </c>
      <c r="J128" s="87">
        <f>IF(Tāme!J120="","",Tāme!J120)</f>
        <v>0</v>
      </c>
      <c r="K128" s="242"/>
      <c r="L128" s="69" t="str">
        <f>IF('Attiecināmās izmaksas'!L117="","",'Attiecināmās izmaksas'!L117)</f>
        <v/>
      </c>
      <c r="M128" s="91" t="str">
        <f>IF('Attiecināmās izmaksas'!M117="","",'Attiecināmās izmaksas'!M117)</f>
        <v/>
      </c>
      <c r="N128" s="67" t="str">
        <f>IF('Attiecināmās izmaksas'!N117="","",'Attiecināmās izmaksas'!N117)</f>
        <v/>
      </c>
      <c r="O128" s="67" t="str">
        <f>IF('Attiecināmās izmaksas'!O117="","",'Attiecināmās izmaksas'!O117)</f>
        <v/>
      </c>
      <c r="P128" s="92" t="str">
        <f>IF('Attiecināmās izmaksas'!P117="","",'Attiecināmās izmaksas'!P117)</f>
        <v/>
      </c>
      <c r="R128" s="69" t="str">
        <f>IF('Neattiecināmās izmaksas'!L117="","",'Neattiecināmās izmaksas'!L117)</f>
        <v/>
      </c>
      <c r="S128" s="91" t="str">
        <f>IF('Neattiecināmās izmaksas'!M117="","",'Neattiecināmās izmaksas'!M117)</f>
        <v/>
      </c>
      <c r="T128" s="67" t="str">
        <f>IF('Neattiecināmās izmaksas'!N117="","",'Neattiecināmās izmaksas'!N117)</f>
        <v/>
      </c>
      <c r="U128" s="67" t="str">
        <f>IF('Neattiecināmās izmaksas'!O117="","",'Neattiecināmās izmaksas'!O117)</f>
        <v/>
      </c>
      <c r="V128" s="43"/>
    </row>
    <row r="129" spans="1:22" s="59" customFormat="1" ht="10.5" hidden="1" customHeight="1" outlineLevel="1" thickBot="1" x14ac:dyDescent="0.3">
      <c r="A129" s="43"/>
      <c r="B129" s="65" t="str">
        <f>IF(Tāme!B121="","",Tāme!B121)</f>
        <v>10.10.</v>
      </c>
      <c r="C129" s="66" t="str">
        <f>IF(Tāme!C121="","",Tāme!C121)</f>
        <v/>
      </c>
      <c r="D129" s="280" t="str">
        <f>IF(Tāme!D121="","",Tāme!D121)</f>
        <v/>
      </c>
      <c r="E129" s="280" t="str">
        <f>IF(Tāme!E121="","",Tāme!E121)</f>
        <v/>
      </c>
      <c r="F129" s="67" t="str">
        <f>IF(Tāme!F121="","",Tāme!F121)</f>
        <v/>
      </c>
      <c r="G129" s="318">
        <f>IF(Tāme!G121="","",Tāme!G121)</f>
        <v>1</v>
      </c>
      <c r="H129" s="67">
        <f>IF(Tāme!H121="","",Tāme!H121)</f>
        <v>0</v>
      </c>
      <c r="I129" s="68">
        <f>IF(Tāme!I121="","",Tāme!I121)</f>
        <v>0</v>
      </c>
      <c r="J129" s="87">
        <f>IF(Tāme!J121="","",Tāme!J121)</f>
        <v>0</v>
      </c>
      <c r="K129" s="242"/>
      <c r="L129" s="69" t="str">
        <f>IF('Attiecināmās izmaksas'!L118="","",'Attiecināmās izmaksas'!L118)</f>
        <v/>
      </c>
      <c r="M129" s="91" t="str">
        <f>IF('Attiecināmās izmaksas'!M118="","",'Attiecināmās izmaksas'!M118)</f>
        <v/>
      </c>
      <c r="N129" s="67" t="str">
        <f>IF('Attiecināmās izmaksas'!N118="","",'Attiecināmās izmaksas'!N118)</f>
        <v/>
      </c>
      <c r="O129" s="67" t="str">
        <f>IF('Attiecināmās izmaksas'!O118="","",'Attiecināmās izmaksas'!O118)</f>
        <v/>
      </c>
      <c r="P129" s="92" t="str">
        <f>IF('Attiecināmās izmaksas'!P118="","",'Attiecināmās izmaksas'!P118)</f>
        <v/>
      </c>
      <c r="R129" s="69" t="str">
        <f>IF('Neattiecināmās izmaksas'!L118="","",'Neattiecināmās izmaksas'!L118)</f>
        <v/>
      </c>
      <c r="S129" s="91" t="str">
        <f>IF('Neattiecināmās izmaksas'!M118="","",'Neattiecināmās izmaksas'!M118)</f>
        <v/>
      </c>
      <c r="T129" s="67" t="str">
        <f>IF('Neattiecināmās izmaksas'!N118="","",'Neattiecināmās izmaksas'!N118)</f>
        <v/>
      </c>
      <c r="U129" s="67" t="str">
        <f>IF('Neattiecināmās izmaksas'!O118="","",'Neattiecināmās izmaksas'!O118)</f>
        <v/>
      </c>
      <c r="V129" s="43"/>
    </row>
    <row r="130" spans="1:22" s="263" customFormat="1" ht="21" customHeight="1" thickTop="1" x14ac:dyDescent="0.25">
      <c r="A130" s="43"/>
      <c r="B130" s="438" t="s">
        <v>35</v>
      </c>
      <c r="C130" s="439"/>
      <c r="D130" s="439"/>
      <c r="E130" s="439"/>
      <c r="F130" s="439"/>
      <c r="G130" s="440"/>
      <c r="H130" s="264">
        <f>IF(Tāme!H122="","",Tāme!H122)</f>
        <v>0</v>
      </c>
      <c r="I130" s="265">
        <f>IF(Tāme!I122="","",Tāme!I122)</f>
        <v>0</v>
      </c>
      <c r="J130" s="266">
        <f>IF(Tāme!J122="","",Tāme!J122)</f>
        <v>0</v>
      </c>
      <c r="K130" s="242"/>
      <c r="L130" s="266">
        <f>IF('Attiecināmās izmaksas'!L119="","",'Attiecināmās izmaksas'!L119)</f>
        <v>0</v>
      </c>
      <c r="M130" s="267">
        <f>IF('Attiecināmās izmaksas'!M119="","",'Attiecināmās izmaksas'!M119)</f>
        <v>0</v>
      </c>
      <c r="N130" s="264">
        <f>IF('Attiecināmās izmaksas'!N119="","",'Attiecināmās izmaksas'!N119)</f>
        <v>0</v>
      </c>
      <c r="O130" s="264">
        <f>IF('Attiecināmās izmaksas'!O119="","",'Attiecināmās izmaksas'!O119)</f>
        <v>0</v>
      </c>
      <c r="P130" s="268">
        <f>IF('Attiecināmās izmaksas'!P119="","",'Attiecināmās izmaksas'!P119)</f>
        <v>0</v>
      </c>
      <c r="Q130" s="59"/>
      <c r="R130" s="266">
        <f>IF('Neattiecināmās izmaksas'!L119="","",'Neattiecināmās izmaksas'!L119)</f>
        <v>0</v>
      </c>
      <c r="S130" s="267">
        <f>IF('Neattiecināmās izmaksas'!M119="","",'Neattiecināmās izmaksas'!M119)</f>
        <v>0</v>
      </c>
      <c r="T130" s="264">
        <f>IF('Neattiecināmās izmaksas'!N119="","",'Neattiecināmās izmaksas'!N119)</f>
        <v>0</v>
      </c>
      <c r="U130" s="264">
        <f>IF('Neattiecināmās izmaksas'!O119="","",'Neattiecināmās izmaksas'!O119)</f>
        <v>0</v>
      </c>
      <c r="V130" s="43"/>
    </row>
    <row r="131" spans="1:22" x14ac:dyDescent="0.25">
      <c r="H131" s="43"/>
      <c r="I131" s="43"/>
      <c r="J131" s="83"/>
      <c r="L131" s="43"/>
      <c r="O131" s="43"/>
      <c r="Q131" s="59"/>
    </row>
    <row r="132" spans="1:22" x14ac:dyDescent="0.25">
      <c r="Q132" s="59"/>
    </row>
  </sheetData>
  <sheetProtection algorithmName="SHA-512" hashValue="dNUDAzNH5tA2LhrcBIPZOhBztZj54gAvPkoQdpvM0aGLt7qJJ2SIC1IzdZJJeGXSXk1iFnbDFczh8ascCdtTBA==" saltValue="8CaGa+vHhAx53Gh8KsnygA==" spinCount="100000" sheet="1" formatCells="0" formatColumns="0" formatRows="0"/>
  <mergeCells count="33">
    <mergeCell ref="C75:D75"/>
    <mergeCell ref="C86:D86"/>
    <mergeCell ref="C97:D97"/>
    <mergeCell ref="B14:C14"/>
    <mergeCell ref="B4:L4"/>
    <mergeCell ref="D10:D11"/>
    <mergeCell ref="E10:H10"/>
    <mergeCell ref="B6:H6"/>
    <mergeCell ref="I6:U6"/>
    <mergeCell ref="B130:G130"/>
    <mergeCell ref="R18:R19"/>
    <mergeCell ref="S18:U18"/>
    <mergeCell ref="C108:D108"/>
    <mergeCell ref="J18:J19"/>
    <mergeCell ref="L18:L19"/>
    <mergeCell ref="M18:P18"/>
    <mergeCell ref="C20:D20"/>
    <mergeCell ref="C31:D31"/>
    <mergeCell ref="C42:D42"/>
    <mergeCell ref="C53:D53"/>
    <mergeCell ref="C64:D64"/>
    <mergeCell ref="C119:D119"/>
    <mergeCell ref="B18:B19"/>
    <mergeCell ref="C18:C19"/>
    <mergeCell ref="D18:E18"/>
    <mergeCell ref="I1:U1"/>
    <mergeCell ref="B12:C12"/>
    <mergeCell ref="B13:C13"/>
    <mergeCell ref="B10:C11"/>
    <mergeCell ref="G18:G19"/>
    <mergeCell ref="H18:H19"/>
    <mergeCell ref="I18:I19"/>
    <mergeCell ref="F18:F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Dace Pārupa</cp:lastModifiedBy>
  <dcterms:created xsi:type="dcterms:W3CDTF">2022-10-13T08:38:17Z</dcterms:created>
  <dcterms:modified xsi:type="dcterms:W3CDTF">2022-11-21T18:35:58Z</dcterms:modified>
</cp:coreProperties>
</file>