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sana.Borisova\Desktop\"/>
    </mc:Choice>
  </mc:AlternateContent>
  <xr:revisionPtr revIDLastSave="0" documentId="13_ncr:1_{39D9BE9D-6A88-4154-9ECE-A59D8F57CD47}" xr6:coauthVersionLast="47" xr6:coauthVersionMax="47" xr10:uidLastSave="{00000000-0000-0000-0000-000000000000}"/>
  <workbookProtection workbookAlgorithmName="SHA-512" workbookHashValue="OM8h7XtBYqzA1DmWuxDESNVLIK841QOTcTZf8J/bPMYXpAziT2GqVZ0kURzKYl+Fj3b5RbZV7wEjfIfRrQBxZQ==" workbookSaltValue="ELCf/cq7DkUZXITemqv/eA==" workbookSpinCount="100000" lockStructure="1"/>
  <bookViews>
    <workbookView xWindow="-120" yWindow="-120" windowWidth="29040" windowHeight="15720" xr2:uid="{00000000-000D-0000-FFFF-FFFF00000000}"/>
  </bookViews>
  <sheets>
    <sheet name="Primārās_enerģ_samazināj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F19" i="1" a="1"/>
  <c r="F19" i="1" s="1"/>
  <c r="J20" i="1" a="1"/>
  <c r="J20" i="1" s="1"/>
  <c r="I20" i="1" a="1"/>
  <c r="I20" i="1" s="1"/>
  <c r="H20" i="1" a="1"/>
  <c r="H20" i="1" s="1"/>
  <c r="J19" i="1" s="1" a="1"/>
  <c r="J19" i="1" s="1"/>
  <c r="G20" i="1" a="1"/>
  <c r="G20" i="1" s="1"/>
  <c r="I19" i="1" s="1" a="1"/>
  <c r="I19" i="1" s="1"/>
  <c r="F20" i="1" a="1"/>
  <c r="F20" i="1" s="1"/>
  <c r="H19" i="1" s="1" a="1"/>
  <c r="H19" i="1" s="1"/>
  <c r="G19" i="1" a="1"/>
  <c r="G19" i="1" s="1"/>
  <c r="F30" i="1" a="1"/>
  <c r="F30" i="1" s="1"/>
  <c r="G9" i="1" l="1"/>
  <c r="D28" i="1" l="1"/>
  <c r="F28" i="1" s="1"/>
  <c r="H28" i="1" s="1" a="1"/>
  <c r="H28" i="1" s="1"/>
  <c r="D25" i="1"/>
  <c r="G25" i="1" s="1" a="1"/>
  <c r="G25" i="1" s="1"/>
  <c r="D37" i="1"/>
  <c r="F37" i="1"/>
  <c r="F40" i="1" l="1"/>
  <c r="G41" i="1" s="1" a="1"/>
  <c r="G41" i="1" s="1"/>
  <c r="G40" i="1" a="1"/>
  <c r="G4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<sst xmlns="http://schemas.openxmlformats.org/spreadsheetml/2006/main" count="35" uniqueCount="29">
  <si>
    <t>KOPĀ, kWh</t>
  </si>
  <si>
    <t>kW</t>
  </si>
  <si>
    <t>Mwh gadā</t>
  </si>
  <si>
    <t>KOPĀ, MWh</t>
  </si>
  <si>
    <t>Informācija par plānoto uzstādāmo elektroenerģijas ražošanas tehnoloģisko iekārtu</t>
  </si>
  <si>
    <t>A</t>
  </si>
  <si>
    <t>1 fāzes pieslēgums</t>
  </si>
  <si>
    <t>Iekārtas ģenerētais vidējais elektroenerģijas apjoms</t>
  </si>
  <si>
    <t>3 fāžu pieslēgums</t>
  </si>
  <si>
    <t>%</t>
  </si>
  <si>
    <t>Aizpildāma viena no kolonnām atkarībā no plānotā fāžu pieslēguma skaita</t>
  </si>
  <si>
    <t>* Ja nav pieejama informācija par elektrības patēriņu pilniem 12 mēnešiem, jāaprēķina vidējais mēneša patēriņš un jāsareizina ar 12 mēnešiem. T.i. jābūt vismaz 1 mēneša elektrības patēriņam dzīvojamā mājā.</t>
  </si>
  <si>
    <t>Pārskata perioda sākums</t>
  </si>
  <si>
    <t>Pārskata perioda beigas</t>
  </si>
  <si>
    <t>dd.mm.gggg</t>
  </si>
  <si>
    <t>Ievadaizsardzības aparāta nominālās strāvas lielums</t>
  </si>
  <si>
    <t>Pieslēguma atļautā slodze</t>
  </si>
  <si>
    <t>Maksimālā pieļaujamā ražošanas jauda</t>
  </si>
  <si>
    <t>Primārās enerģijas samazinājums</t>
  </si>
  <si>
    <t>Informācija par pieslēgumu sadales sistēmai</t>
  </si>
  <si>
    <r>
      <t>Informācija par dzīvojamās mājas elektrības patēriņu pēdējo pilnu 12 mēnešu laikā</t>
    </r>
    <r>
      <rPr>
        <b/>
        <i/>
        <sz val="11"/>
        <color theme="4" tint="-0.499984740745262"/>
        <rFont val="Century Gothic"/>
        <family val="2"/>
        <charset val="186"/>
      </rPr>
      <t>*</t>
    </r>
  </si>
  <si>
    <t>APRĒĶINS PAR PRIMĀRĀS ENERĢIJAS SAMAZINĀJUMU UN MAKSIMĀLI PIEĻAUJAMO RAŽOŠANAS JAUDU</t>
  </si>
  <si>
    <t>Invertora iestatītā jauda</t>
  </si>
  <si>
    <t>MWh</t>
  </si>
  <si>
    <t>! Datus iegūsti no sistēmas operātora atļaujas kopijas par iekārtu pieslēgšanu tīklam</t>
  </si>
  <si>
    <t>Primārās enerģijas patēriņš pēc pasākumu veikšanas</t>
  </si>
  <si>
    <t>MWh gadā</t>
  </si>
  <si>
    <t xml:space="preserve">Esošā invertora iestatītā jauda, kW
</t>
  </si>
  <si>
    <t>Vai jau šobrīd ir uzstādīta elektroenerģijas ražošanas tehnoloģiskā iekārta?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</si>
</sst>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entury Gothic"/>
      <family val="2"/>
      <charset val="186"/>
    </font>
    <font>
      <b/>
      <sz val="10"/>
      <color rgb="FF002060"/>
      <name val="Century Gothic"/>
      <family val="2"/>
      <charset val="186"/>
    </font>
    <font>
      <b/>
      <sz val="11"/>
      <color rgb="FF002060"/>
      <name val="Century Gothic"/>
      <family val="2"/>
      <charset val="186"/>
    </font>
    <font>
      <sz val="10"/>
      <color theme="1"/>
      <name val="Century Gothic"/>
      <family val="2"/>
      <charset val="186"/>
    </font>
    <font>
      <b/>
      <sz val="9"/>
      <color rgb="FF002060"/>
      <name val="Century Gothic"/>
      <family val="2"/>
      <charset val="186"/>
    </font>
    <font>
      <sz val="8"/>
      <color theme="0" tint="-0.499984740745262"/>
      <name val="Century Gothic"/>
      <family val="2"/>
      <charset val="186"/>
    </font>
    <font>
      <sz val="8"/>
      <name val="Calibri"/>
      <family val="2"/>
      <charset val="186"/>
      <scheme val="minor"/>
    </font>
    <font>
      <b/>
      <sz val="14"/>
      <color rgb="FF002060"/>
      <name val="Century Gothic"/>
      <family val="2"/>
      <charset val="186"/>
    </font>
    <font>
      <b/>
      <sz val="12"/>
      <color rgb="FF002060"/>
      <name val="Century Gothic"/>
      <family val="2"/>
      <charset val="186"/>
    </font>
    <font>
      <sz val="10"/>
      <color rgb="FF002060"/>
      <name val="Century Gothic"/>
      <family val="2"/>
      <charset val="186"/>
    </font>
    <font>
      <sz val="11"/>
      <color theme="1"/>
      <name val="Century Gothic"/>
      <family val="2"/>
      <charset val="186"/>
    </font>
    <font>
      <b/>
      <sz val="10"/>
      <color theme="4" tint="-0.499984740745262"/>
      <name val="Century Gothic"/>
      <family val="2"/>
      <charset val="186"/>
    </font>
    <font>
      <sz val="8"/>
      <color theme="2" tint="-0.499984740745262"/>
      <name val="Century Gothic"/>
      <family val="2"/>
      <charset val="186"/>
    </font>
    <font>
      <sz val="8"/>
      <color theme="2" tint="-0.499984740745262"/>
      <name val="Calibri"/>
      <family val="2"/>
      <charset val="186"/>
      <scheme val="minor"/>
    </font>
    <font>
      <sz val="8"/>
      <color theme="0" tint="-0.34998626667073579"/>
      <name val="Century Gothic"/>
      <family val="2"/>
      <charset val="186"/>
    </font>
    <font>
      <b/>
      <sz val="8"/>
      <color rgb="FF002060"/>
      <name val="Century Gothic"/>
      <family val="2"/>
      <charset val="186"/>
    </font>
    <font>
      <b/>
      <i/>
      <sz val="8"/>
      <color rgb="FF002060"/>
      <name val="Century Gothic"/>
      <family val="2"/>
      <charset val="186"/>
    </font>
    <font>
      <sz val="12"/>
      <color theme="1"/>
      <name val="Times New Roman"/>
      <family val="1"/>
      <charset val="186"/>
    </font>
    <font>
      <sz val="8"/>
      <color rgb="FFFF0000"/>
      <name val="Century Gothic"/>
      <family val="2"/>
      <charset val="186"/>
    </font>
    <font>
      <i/>
      <sz val="8"/>
      <color rgb="FFFF0000"/>
      <name val="Century Gothic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i/>
      <sz val="11"/>
      <color rgb="FF002060"/>
      <name val="Century Gothic"/>
      <family val="2"/>
      <charset val="186"/>
    </font>
    <font>
      <i/>
      <sz val="8"/>
      <color theme="4" tint="-0.499984740745262"/>
      <name val="Century Gothic"/>
      <family val="2"/>
      <charset val="186"/>
    </font>
    <font>
      <b/>
      <i/>
      <sz val="11"/>
      <color theme="4" tint="-0.499984740745262"/>
      <name val="Century Gothic"/>
      <family val="2"/>
      <charset val="186"/>
    </font>
    <font>
      <i/>
      <sz val="7"/>
      <color theme="4" tint="-0.499984740745262"/>
      <name val="Century Gothic"/>
      <family val="2"/>
      <charset val="186"/>
    </font>
    <font>
      <sz val="7"/>
      <color rgb="FFFF0000"/>
      <name val="Century Gothic"/>
      <family val="2"/>
      <charset val="186"/>
    </font>
    <font>
      <sz val="7"/>
      <color theme="1"/>
      <name val="Century Gothic"/>
      <family val="2"/>
      <charset val="186"/>
    </font>
    <font>
      <sz val="11"/>
      <color theme="0"/>
      <name val="Calibri"/>
      <family val="2"/>
      <charset val="186"/>
      <scheme val="minor"/>
    </font>
    <font>
      <sz val="8"/>
      <color theme="1"/>
      <name val="Century Gothic"/>
      <family val="2"/>
      <charset val="186"/>
    </font>
    <font>
      <sz val="10"/>
      <color theme="0"/>
      <name val="Century Gothic"/>
      <family val="2"/>
      <charset val="186"/>
    </font>
    <font>
      <sz val="7"/>
      <color theme="0"/>
      <name val="Century Gothic"/>
      <family val="2"/>
      <charset val="186"/>
    </font>
    <font>
      <sz val="10"/>
      <color rgb="FFFF0000"/>
      <name val="Century Gothic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rgb="FF002060"/>
      </top>
      <bottom style="medium">
        <color theme="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theme="0"/>
      </top>
      <bottom style="medium">
        <color rgb="FF00206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2" xfId="0" applyBorder="1"/>
    <xf numFmtId="0" fontId="7" fillId="0" borderId="2" xfId="0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0" fillId="3" borderId="0" xfId="0" applyFill="1" applyBorder="1"/>
    <xf numFmtId="0" fontId="1" fillId="3" borderId="0" xfId="0" applyFont="1" applyFill="1" applyBorder="1"/>
    <xf numFmtId="0" fontId="12" fillId="0" borderId="0" xfId="0" applyFont="1" applyBorder="1" applyAlignment="1">
      <alignment vertical="center" wrapText="1"/>
    </xf>
    <xf numFmtId="0" fontId="3" fillId="3" borderId="0" xfId="0" applyFont="1" applyFill="1" applyBorder="1"/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/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Border="1"/>
    <xf numFmtId="0" fontId="16" fillId="0" borderId="6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0" fillId="0" borderId="7" xfId="0" applyBorder="1"/>
    <xf numFmtId="0" fontId="22" fillId="0" borderId="0" xfId="0" applyFont="1"/>
    <xf numFmtId="0" fontId="23" fillId="0" borderId="0" xfId="0" applyFont="1"/>
    <xf numFmtId="0" fontId="6" fillId="3" borderId="0" xfId="0" applyFont="1" applyFill="1" applyAlignment="1">
      <alignment horizontal="left"/>
    </xf>
    <xf numFmtId="0" fontId="0" fillId="3" borderId="0" xfId="0" applyFill="1"/>
    <xf numFmtId="0" fontId="24" fillId="0" borderId="0" xfId="0" applyFont="1"/>
    <xf numFmtId="0" fontId="0" fillId="3" borderId="2" xfId="0" applyFill="1" applyBorder="1"/>
    <xf numFmtId="0" fontId="21" fillId="0" borderId="0" xfId="0" applyFont="1"/>
    <xf numFmtId="0" fontId="25" fillId="0" borderId="2" xfId="0" applyFont="1" applyBorder="1"/>
    <xf numFmtId="0" fontId="26" fillId="0" borderId="2" xfId="0" applyFont="1" applyBorder="1"/>
    <xf numFmtId="0" fontId="25" fillId="0" borderId="0" xfId="0" applyFont="1" applyBorder="1"/>
    <xf numFmtId="0" fontId="25" fillId="0" borderId="0" xfId="0" applyFont="1"/>
    <xf numFmtId="0" fontId="25" fillId="3" borderId="0" xfId="0" applyFont="1" applyFill="1" applyBorder="1"/>
    <xf numFmtId="0" fontId="17" fillId="0" borderId="0" xfId="0" applyFont="1" applyAlignment="1">
      <alignment horizontal="center" vertical="top"/>
    </xf>
    <xf numFmtId="0" fontId="5" fillId="0" borderId="4" xfId="0" applyFont="1" applyBorder="1" applyAlignment="1" applyProtection="1">
      <alignment horizontal="center" vertical="center"/>
      <protection hidden="1"/>
    </xf>
    <xf numFmtId="4" fontId="14" fillId="0" borderId="3" xfId="0" applyNumberFormat="1" applyFont="1" applyFill="1" applyBorder="1" applyAlignment="1" applyProtection="1">
      <alignment horizontal="center" vertical="center"/>
      <protection hidden="1"/>
    </xf>
    <xf numFmtId="14" fontId="0" fillId="2" borderId="4" xfId="0" applyNumberFormat="1" applyFill="1" applyBorder="1" applyProtection="1">
      <protection locked="0"/>
    </xf>
    <xf numFmtId="4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hidden="1"/>
    </xf>
    <xf numFmtId="0" fontId="19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32" fillId="3" borderId="0" xfId="0" applyFont="1" applyFill="1"/>
    <xf numFmtId="2" fontId="0" fillId="0" borderId="0" xfId="1" applyNumberFormat="1" applyFont="1"/>
    <xf numFmtId="0" fontId="16" fillId="0" borderId="0" xfId="0" applyFont="1" applyBorder="1" applyAlignment="1">
      <alignment wrapText="1"/>
    </xf>
    <xf numFmtId="0" fontId="34" fillId="3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/>
    </xf>
    <xf numFmtId="0" fontId="0" fillId="0" borderId="9" xfId="0" applyBorder="1"/>
    <xf numFmtId="0" fontId="32" fillId="0" borderId="0" xfId="0" applyFont="1"/>
    <xf numFmtId="9" fontId="19" fillId="3" borderId="11" xfId="1" applyFont="1" applyFill="1" applyBorder="1" applyAlignment="1">
      <alignment horizontal="center" vertical="top"/>
    </xf>
    <xf numFmtId="9" fontId="8" fillId="0" borderId="13" xfId="1" applyFont="1" applyBorder="1" applyAlignment="1" applyProtection="1">
      <alignment horizontal="center"/>
      <protection hidden="1"/>
    </xf>
    <xf numFmtId="0" fontId="0" fillId="0" borderId="12" xfId="0" applyBorder="1"/>
    <xf numFmtId="0" fontId="0" fillId="0" borderId="14" xfId="0" applyBorder="1" applyAlignment="1">
      <alignment horizontal="center"/>
    </xf>
    <xf numFmtId="0" fontId="36" fillId="3" borderId="6" xfId="0" applyFont="1" applyFill="1" applyBorder="1" applyAlignment="1">
      <alignment wrapText="1"/>
    </xf>
    <xf numFmtId="0" fontId="36" fillId="3" borderId="0" xfId="0" applyFont="1" applyFill="1" applyBorder="1" applyAlignment="1">
      <alignment wrapText="1"/>
    </xf>
    <xf numFmtId="4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9" fontId="8" fillId="0" borderId="1" xfId="1" applyFont="1" applyBorder="1" applyAlignment="1" applyProtection="1">
      <alignment horizontal="center" vertical="center"/>
      <protection hidden="1"/>
    </xf>
    <xf numFmtId="2" fontId="14" fillId="0" borderId="1" xfId="1" applyNumberFormat="1" applyFont="1" applyBorder="1" applyAlignment="1" applyProtection="1">
      <alignment horizontal="center" vertical="center"/>
      <protection hidden="1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4" fontId="34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6" fillId="3" borderId="0" xfId="0" applyFont="1" applyFill="1" applyAlignment="1">
      <alignment horizontal="left" wrapText="1"/>
    </xf>
    <xf numFmtId="0" fontId="34" fillId="3" borderId="0" xfId="0" applyFont="1" applyFill="1" applyAlignment="1" applyProtection="1">
      <alignment horizontal="left" vertical="top" wrapText="1"/>
      <protection hidden="1"/>
    </xf>
    <xf numFmtId="0" fontId="13" fillId="0" borderId="0" xfId="0" applyFont="1" applyAlignment="1">
      <alignment horizontal="right" vertical="top" wrapText="1"/>
    </xf>
    <xf numFmtId="0" fontId="34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center" vertical="top" wrapText="1"/>
      <protection hidden="1"/>
    </xf>
    <xf numFmtId="0" fontId="36" fillId="3" borderId="0" xfId="0" applyFont="1" applyFill="1" applyBorder="1" applyAlignment="1" applyProtection="1">
      <alignment horizontal="left" wrapText="1"/>
      <protection hidden="1"/>
    </xf>
    <xf numFmtId="0" fontId="16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30" fillId="0" borderId="8" xfId="0" applyFont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right"/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23" fillId="0" borderId="7" xfId="0" applyFont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left" vertical="top" wrapText="1"/>
      <protection hidden="1"/>
    </xf>
    <xf numFmtId="0" fontId="36" fillId="0" borderId="0" xfId="0" applyFont="1" applyAlignment="1" applyProtection="1">
      <alignment horizontal="left" vertical="top" wrapText="1"/>
      <protection hidden="1"/>
    </xf>
    <xf numFmtId="0" fontId="30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color theme="8" tint="-0.499984740745262"/>
      </font>
    </dxf>
    <dxf>
      <font>
        <color rgb="FF00206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6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206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2060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002060"/>
      </font>
    </dxf>
  </dxfs>
  <tableStyles count="0" defaultTableStyle="TableStyleMedium2" defaultPivotStyle="PivotStyleLight16"/>
  <colors>
    <mruColors>
      <color rgb="FFFF5050"/>
      <color rgb="FF005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169383</xdr:rowOff>
    </xdr:from>
    <xdr:to>
      <xdr:col>1</xdr:col>
      <xdr:colOff>1104900</xdr:colOff>
      <xdr:row>3</xdr:row>
      <xdr:rowOff>34621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9D026E-8871-408E-96AB-8E47C9653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69383"/>
          <a:ext cx="1066799" cy="608188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31</xdr:row>
      <xdr:rowOff>180975</xdr:rowOff>
    </xdr:from>
    <xdr:to>
      <xdr:col>4</xdr:col>
      <xdr:colOff>514350</xdr:colOff>
      <xdr:row>41</xdr:row>
      <xdr:rowOff>57150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990EC72-F4F6-438B-988F-02CE2F056D66}"/>
            </a:ext>
          </a:extLst>
        </xdr:cNvPr>
        <xdr:cNvCxnSpPr/>
      </xdr:nvCxnSpPr>
      <xdr:spPr>
        <a:xfrm>
          <a:off x="3905250" y="5448300"/>
          <a:ext cx="0" cy="1647825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57148</xdr:colOff>
      <xdr:row>5</xdr:row>
      <xdr:rowOff>63500</xdr:rowOff>
    </xdr:from>
    <xdr:to>
      <xdr:col>10</xdr:col>
      <xdr:colOff>704850</xdr:colOff>
      <xdr:row>8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1CBE3F3-9C9B-4D32-947E-9426AEEE527C}"/>
            </a:ext>
          </a:extLst>
        </xdr:cNvPr>
        <xdr:cNvSpPr txBox="1"/>
      </xdr:nvSpPr>
      <xdr:spPr>
        <a:xfrm>
          <a:off x="5819773" y="1082675"/>
          <a:ext cx="2505077" cy="498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700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! Datus iegūsti no elektrības rēķiniem par elektroenerģiju vai no izdrukas no sistēmas operatora, piemēram, Elektrum, Mans Tet u.c, klientu apkalpošanas portāla</a:t>
          </a:r>
        </a:p>
      </xdr:txBody>
    </xdr:sp>
    <xdr:clientData/>
  </xdr:twoCellAnchor>
  <xdr:twoCellAnchor>
    <xdr:from>
      <xdr:col>4</xdr:col>
      <xdr:colOff>571497</xdr:colOff>
      <xdr:row>20</xdr:row>
      <xdr:rowOff>85725</xdr:rowOff>
    </xdr:from>
    <xdr:to>
      <xdr:col>10</xdr:col>
      <xdr:colOff>400049</xdr:colOff>
      <xdr:row>22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ADDABE4-FD34-43E9-8BF8-D779461CDA1E}"/>
            </a:ext>
          </a:extLst>
        </xdr:cNvPr>
        <xdr:cNvSpPr txBox="1"/>
      </xdr:nvSpPr>
      <xdr:spPr>
        <a:xfrm>
          <a:off x="3800472" y="3371850"/>
          <a:ext cx="4219577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700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! Datus iegūsti no iekārtu tirgotāja piedāvājuma, kurā norādīta iekārtas un  invertora jauda un to ikgadējais vidējais ģenerētais elektroenerģijas apjoms.</a:t>
          </a:r>
        </a:p>
      </xdr:txBody>
    </xdr:sp>
    <xdr:clientData/>
  </xdr:twoCellAnchor>
  <xdr:twoCellAnchor>
    <xdr:from>
      <xdr:col>6</xdr:col>
      <xdr:colOff>130173</xdr:colOff>
      <xdr:row>32</xdr:row>
      <xdr:rowOff>104775</xdr:rowOff>
    </xdr:from>
    <xdr:to>
      <xdr:col>10</xdr:col>
      <xdr:colOff>819149</xdr:colOff>
      <xdr:row>39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40DDFD-1667-4CE7-AE87-7144FCB3D942}"/>
            </a:ext>
          </a:extLst>
        </xdr:cNvPr>
        <xdr:cNvSpPr txBox="1"/>
      </xdr:nvSpPr>
      <xdr:spPr>
        <a:xfrm>
          <a:off x="5045073" y="4619625"/>
          <a:ext cx="3384551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700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! Datus iegūsti no izdrukas no sistēmas operatora, piemēram, Elektrum, Mans Tet u.c.,  klientu apkalpošanas portāla, kurā atspoguļoti pieslēguma tehniskie parametri, vai no noslēgtā līguma ar elektroenerģijas tirgotāju.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lv-LV" sz="700">
            <a:solidFill>
              <a:schemeClr val="accent1">
                <a:lumMod val="50000"/>
              </a:schemeClr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700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Ievēro, ka invertora iestatītā jauda nevar pārsniegt maksimāli pieļaujamo ražošanas jaudu!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lv-LV" sz="7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700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Visbiežāk</a:t>
          </a:r>
          <a:r>
            <a:rPr lang="lv-LV" sz="700" baseline="0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ie ievadaizsardzības aparāta nominālās strāvas lielumi 16; 20; 25; 32 un 40 A.</a:t>
          </a:r>
          <a:endParaRPr lang="lv-LV" sz="700">
            <a:solidFill>
              <a:schemeClr val="accent1">
                <a:lumMod val="50000"/>
              </a:schemeClr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showGridLines="0" tabSelected="1" zoomScale="140" zoomScaleNormal="140" zoomScaleSheetLayoutView="104" zoomScalePageLayoutView="95" workbookViewId="0">
      <selection activeCell="D41" sqref="D41"/>
    </sheetView>
  </sheetViews>
  <sheetFormatPr defaultColWidth="0" defaultRowHeight="15" zeroHeight="1" x14ac:dyDescent="0.25"/>
  <cols>
    <col min="1" max="1" width="4.140625" customWidth="1"/>
    <col min="2" max="2" width="17.42578125" customWidth="1"/>
    <col min="3" max="3" width="15.140625" customWidth="1"/>
    <col min="4" max="4" width="11.7109375" customWidth="1"/>
    <col min="5" max="5" width="12.42578125" customWidth="1"/>
    <col min="6" max="6" width="12.85546875" customWidth="1"/>
    <col min="7" max="7" width="12.7109375" customWidth="1"/>
    <col min="8" max="8" width="13.140625" customWidth="1"/>
    <col min="9" max="9" width="3.5703125" customWidth="1"/>
    <col min="10" max="10" width="11.140625" customWidth="1"/>
    <col min="11" max="11" width="12.28515625" customWidth="1"/>
    <col min="12" max="12" width="16" hidden="1" customWidth="1"/>
    <col min="13" max="20" width="0" hidden="1" customWidth="1"/>
    <col min="21" max="16384" width="9.140625" hidden="1"/>
  </cols>
  <sheetData>
    <row r="1" spans="1:20" ht="20.25" customHeight="1" x14ac:dyDescent="0.25">
      <c r="F1" s="9"/>
      <c r="G1" s="9"/>
      <c r="H1" s="9"/>
      <c r="I1" s="9"/>
      <c r="J1" s="9"/>
      <c r="K1" s="9"/>
      <c r="L1" s="9"/>
    </row>
    <row r="2" spans="1:20" ht="28.5" customHeight="1" x14ac:dyDescent="0.25">
      <c r="E2" s="79" t="s">
        <v>21</v>
      </c>
      <c r="F2" s="79"/>
      <c r="G2" s="79"/>
      <c r="H2" s="79"/>
      <c r="I2" s="79"/>
      <c r="J2" s="79"/>
      <c r="K2" s="79"/>
      <c r="L2" s="13"/>
      <c r="P2" s="11"/>
      <c r="Q2" s="11"/>
      <c r="R2" s="11"/>
      <c r="S2" s="11"/>
      <c r="T2" s="11"/>
    </row>
    <row r="3" spans="1:20" ht="9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L3" s="4"/>
      <c r="P3" s="11"/>
      <c r="Q3" s="11"/>
      <c r="R3" s="11"/>
      <c r="S3" s="11"/>
      <c r="T3" s="11"/>
    </row>
    <row r="4" spans="1:20" ht="6" customHeight="1" x14ac:dyDescent="0.25">
      <c r="F4" s="4"/>
      <c r="L4" s="4"/>
      <c r="P4" s="12"/>
      <c r="Q4" s="14"/>
      <c r="R4" s="11"/>
      <c r="S4" s="11"/>
      <c r="T4" s="11"/>
    </row>
    <row r="5" spans="1:20" s="43" customFormat="1" ht="15.75" thickBot="1" x14ac:dyDescent="0.3">
      <c r="A5" s="40"/>
      <c r="B5" s="41" t="s">
        <v>20</v>
      </c>
      <c r="C5" s="40"/>
      <c r="D5" s="40"/>
      <c r="E5" s="40"/>
      <c r="F5" s="40"/>
      <c r="G5" s="40"/>
      <c r="H5" s="40"/>
      <c r="I5" s="40"/>
      <c r="J5" s="40"/>
      <c r="K5" s="40"/>
      <c r="L5" s="42"/>
      <c r="P5" s="44"/>
      <c r="Q5" s="44"/>
      <c r="R5" s="44"/>
      <c r="S5" s="44"/>
      <c r="T5" s="44"/>
    </row>
    <row r="6" spans="1:20" ht="9" customHeight="1" thickBot="1" x14ac:dyDescent="0.35">
      <c r="B6" s="34"/>
      <c r="L6" s="4"/>
      <c r="P6" s="11"/>
      <c r="Q6" s="11"/>
      <c r="R6" s="11"/>
      <c r="S6" s="11"/>
      <c r="T6" s="11"/>
    </row>
    <row r="7" spans="1:20" ht="16.5" customHeight="1" thickBot="1" x14ac:dyDescent="0.3">
      <c r="B7" s="35" t="s">
        <v>12</v>
      </c>
      <c r="C7" s="19"/>
      <c r="D7" s="48"/>
      <c r="F7" s="16" t="s">
        <v>0</v>
      </c>
      <c r="G7" s="49"/>
      <c r="I7" s="8"/>
      <c r="J7" s="8"/>
    </row>
    <row r="8" spans="1:20" ht="5.25" customHeight="1" thickBot="1" x14ac:dyDescent="0.3">
      <c r="A8" s="3"/>
      <c r="B8" s="18"/>
      <c r="C8" s="20"/>
      <c r="D8" s="4"/>
      <c r="J8" s="17"/>
    </row>
    <row r="9" spans="1:20" ht="15.75" customHeight="1" thickBot="1" x14ac:dyDescent="0.3">
      <c r="A9" s="1"/>
      <c r="B9" s="16" t="s">
        <v>13</v>
      </c>
      <c r="C9" s="19"/>
      <c r="D9" s="48"/>
      <c r="F9" s="16" t="s">
        <v>3</v>
      </c>
      <c r="G9" s="47" t="str">
        <f>IF(ISBLANK($G$7),"",ROUND($G$7/1000,2))</f>
        <v/>
      </c>
      <c r="H9" s="37"/>
    </row>
    <row r="10" spans="1:20" ht="15" customHeight="1" thickBot="1" x14ac:dyDescent="0.3">
      <c r="A10" s="1"/>
      <c r="D10" s="45" t="s">
        <v>14</v>
      </c>
      <c r="H10" s="36"/>
    </row>
    <row r="11" spans="1:20" ht="18.75" customHeight="1" thickTop="1" thickBot="1" x14ac:dyDescent="0.3">
      <c r="A11" s="1"/>
      <c r="B11" s="81" t="s">
        <v>28</v>
      </c>
      <c r="C11" s="81"/>
      <c r="D11" s="72"/>
      <c r="F11" s="78" t="s">
        <v>27</v>
      </c>
      <c r="G11" s="78"/>
      <c r="H11" s="74"/>
      <c r="I11" s="61"/>
      <c r="J11" s="82" t="s">
        <v>24</v>
      </c>
      <c r="K11" s="82"/>
    </row>
    <row r="12" spans="1:20" ht="21" customHeight="1" x14ac:dyDescent="0.25">
      <c r="A12" s="1"/>
      <c r="B12" s="81"/>
      <c r="C12" s="81"/>
      <c r="D12" s="73"/>
      <c r="F12" s="78"/>
      <c r="G12" s="78"/>
      <c r="H12" s="58"/>
      <c r="I12" s="61"/>
      <c r="J12" s="82"/>
      <c r="K12" s="82"/>
    </row>
    <row r="13" spans="1:20" ht="17.25" hidden="1" customHeight="1" x14ac:dyDescent="0.25">
      <c r="A13" s="1"/>
      <c r="B13" s="54"/>
      <c r="C13" s="54"/>
      <c r="D13" s="45"/>
      <c r="F13" s="80"/>
      <c r="G13" s="80"/>
      <c r="H13" s="80"/>
      <c r="I13" s="55"/>
      <c r="J13" s="82"/>
      <c r="K13" s="82"/>
    </row>
    <row r="14" spans="1:20" ht="9" customHeight="1" x14ac:dyDescent="0.25">
      <c r="A14" s="1"/>
      <c r="B14" s="54"/>
      <c r="C14" s="54"/>
      <c r="D14" s="45"/>
      <c r="F14" s="80"/>
      <c r="G14" s="80"/>
      <c r="H14" s="80"/>
      <c r="I14" s="55"/>
      <c r="J14" s="82"/>
      <c r="K14" s="82"/>
    </row>
    <row r="15" spans="1:20" ht="15" customHeight="1" x14ac:dyDescent="0.25">
      <c r="A15" s="1"/>
      <c r="B15" s="88" t="s">
        <v>11</v>
      </c>
      <c r="C15" s="89"/>
      <c r="D15" s="89"/>
      <c r="E15" s="89"/>
      <c r="F15" s="89"/>
      <c r="G15" s="89"/>
      <c r="H15" s="89"/>
      <c r="I15" s="89"/>
      <c r="J15" s="89"/>
      <c r="K15" s="89"/>
    </row>
    <row r="16" spans="1:20" ht="10.5" customHeight="1" x14ac:dyDescent="0.25">
      <c r="A16" s="1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16.5" customHeight="1" thickBot="1" x14ac:dyDescent="0.3">
      <c r="A17" s="6"/>
      <c r="B17" s="7" t="s">
        <v>4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ht="11.25" customHeight="1" thickBot="1" x14ac:dyDescent="0.3">
      <c r="A18" s="3"/>
      <c r="B18" s="90" t="s">
        <v>22</v>
      </c>
      <c r="C18" s="90"/>
      <c r="F18" s="66"/>
      <c r="G18" s="66"/>
      <c r="H18" s="66"/>
      <c r="I18" s="66"/>
      <c r="J18" s="66"/>
      <c r="K18" s="66"/>
    </row>
    <row r="19" spans="1:11" ht="15.75" customHeight="1" thickBot="1" x14ac:dyDescent="0.3">
      <c r="A19" s="1"/>
      <c r="B19" s="91"/>
      <c r="C19" s="91"/>
      <c r="D19" s="68"/>
      <c r="F19" s="83" t="str" cm="1">
        <f t="array" ref="F19">IF(ISBLANK(D19),"",_xlfn.IFS(D19&gt;H11,"",D19&lt;=H11,"Invertora iestatītai jaudai jābūt lielākai par esošo invertora iestatīto jaudu!"))</f>
        <v/>
      </c>
      <c r="G19" s="83" t="str" cm="1">
        <f t="array" ref="G19">IF(ISBLANK(E20),"",_xlfn.IFS(E20&lt;I12,"",E20&gt;=I12,"Invertora iestatītai jaudai jābūt lielākai par esošo invertora iestatīto jaudu!"))</f>
        <v/>
      </c>
      <c r="H19" s="83" t="str" cm="1">
        <f t="array" ref="H19">IF(ISBLANK(F20),"",_xlfn.IFS(F20&lt;J12,"",F20&gt;=J12,"Invertora iestatītai jaudai jābūt lielākai par esošo invertora iestatīto jaudu!"))</f>
        <v>Invertora iestatītai jaudai jābūt lielākai par esošo invertora iestatīto jaudu!</v>
      </c>
      <c r="I19" s="83" t="str" cm="1">
        <f t="array" ref="I19">IF(ISBLANK(G20),"",_xlfn.IFS(G20&lt;K12,"",G20&gt;=K12,"Invertora iestatītai jaudai jābūt lielākai par esošo invertora iestatīto jaudu!"))</f>
        <v>Invertora iestatītai jaudai jābūt lielākai par esošo invertora iestatīto jaudu!</v>
      </c>
      <c r="J19" s="83" t="str" cm="1">
        <f t="array" ref="J19">IF(ISBLANK(H20),"",_xlfn.IFS(H20&lt;L12,"",H20&gt;=L12,"Invertora iestatītai jaudai jābūt lielākai par esošo invertora iestatīto jaudu!"))</f>
        <v>Invertora iestatītai jaudai jābūt lielākai par esošo invertora iestatīto jaudu!</v>
      </c>
      <c r="K19" s="67"/>
    </row>
    <row r="20" spans="1:11" ht="13.5" customHeight="1" thickBot="1" x14ac:dyDescent="0.3">
      <c r="A20" s="1"/>
      <c r="B20" s="10"/>
      <c r="C20" s="10"/>
      <c r="D20" s="15" t="s">
        <v>1</v>
      </c>
      <c r="F20" s="83" t="str" cm="1">
        <f t="array" ref="F20">IF(ISBLANK(D21),"",_xlfn.IFS(D21&lt;H13,"",D21&gt;=H13,"Invertora iestatītai jaudai jābūt lielākai par esošo invertora iestatīto jaudu!"))</f>
        <v/>
      </c>
      <c r="G20" s="83" t="str" cm="1">
        <f t="array" ref="G20">IF(ISBLANK(E21),"",_xlfn.IFS(E21&lt;I13,"",E21&gt;=I13,"Invertora iestatītai jaudai jābūt lielākai par esošo invertora iestatīto jaudu!"))</f>
        <v/>
      </c>
      <c r="H20" s="83" t="str" cm="1">
        <f t="array" ref="H20">IF(ISBLANK(F21),"",_xlfn.IFS(F21&lt;J13,"",F21&gt;=J13,"Invertora iestatītai jaudai jābūt lielākai par esošo invertora iestatīto jaudu!"))</f>
        <v/>
      </c>
      <c r="I20" s="83" t="str" cm="1">
        <f t="array" ref="I20">IF(ISBLANK(G21),"",_xlfn.IFS(G21&lt;K13,"",G21&gt;=K13,"Invertora iestatītai jaudai jābūt lielākai par esošo invertora iestatīto jaudu!"))</f>
        <v/>
      </c>
      <c r="J20" s="83" t="str" cm="1">
        <f t="array" ref="J20">IF(ISBLANK(H21),"",_xlfn.IFS(H21&lt;L13,"",H21&gt;=L13,"Invertora iestatītai jaudai jābūt lielākai par esošo invertora iestatīto jaudu!"))</f>
        <v/>
      </c>
    </row>
    <row r="21" spans="1:11" ht="15.75" thickBot="1" x14ac:dyDescent="0.3">
      <c r="A21" s="1"/>
      <c r="B21" s="81" t="s">
        <v>7</v>
      </c>
      <c r="C21" s="81"/>
      <c r="D21" s="69"/>
      <c r="F21" s="12"/>
      <c r="G21" s="11"/>
    </row>
    <row r="22" spans="1:11" ht="15.75" x14ac:dyDescent="0.25">
      <c r="B22" s="81"/>
      <c r="C22" s="81"/>
      <c r="D22" s="15" t="s">
        <v>26</v>
      </c>
      <c r="J22" s="33"/>
    </row>
    <row r="23" spans="1:11" ht="19.5" customHeight="1" thickBot="1" x14ac:dyDescent="0.3">
      <c r="A23" s="6"/>
      <c r="B23" s="7" t="s">
        <v>18</v>
      </c>
      <c r="C23" s="6"/>
      <c r="D23" s="38"/>
      <c r="E23" s="6"/>
      <c r="F23" s="6"/>
      <c r="G23" s="6"/>
      <c r="H23" s="6"/>
      <c r="I23" s="6"/>
      <c r="J23" s="6"/>
      <c r="K23" s="6"/>
    </row>
    <row r="24" spans="1:11" ht="6.75" customHeight="1" thickBot="1" x14ac:dyDescent="0.3">
      <c r="A24" s="3"/>
      <c r="B24" s="2"/>
      <c r="D24" s="64"/>
    </row>
    <row r="25" spans="1:11" ht="14.25" hidden="1" customHeight="1" thickBot="1" x14ac:dyDescent="0.35">
      <c r="B25" s="51"/>
      <c r="C25" s="5"/>
      <c r="D25" s="63" t="str">
        <f>IF(ISBLANK($G$7),"",1-($B$25*1)/(2.5*$G$9))</f>
        <v/>
      </c>
      <c r="F25" s="56"/>
      <c r="G25" s="95" t="str" cm="1">
        <f t="array" ref="G25">IF(ISBLANK(D25),"",_xlfn.IFS(D25&gt;=20%,"",D25&lt;20%,"Primārās enerģijas ietaupījumam jābūt vismaz 20 %!"))</f>
        <v/>
      </c>
      <c r="H25" s="95"/>
      <c r="I25" s="95"/>
      <c r="J25" s="95"/>
    </row>
    <row r="26" spans="1:11" ht="11.25" hidden="1" customHeight="1" x14ac:dyDescent="0.3">
      <c r="B26" s="15" t="s">
        <v>2</v>
      </c>
      <c r="D26" s="31" t="s">
        <v>9</v>
      </c>
    </row>
    <row r="27" spans="1:11" ht="4.5" customHeight="1" thickBot="1" x14ac:dyDescent="0.3">
      <c r="B27" s="15"/>
      <c r="D27" s="65"/>
    </row>
    <row r="28" spans="1:11" ht="15" customHeight="1" thickBot="1" x14ac:dyDescent="0.3">
      <c r="B28" s="100" t="s">
        <v>25</v>
      </c>
      <c r="C28" s="100"/>
      <c r="D28" s="71" t="str">
        <f>IF(ISBLANK($G$7),"",(1*$D$21)+($G$9-$D$21)*2.5)</f>
        <v/>
      </c>
      <c r="E28" s="60"/>
      <c r="F28" s="70" t="str">
        <f>IF(ISBLANK($G$7),"",1-($D$28*1)/(2.5*$G$9))</f>
        <v/>
      </c>
      <c r="H28" s="101" t="str" cm="1">
        <f t="array" ref="H28">IF(ISBLANK(F28),"",_xlfn.IFS(F28&gt;=20%,"",F28&lt;20%,"Primārās enerģijas ietaupījumam jābūt vismaz 20 %!"))</f>
        <v/>
      </c>
      <c r="I28" s="101"/>
      <c r="J28" s="101"/>
      <c r="K28" s="101"/>
    </row>
    <row r="29" spans="1:11" s="4" customFormat="1" ht="24" customHeight="1" thickBot="1" x14ac:dyDescent="0.3">
      <c r="B29" s="100"/>
      <c r="C29" s="100"/>
      <c r="D29" s="62" t="s">
        <v>23</v>
      </c>
      <c r="F29" s="59" t="s">
        <v>9</v>
      </c>
      <c r="H29" s="101"/>
      <c r="I29" s="101"/>
      <c r="J29" s="101"/>
      <c r="K29" s="101"/>
    </row>
    <row r="30" spans="1:11" ht="18" customHeight="1" thickTop="1" thickBot="1" x14ac:dyDescent="0.35">
      <c r="A30" s="32"/>
      <c r="B30" s="7" t="s">
        <v>19</v>
      </c>
      <c r="C30" s="21"/>
      <c r="D30" s="6"/>
      <c r="E30" s="6"/>
      <c r="F30" s="99" t="str" cm="1">
        <f t="array" ref="F30">IF(ISBLANK(C30),"",_xlfn.IFS(C30&gt;=20%,"",C30&lt;20%,"Primārās enerģijas ietaupījumam jābūt vismaz 20 %!"))</f>
        <v/>
      </c>
      <c r="G30" s="99"/>
      <c r="H30" s="99"/>
      <c r="I30" s="99"/>
      <c r="J30" s="32"/>
      <c r="K30" s="6"/>
    </row>
    <row r="31" spans="1:11" ht="14.25" customHeight="1" x14ac:dyDescent="0.25">
      <c r="B31" s="39" t="s">
        <v>10</v>
      </c>
      <c r="C31" s="25"/>
      <c r="D31" s="30"/>
      <c r="E31" s="4"/>
      <c r="F31" s="57"/>
      <c r="G31" s="4"/>
      <c r="H31" s="4"/>
      <c r="I31" s="4"/>
      <c r="J31" s="4"/>
      <c r="K31" s="4"/>
    </row>
    <row r="32" spans="1:11" ht="13.5" customHeight="1" x14ac:dyDescent="0.3">
      <c r="A32" s="29"/>
      <c r="B32" s="25"/>
      <c r="C32" s="25"/>
      <c r="D32" s="85" t="s">
        <v>6</v>
      </c>
      <c r="E32" s="4"/>
      <c r="F32" s="85" t="s">
        <v>8</v>
      </c>
      <c r="G32" s="96"/>
      <c r="H32" s="97"/>
      <c r="I32" s="97"/>
      <c r="J32" s="97"/>
      <c r="K32" s="4"/>
    </row>
    <row r="33" spans="2:11" ht="15.75" thickBot="1" x14ac:dyDescent="0.3">
      <c r="D33" s="86"/>
      <c r="F33" s="86"/>
    </row>
    <row r="34" spans="2:11" ht="15.75" thickBot="1" x14ac:dyDescent="0.3">
      <c r="B34" s="77" t="s">
        <v>15</v>
      </c>
      <c r="C34" s="77"/>
      <c r="D34" s="50"/>
      <c r="F34" s="50"/>
    </row>
    <row r="35" spans="2:11" x14ac:dyDescent="0.25">
      <c r="B35" s="77"/>
      <c r="C35" s="77"/>
      <c r="D35" s="26" t="s">
        <v>5</v>
      </c>
      <c r="E35" s="27"/>
      <c r="F35" s="26" t="s">
        <v>5</v>
      </c>
    </row>
    <row r="36" spans="2:11" ht="5.25" customHeight="1" thickBot="1" x14ac:dyDescent="0.3">
      <c r="F36" s="24"/>
    </row>
    <row r="37" spans="2:11" ht="15.75" customHeight="1" thickBot="1" x14ac:dyDescent="0.35">
      <c r="B37" s="84" t="s">
        <v>16</v>
      </c>
      <c r="C37" s="87"/>
      <c r="D37" s="46" t="str">
        <f>IF(ISBLANK($D$34),"",ROUND($D$34*(1/SQRT((3))*0.4*1),1))</f>
        <v/>
      </c>
      <c r="F37" s="46" t="str">
        <f>IF(ISBLANK($F$34),"",ROUND(F34*SQRT(3)*0.4*1,1))</f>
        <v/>
      </c>
      <c r="G37" s="75"/>
      <c r="H37" s="76"/>
      <c r="I37" s="76"/>
      <c r="J37" s="76"/>
      <c r="K37" s="76"/>
    </row>
    <row r="38" spans="2:11" ht="11.25" customHeight="1" x14ac:dyDescent="0.25">
      <c r="B38" s="22"/>
      <c r="C38" s="22"/>
      <c r="D38" s="26" t="s">
        <v>1</v>
      </c>
      <c r="E38" s="26"/>
      <c r="F38" s="26" t="s">
        <v>1</v>
      </c>
      <c r="G38" s="102"/>
      <c r="H38" s="102"/>
      <c r="I38" s="102"/>
      <c r="J38" s="102"/>
      <c r="K38" s="102"/>
    </row>
    <row r="39" spans="2:11" ht="10.5" customHeight="1" thickBot="1" x14ac:dyDescent="0.3">
      <c r="B39" s="22"/>
      <c r="C39" s="22"/>
      <c r="D39" s="22"/>
      <c r="E39" s="22"/>
      <c r="F39" s="22"/>
      <c r="G39" s="98"/>
      <c r="H39" s="98"/>
      <c r="I39" s="98"/>
      <c r="J39" s="98"/>
      <c r="K39" s="98"/>
    </row>
    <row r="40" spans="2:11" ht="15.75" thickBot="1" x14ac:dyDescent="0.3">
      <c r="B40" s="84" t="s">
        <v>17</v>
      </c>
      <c r="C40" s="84"/>
      <c r="D40" s="46" t="str">
        <f>IF(ISBLANK($D$34),"",$D$37*1)</f>
        <v/>
      </c>
      <c r="E40" s="23"/>
      <c r="F40" s="46" t="str">
        <f>IF(ISBLANK($F$34),"",$F$37*1)</f>
        <v/>
      </c>
      <c r="G40" s="92" t="str" cm="1">
        <f t="array" ref="G40">IF(ISBLANK($D$34),"",_xlfn.IFS($D$40&lt;=11.1,"",$D$40&gt;11.1,"Jaudas apjoms nedrīkst pārsniegt 11.1 kW!"))</f>
        <v/>
      </c>
      <c r="H40" s="93"/>
      <c r="I40" s="93"/>
      <c r="J40" s="93"/>
      <c r="K40" s="53"/>
    </row>
    <row r="41" spans="2:11" ht="16.5" customHeight="1" x14ac:dyDescent="0.25">
      <c r="B41" s="84"/>
      <c r="C41" s="84"/>
      <c r="D41" s="28" t="s">
        <v>1</v>
      </c>
      <c r="E41" s="28"/>
      <c r="F41" s="52" t="s">
        <v>1</v>
      </c>
      <c r="G41" s="94" t="str" cm="1">
        <f t="array" ref="G41">IF(ISBLANK($F$34),"",_xlfn.IFS($F$40&lt;=11.1,"",$F$40&gt;11.1,"Jaudas apjoms nedrīkst pārsniegt 11.1 kW!"))</f>
        <v/>
      </c>
      <c r="H41" s="93"/>
      <c r="I41" s="93"/>
      <c r="J41" s="93"/>
      <c r="K41" s="53"/>
    </row>
    <row r="42" spans="2:11" x14ac:dyDescent="0.25"/>
    <row r="49" customFormat="1" x14ac:dyDescent="0.25"/>
    <row r="50" customFormat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</sheetData>
  <sheetProtection algorithmName="SHA-512" hashValue="WzQxMfjI+prKyvBA6y6hG91rHYjZpR24zJUrccfOp2MPzJIJXqMkchUjuFHjxyPdCgO3mhI4jah24WPz4HHIKA==" saltValue="Y7hKtCpyBLh5E5uEF/CGDg==" spinCount="100000" sheet="1" objects="1" scenarios="1"/>
  <mergeCells count="24">
    <mergeCell ref="B40:C41"/>
    <mergeCell ref="D32:D33"/>
    <mergeCell ref="F32:F33"/>
    <mergeCell ref="B37:C37"/>
    <mergeCell ref="B15:K16"/>
    <mergeCell ref="B21:C22"/>
    <mergeCell ref="B18:C19"/>
    <mergeCell ref="G40:J40"/>
    <mergeCell ref="G41:J41"/>
    <mergeCell ref="G25:J25"/>
    <mergeCell ref="G32:J32"/>
    <mergeCell ref="G39:K39"/>
    <mergeCell ref="F30:I30"/>
    <mergeCell ref="B28:C29"/>
    <mergeCell ref="H28:K29"/>
    <mergeCell ref="G38:K38"/>
    <mergeCell ref="G37:K37"/>
    <mergeCell ref="B34:C35"/>
    <mergeCell ref="F11:G12"/>
    <mergeCell ref="E2:K2"/>
    <mergeCell ref="F13:H14"/>
    <mergeCell ref="B11:C12"/>
    <mergeCell ref="J11:K14"/>
    <mergeCell ref="F19:J20"/>
  </mergeCells>
  <phoneticPr fontId="11" type="noConversion"/>
  <conditionalFormatting sqref="F13 F11">
    <cfRule type="expression" dxfId="11" priority="14">
      <formula>$D$11="Jā"</formula>
    </cfRule>
  </conditionalFormatting>
  <conditionalFormatting sqref="H11">
    <cfRule type="expression" dxfId="10" priority="11">
      <formula>$D$11="Nē"</formula>
    </cfRule>
    <cfRule type="expression" dxfId="9" priority="13">
      <formula>$D$11="Jā"</formula>
    </cfRule>
  </conditionalFormatting>
  <conditionalFormatting sqref="B28">
    <cfRule type="expression" dxfId="8" priority="10">
      <formula>$D$11="Jā"</formula>
    </cfRule>
  </conditionalFormatting>
  <conditionalFormatting sqref="D28">
    <cfRule type="expression" dxfId="7" priority="9">
      <formula>$D$11="Jā"</formula>
    </cfRule>
  </conditionalFormatting>
  <conditionalFormatting sqref="B25">
    <cfRule type="expression" dxfId="6" priority="8">
      <formula>$D$11="Jā"</formula>
    </cfRule>
  </conditionalFormatting>
  <conditionalFormatting sqref="D25">
    <cfRule type="expression" dxfId="5" priority="7">
      <formula>$D$11="Jā"</formula>
    </cfRule>
  </conditionalFormatting>
  <conditionalFormatting sqref="B26">
    <cfRule type="expression" dxfId="4" priority="6">
      <formula>$D$11="Jā"</formula>
    </cfRule>
  </conditionalFormatting>
  <conditionalFormatting sqref="D26">
    <cfRule type="expression" dxfId="3" priority="5">
      <formula>$D$11="Jā"</formula>
    </cfRule>
  </conditionalFormatting>
  <conditionalFormatting sqref="D29">
    <cfRule type="expression" dxfId="2" priority="3">
      <formula>$D$11="Jā"</formula>
    </cfRule>
  </conditionalFormatting>
  <conditionalFormatting sqref="F28">
    <cfRule type="expression" dxfId="1" priority="2">
      <formula>$D$11="Jā"</formula>
    </cfRule>
  </conditionalFormatting>
  <conditionalFormatting sqref="J11:K14">
    <cfRule type="expression" dxfId="0" priority="1">
      <formula>$D$11="Jā"</formula>
    </cfRule>
  </conditionalFormatting>
  <dataValidations count="1">
    <dataValidation type="list" allowBlank="1" showInputMessage="1" showErrorMessage="1" sqref="D11" xr:uid="{98ADE04B-D28E-43FC-9370-10ED3CC729C6}">
      <formula1>"Jā,Nē"</formula1>
    </dataValidation>
  </dataValidations>
  <pageMargins left="0.23622047244094491" right="0.23622047244094491" top="0.11811023622047245" bottom="0.11811023622047245" header="0.31496062992125984" footer="0.31496062992125984"/>
  <pageSetup paperSize="2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Primārās_enerģ_samazinājums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Borisova</dc:creator>
  <cp:lastModifiedBy>Oksana Borisova</cp:lastModifiedBy>
  <cp:lastPrinted>2022-03-14T11:00:28Z</cp:lastPrinted>
  <dcterms:created xsi:type="dcterms:W3CDTF">2022-02-18T10:10:33Z</dcterms:created>
  <dcterms:modified xsi:type="dcterms:W3CDTF">2022-12-15T12:04:35Z</dcterms:modified>
</cp:coreProperties>
</file>