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dace.parupa\Downloads\"/>
    </mc:Choice>
  </mc:AlternateContent>
  <xr:revisionPtr revIDLastSave="0" documentId="8_{0BC70060-9469-411C-AEFE-4767B221B5AE}" xr6:coauthVersionLast="47" xr6:coauthVersionMax="47" xr10:uidLastSave="{00000000-0000-0000-0000-000000000000}"/>
  <bookViews>
    <workbookView xWindow="-120" yWindow="-120" windowWidth="29040" windowHeight="15840" xr2:uid="{42BDF2CA-3716-457E-864C-B1308F347A35}"/>
  </bookViews>
  <sheets>
    <sheet name="Skaidrojumi" sheetId="7" r:id="rId1"/>
    <sheet name="Tāme" sheetId="1" r:id="rId2"/>
    <sheet name="Attiecināmās izmaksas" sheetId="2" r:id="rId3"/>
    <sheet name="Neattiecināmās izmaksas" sheetId="3" r:id="rId4"/>
    <sheet name="KOPSAVILKUM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6" i="1" l="1"/>
  <c r="J15" i="5" s="1"/>
  <c r="I13" i="5"/>
  <c r="J13" i="5"/>
  <c r="K13" i="5"/>
  <c r="H13" i="5"/>
  <c r="Z11" i="2"/>
  <c r="Z12" i="2"/>
  <c r="Z13" i="2"/>
  <c r="Z14" i="2"/>
  <c r="Z15" i="2"/>
  <c r="Z16" i="2"/>
  <c r="Z17" i="2"/>
  <c r="Z18" i="2"/>
  <c r="Z19" i="2"/>
  <c r="Z21" i="2"/>
  <c r="Z22" i="2"/>
  <c r="Z23" i="2"/>
  <c r="Z24" i="2"/>
  <c r="Z25" i="2"/>
  <c r="Z26" i="2"/>
  <c r="Z27" i="2"/>
  <c r="Z29" i="2"/>
  <c r="Z30" i="2"/>
  <c r="Z32" i="2"/>
  <c r="Z34" i="2"/>
  <c r="Z35" i="2"/>
  <c r="Z36" i="2"/>
  <c r="Z37" i="2"/>
  <c r="Z38" i="2"/>
  <c r="Z39" i="2"/>
  <c r="Z40" i="2"/>
  <c r="Z41" i="2"/>
  <c r="Z10" i="2"/>
  <c r="M54" i="1"/>
  <c r="B69" i="5"/>
  <c r="B68" i="5"/>
  <c r="B67" i="5"/>
  <c r="O31" i="2"/>
  <c r="N31" i="2"/>
  <c r="M31" i="2"/>
  <c r="O20" i="2"/>
  <c r="N20" i="2"/>
  <c r="M20" i="2"/>
  <c r="O9" i="2"/>
  <c r="N9" i="2"/>
  <c r="M9" i="2"/>
  <c r="O42" i="2" l="1"/>
  <c r="K12" i="5" s="1"/>
  <c r="C11" i="2"/>
  <c r="C12" i="2"/>
  <c r="C13" i="2"/>
  <c r="C14" i="2"/>
  <c r="C15" i="2"/>
  <c r="C16" i="2"/>
  <c r="C17" i="2"/>
  <c r="C18" i="2"/>
  <c r="C19" i="2"/>
  <c r="X44" i="5" l="1"/>
  <c r="Y44" i="5"/>
  <c r="Z44" i="5"/>
  <c r="AA44" i="5"/>
  <c r="AB44" i="5"/>
  <c r="AC44" i="5"/>
  <c r="X45" i="5"/>
  <c r="Y45" i="5"/>
  <c r="Z45" i="5"/>
  <c r="AA45" i="5"/>
  <c r="AB45" i="5"/>
  <c r="AC45" i="5"/>
  <c r="X46" i="5"/>
  <c r="Y46" i="5"/>
  <c r="Z46" i="5"/>
  <c r="AA46" i="5"/>
  <c r="AB46" i="5"/>
  <c r="AC46" i="5"/>
  <c r="X47" i="5"/>
  <c r="Y47" i="5"/>
  <c r="Z47" i="5"/>
  <c r="AA47" i="5"/>
  <c r="AB47" i="5"/>
  <c r="AC47" i="5"/>
  <c r="X48" i="5"/>
  <c r="Y48" i="5"/>
  <c r="Z48" i="5"/>
  <c r="AA48" i="5"/>
  <c r="AB48" i="5"/>
  <c r="AC48" i="5"/>
  <c r="X49" i="5"/>
  <c r="Y49" i="5"/>
  <c r="Z49" i="5"/>
  <c r="AA49" i="5"/>
  <c r="AB49" i="5"/>
  <c r="AC49" i="5"/>
  <c r="X50" i="5"/>
  <c r="Y50" i="5"/>
  <c r="Z50" i="5"/>
  <c r="AA50" i="5"/>
  <c r="AB50" i="5"/>
  <c r="AC50" i="5"/>
  <c r="X51" i="5"/>
  <c r="Y51" i="5"/>
  <c r="Z51" i="5"/>
  <c r="AA51" i="5"/>
  <c r="AB51" i="5"/>
  <c r="AC51" i="5"/>
  <c r="X52" i="5"/>
  <c r="Y52" i="5"/>
  <c r="Z52" i="5"/>
  <c r="AA52" i="5"/>
  <c r="AB52" i="5"/>
  <c r="AC52" i="5"/>
  <c r="X43" i="5"/>
  <c r="Y43" i="5"/>
  <c r="Z43" i="5"/>
  <c r="AA43" i="5"/>
  <c r="AB43" i="5"/>
  <c r="AC43" i="5"/>
  <c r="X32" i="5"/>
  <c r="Y32" i="5"/>
  <c r="Z32" i="5"/>
  <c r="AA32" i="5"/>
  <c r="AB32" i="5"/>
  <c r="AC32" i="5"/>
  <c r="X33" i="5"/>
  <c r="Y33" i="5"/>
  <c r="Z33" i="5"/>
  <c r="AA33" i="5"/>
  <c r="AB33" i="5"/>
  <c r="AC33" i="5"/>
  <c r="X34" i="5"/>
  <c r="Y34" i="5"/>
  <c r="Z34" i="5"/>
  <c r="AA34" i="5"/>
  <c r="AB34" i="5"/>
  <c r="AC34" i="5"/>
  <c r="X35" i="5"/>
  <c r="Y35" i="5"/>
  <c r="Z35" i="5"/>
  <c r="AA35" i="5"/>
  <c r="AB35" i="5"/>
  <c r="AC35" i="5"/>
  <c r="X36" i="5"/>
  <c r="Y36" i="5"/>
  <c r="Z36" i="5"/>
  <c r="AA36" i="5"/>
  <c r="AB36" i="5"/>
  <c r="AC36" i="5"/>
  <c r="X37" i="5"/>
  <c r="Y37" i="5"/>
  <c r="Z37" i="5"/>
  <c r="AA37" i="5"/>
  <c r="AB37" i="5"/>
  <c r="AC37" i="5"/>
  <c r="X38" i="5"/>
  <c r="Y38" i="5"/>
  <c r="Z38" i="5"/>
  <c r="AA38" i="5"/>
  <c r="AB38" i="5"/>
  <c r="AC38" i="5"/>
  <c r="X39" i="5"/>
  <c r="Y39" i="5"/>
  <c r="Z39" i="5"/>
  <c r="AA39" i="5"/>
  <c r="AB39" i="5"/>
  <c r="AC39" i="5"/>
  <c r="X40" i="5"/>
  <c r="Y40" i="5"/>
  <c r="Z40" i="5"/>
  <c r="AA40" i="5"/>
  <c r="AB40" i="5"/>
  <c r="AC40" i="5"/>
  <c r="X41" i="5"/>
  <c r="Y41" i="5"/>
  <c r="Z41" i="5"/>
  <c r="AA41" i="5"/>
  <c r="AB41" i="5"/>
  <c r="AC41" i="5"/>
  <c r="W29" i="5"/>
  <c r="W30" i="5"/>
  <c r="W32" i="5"/>
  <c r="W33" i="5"/>
  <c r="W34" i="5"/>
  <c r="W35" i="5"/>
  <c r="W36" i="5"/>
  <c r="W37" i="5"/>
  <c r="W38" i="5"/>
  <c r="W39" i="5"/>
  <c r="W40" i="5"/>
  <c r="W41" i="5"/>
  <c r="W43" i="5"/>
  <c r="W44" i="5"/>
  <c r="W45" i="5"/>
  <c r="W46" i="5"/>
  <c r="W47" i="5"/>
  <c r="W48" i="5"/>
  <c r="W49" i="5"/>
  <c r="W50" i="5"/>
  <c r="W51" i="5"/>
  <c r="W52" i="5"/>
  <c r="X21" i="5"/>
  <c r="Y21" i="5"/>
  <c r="Z21" i="5"/>
  <c r="AA21" i="5"/>
  <c r="AB21" i="5"/>
  <c r="AC21" i="5"/>
  <c r="X22" i="5"/>
  <c r="Y22" i="5"/>
  <c r="Z22" i="5"/>
  <c r="AA22" i="5"/>
  <c r="AB22" i="5"/>
  <c r="AC22" i="5"/>
  <c r="X23" i="5"/>
  <c r="Y23" i="5"/>
  <c r="Z23" i="5"/>
  <c r="AA23" i="5"/>
  <c r="AB23" i="5"/>
  <c r="AC23" i="5"/>
  <c r="X24" i="5"/>
  <c r="Y24" i="5"/>
  <c r="Z24" i="5"/>
  <c r="AA24" i="5"/>
  <c r="AB24" i="5"/>
  <c r="AC24" i="5"/>
  <c r="X25" i="5"/>
  <c r="Y25" i="5"/>
  <c r="Z25" i="5"/>
  <c r="AA25" i="5"/>
  <c r="AB25" i="5"/>
  <c r="AC25" i="5"/>
  <c r="X26" i="5"/>
  <c r="Y26" i="5"/>
  <c r="Z26" i="5"/>
  <c r="AA26" i="5"/>
  <c r="AB26" i="5"/>
  <c r="AC26" i="5"/>
  <c r="X27" i="5"/>
  <c r="Y27" i="5"/>
  <c r="Z27" i="5"/>
  <c r="AA27" i="5"/>
  <c r="AB27" i="5"/>
  <c r="AC27" i="5"/>
  <c r="X28" i="5"/>
  <c r="Y28" i="5"/>
  <c r="Z28" i="5"/>
  <c r="AA28" i="5"/>
  <c r="AB28" i="5"/>
  <c r="AC28" i="5"/>
  <c r="X29" i="5"/>
  <c r="Y29" i="5"/>
  <c r="Z29" i="5"/>
  <c r="AA29" i="5"/>
  <c r="AB29" i="5"/>
  <c r="AC29" i="5"/>
  <c r="X30" i="5"/>
  <c r="Y30" i="5"/>
  <c r="Z30" i="5"/>
  <c r="AA30" i="5"/>
  <c r="AB30" i="5"/>
  <c r="AC30" i="5"/>
  <c r="W22" i="5"/>
  <c r="W23" i="5"/>
  <c r="W24" i="5"/>
  <c r="W25" i="5"/>
  <c r="W26" i="5"/>
  <c r="W27" i="5"/>
  <c r="W28" i="5"/>
  <c r="W21" i="5"/>
  <c r="X18" i="5"/>
  <c r="X19" i="5" a="1"/>
  <c r="X19" i="5" s="1"/>
  <c r="H11" i="1"/>
  <c r="I11" i="1" l="1"/>
  <c r="J11" i="1" s="1"/>
  <c r="O11" i="1" l="1"/>
  <c r="G4" i="1" l="1"/>
  <c r="K4" i="1"/>
  <c r="M31" i="3" l="1"/>
  <c r="L10" i="3"/>
  <c r="L10" i="2"/>
  <c r="P10" i="2" s="1"/>
  <c r="L4" i="1" l="1"/>
  <c r="J61" i="1" l="1"/>
  <c r="L43" i="1" l="1"/>
  <c r="G52" i="5" l="1"/>
  <c r="G40" i="5"/>
  <c r="G41" i="5"/>
  <c r="C53" i="5"/>
  <c r="C42" i="5"/>
  <c r="C31" i="5"/>
  <c r="C20" i="5"/>
  <c r="C42" i="3"/>
  <c r="C31" i="3"/>
  <c r="C20" i="3"/>
  <c r="C31" i="2"/>
  <c r="C20" i="2"/>
  <c r="C9" i="2"/>
  <c r="C9" i="3" s="1"/>
  <c r="S21" i="5"/>
  <c r="T21" i="5"/>
  <c r="U21" i="5"/>
  <c r="S22" i="5"/>
  <c r="T22" i="5"/>
  <c r="U22" i="5"/>
  <c r="S23" i="5"/>
  <c r="U23" i="5"/>
  <c r="S24" i="5"/>
  <c r="T24" i="5"/>
  <c r="U24" i="5"/>
  <c r="S25" i="5"/>
  <c r="T25" i="5"/>
  <c r="U25" i="5"/>
  <c r="S26" i="5"/>
  <c r="T26" i="5"/>
  <c r="U26" i="5"/>
  <c r="S27" i="5"/>
  <c r="T27" i="5"/>
  <c r="U27" i="5"/>
  <c r="S28" i="5"/>
  <c r="T28" i="5"/>
  <c r="U28" i="5"/>
  <c r="S29" i="5"/>
  <c r="T29" i="5"/>
  <c r="U29" i="5"/>
  <c r="S30" i="5"/>
  <c r="T30" i="5"/>
  <c r="U30" i="5"/>
  <c r="S32" i="5"/>
  <c r="T32" i="5"/>
  <c r="U32" i="5"/>
  <c r="S33" i="5"/>
  <c r="T33" i="5"/>
  <c r="U33" i="5"/>
  <c r="S34" i="5"/>
  <c r="S35" i="5"/>
  <c r="T35" i="5"/>
  <c r="U35" i="5"/>
  <c r="S36" i="5"/>
  <c r="T36" i="5"/>
  <c r="U36" i="5"/>
  <c r="S37" i="5"/>
  <c r="T37" i="5"/>
  <c r="U37" i="5"/>
  <c r="S38" i="5"/>
  <c r="T38" i="5"/>
  <c r="U38" i="5"/>
  <c r="S39" i="5"/>
  <c r="T39" i="5"/>
  <c r="U39" i="5"/>
  <c r="S40" i="5"/>
  <c r="T40" i="5"/>
  <c r="U40" i="5"/>
  <c r="S41" i="5"/>
  <c r="T41" i="5"/>
  <c r="U41" i="5"/>
  <c r="S43" i="5"/>
  <c r="T43" i="5"/>
  <c r="U43" i="5"/>
  <c r="S44" i="5"/>
  <c r="T44" i="5"/>
  <c r="U44" i="5"/>
  <c r="S45" i="5"/>
  <c r="T45" i="5"/>
  <c r="U45" i="5"/>
  <c r="S46" i="5"/>
  <c r="T46" i="5"/>
  <c r="U46" i="5"/>
  <c r="S47" i="5"/>
  <c r="T47" i="5"/>
  <c r="U47" i="5"/>
  <c r="S48" i="5"/>
  <c r="T48" i="5"/>
  <c r="U48" i="5"/>
  <c r="S49" i="5"/>
  <c r="T49" i="5"/>
  <c r="U49" i="5"/>
  <c r="S50" i="5"/>
  <c r="T50" i="5"/>
  <c r="U50" i="5"/>
  <c r="S51" i="5"/>
  <c r="T51" i="5"/>
  <c r="U51" i="5"/>
  <c r="S52" i="5"/>
  <c r="T52" i="5"/>
  <c r="U52" i="5"/>
  <c r="S54" i="5"/>
  <c r="T54" i="5"/>
  <c r="U54" i="5"/>
  <c r="S55" i="5"/>
  <c r="T55" i="5"/>
  <c r="U55" i="5"/>
  <c r="S56" i="5"/>
  <c r="T56" i="5"/>
  <c r="S57" i="5"/>
  <c r="T57" i="5"/>
  <c r="U57" i="5"/>
  <c r="S58" i="5"/>
  <c r="T58" i="5"/>
  <c r="U58" i="5"/>
  <c r="S59" i="5"/>
  <c r="T59" i="5"/>
  <c r="U59" i="5"/>
  <c r="S60" i="5"/>
  <c r="T60" i="5"/>
  <c r="U60" i="5"/>
  <c r="S61" i="5"/>
  <c r="T61" i="5"/>
  <c r="U61" i="5"/>
  <c r="S62" i="5"/>
  <c r="T62" i="5"/>
  <c r="U62" i="5"/>
  <c r="S63" i="5"/>
  <c r="T63" i="5"/>
  <c r="U63" i="5"/>
  <c r="M21" i="5"/>
  <c r="N21" i="5"/>
  <c r="O21" i="5"/>
  <c r="M22" i="5"/>
  <c r="N22" i="5"/>
  <c r="O22" i="5"/>
  <c r="M23" i="5"/>
  <c r="N23" i="5"/>
  <c r="O23" i="5"/>
  <c r="M24" i="5"/>
  <c r="N24" i="5"/>
  <c r="O24" i="5"/>
  <c r="M25" i="5"/>
  <c r="N25" i="5"/>
  <c r="O25" i="5"/>
  <c r="M26" i="5"/>
  <c r="N26" i="5"/>
  <c r="O26" i="5"/>
  <c r="M27" i="5"/>
  <c r="N27" i="5"/>
  <c r="O27" i="5"/>
  <c r="M28" i="5"/>
  <c r="N28" i="5"/>
  <c r="O28" i="5"/>
  <c r="M29" i="5"/>
  <c r="N29" i="5"/>
  <c r="O29" i="5"/>
  <c r="M30" i="5"/>
  <c r="N30" i="5"/>
  <c r="O30" i="5"/>
  <c r="M32" i="5"/>
  <c r="N32" i="5"/>
  <c r="O32" i="5"/>
  <c r="M33" i="5"/>
  <c r="N33" i="5"/>
  <c r="O33" i="5"/>
  <c r="M34" i="5"/>
  <c r="N34" i="5"/>
  <c r="O34" i="5"/>
  <c r="M35" i="5"/>
  <c r="N35" i="5"/>
  <c r="O35" i="5"/>
  <c r="M36" i="5"/>
  <c r="N36" i="5"/>
  <c r="O36" i="5"/>
  <c r="M37" i="5"/>
  <c r="N37" i="5"/>
  <c r="O37" i="5"/>
  <c r="M38" i="5"/>
  <c r="N38" i="5"/>
  <c r="O38" i="5"/>
  <c r="M39" i="5"/>
  <c r="N39" i="5"/>
  <c r="O39" i="5"/>
  <c r="M40" i="5"/>
  <c r="N40" i="5"/>
  <c r="O40" i="5"/>
  <c r="M41" i="5"/>
  <c r="N41" i="5"/>
  <c r="O41" i="5"/>
  <c r="M43" i="5"/>
  <c r="N43" i="5"/>
  <c r="O43" i="5"/>
  <c r="M44" i="5"/>
  <c r="N44" i="5"/>
  <c r="O44" i="5"/>
  <c r="M45" i="5"/>
  <c r="N45" i="5"/>
  <c r="O45" i="5"/>
  <c r="M46" i="5"/>
  <c r="N46" i="5"/>
  <c r="O46" i="5"/>
  <c r="M47" i="5"/>
  <c r="N47" i="5"/>
  <c r="O47" i="5"/>
  <c r="M48" i="5"/>
  <c r="N48" i="5"/>
  <c r="O48" i="5"/>
  <c r="M49" i="5"/>
  <c r="N49" i="5"/>
  <c r="O49" i="5"/>
  <c r="M50" i="5"/>
  <c r="N50" i="5"/>
  <c r="O50" i="5"/>
  <c r="M51" i="5"/>
  <c r="N51" i="5"/>
  <c r="O51" i="5"/>
  <c r="M52" i="5"/>
  <c r="N52" i="5"/>
  <c r="O52" i="5"/>
  <c r="B63" i="5"/>
  <c r="C62" i="5"/>
  <c r="B62" i="5"/>
  <c r="G61" i="5"/>
  <c r="F61" i="5"/>
  <c r="E61" i="5"/>
  <c r="D61" i="5"/>
  <c r="C61" i="5"/>
  <c r="B61" i="5"/>
  <c r="G60" i="5"/>
  <c r="F60" i="5"/>
  <c r="E60" i="5"/>
  <c r="D60" i="5"/>
  <c r="C60" i="5"/>
  <c r="B60" i="5"/>
  <c r="G59" i="5"/>
  <c r="F59" i="5"/>
  <c r="E59" i="5"/>
  <c r="D59" i="5"/>
  <c r="C59" i="5"/>
  <c r="B59" i="5"/>
  <c r="G58" i="5"/>
  <c r="F58" i="5"/>
  <c r="E58" i="5"/>
  <c r="D58" i="5"/>
  <c r="C58" i="5"/>
  <c r="B58" i="5"/>
  <c r="G57" i="5"/>
  <c r="F57" i="5"/>
  <c r="E57" i="5"/>
  <c r="D57" i="5"/>
  <c r="C57" i="5"/>
  <c r="B57" i="5"/>
  <c r="G56" i="5"/>
  <c r="F56" i="5"/>
  <c r="E56" i="5"/>
  <c r="D56" i="5"/>
  <c r="C56" i="5"/>
  <c r="B56" i="5"/>
  <c r="G55" i="5"/>
  <c r="F55" i="5"/>
  <c r="E55" i="5"/>
  <c r="D55" i="5"/>
  <c r="C55" i="5"/>
  <c r="B55" i="5"/>
  <c r="G54" i="5"/>
  <c r="F54" i="5"/>
  <c r="E54" i="5"/>
  <c r="D54" i="5"/>
  <c r="C54" i="5"/>
  <c r="B54" i="5"/>
  <c r="D52" i="5"/>
  <c r="C52" i="5"/>
  <c r="B52" i="5"/>
  <c r="G51" i="5"/>
  <c r="F51" i="5"/>
  <c r="E51" i="5"/>
  <c r="D51" i="5"/>
  <c r="C51" i="5"/>
  <c r="B51" i="5"/>
  <c r="G50" i="5"/>
  <c r="F50" i="5"/>
  <c r="E50" i="5"/>
  <c r="D50" i="5"/>
  <c r="C50" i="5"/>
  <c r="B50" i="5"/>
  <c r="G49" i="5"/>
  <c r="F49" i="5"/>
  <c r="E49" i="5"/>
  <c r="D49" i="5"/>
  <c r="C49" i="5"/>
  <c r="B49" i="5"/>
  <c r="G48" i="5"/>
  <c r="F48" i="5"/>
  <c r="E48" i="5"/>
  <c r="D48" i="5"/>
  <c r="C48" i="5"/>
  <c r="B48" i="5"/>
  <c r="G47" i="5"/>
  <c r="F47" i="5"/>
  <c r="E47" i="5"/>
  <c r="D47" i="5"/>
  <c r="C47" i="5"/>
  <c r="B47" i="5"/>
  <c r="G46" i="5"/>
  <c r="F46" i="5"/>
  <c r="E46" i="5"/>
  <c r="D46" i="5"/>
  <c r="C46" i="5"/>
  <c r="B46" i="5"/>
  <c r="G45" i="5"/>
  <c r="F45" i="5"/>
  <c r="E45" i="5"/>
  <c r="D45" i="5"/>
  <c r="C45" i="5"/>
  <c r="B45" i="5"/>
  <c r="G44" i="5"/>
  <c r="F44" i="5"/>
  <c r="E44" i="5"/>
  <c r="D44" i="5"/>
  <c r="C44" i="5"/>
  <c r="B44" i="5"/>
  <c r="G43" i="5"/>
  <c r="F43" i="5"/>
  <c r="E43" i="5"/>
  <c r="D43" i="5"/>
  <c r="C43" i="5"/>
  <c r="B43" i="5"/>
  <c r="F41" i="5"/>
  <c r="E41" i="5"/>
  <c r="D41" i="5"/>
  <c r="B41" i="5"/>
  <c r="E40" i="5"/>
  <c r="D40" i="5"/>
  <c r="C40" i="5"/>
  <c r="B40" i="5"/>
  <c r="G39" i="5"/>
  <c r="F39" i="5"/>
  <c r="E39" i="5"/>
  <c r="D39" i="5"/>
  <c r="C39" i="5"/>
  <c r="B39" i="5"/>
  <c r="G38" i="5"/>
  <c r="F38" i="5"/>
  <c r="E38" i="5"/>
  <c r="D38" i="5"/>
  <c r="C38" i="5"/>
  <c r="B38" i="5"/>
  <c r="G37" i="5"/>
  <c r="F37" i="5"/>
  <c r="E37" i="5"/>
  <c r="D37" i="5"/>
  <c r="C37" i="5"/>
  <c r="B37" i="5"/>
  <c r="G36" i="5"/>
  <c r="F36" i="5"/>
  <c r="E36" i="5"/>
  <c r="D36" i="5"/>
  <c r="C36" i="5"/>
  <c r="B36" i="5"/>
  <c r="G35" i="5"/>
  <c r="F35" i="5"/>
  <c r="E35" i="5"/>
  <c r="D35" i="5"/>
  <c r="C35" i="5"/>
  <c r="B35" i="5"/>
  <c r="G34" i="5"/>
  <c r="F34" i="5"/>
  <c r="E34" i="5"/>
  <c r="D34" i="5"/>
  <c r="C34" i="5"/>
  <c r="B34" i="5"/>
  <c r="G33" i="5"/>
  <c r="F33" i="5"/>
  <c r="E33" i="5"/>
  <c r="D33" i="5"/>
  <c r="C33" i="5"/>
  <c r="B33" i="5"/>
  <c r="G32" i="5"/>
  <c r="F32" i="5"/>
  <c r="E32" i="5"/>
  <c r="D32" i="5"/>
  <c r="C32" i="5"/>
  <c r="B32" i="5"/>
  <c r="G30" i="5"/>
  <c r="F30" i="5"/>
  <c r="E30" i="5"/>
  <c r="D30" i="5"/>
  <c r="C30" i="5"/>
  <c r="B30" i="5"/>
  <c r="G29" i="5"/>
  <c r="F29" i="5"/>
  <c r="E29" i="5"/>
  <c r="D29" i="5"/>
  <c r="C29" i="5"/>
  <c r="B29" i="5"/>
  <c r="G28" i="5"/>
  <c r="F28" i="5"/>
  <c r="E28" i="5"/>
  <c r="D28" i="5"/>
  <c r="C28" i="5"/>
  <c r="B28" i="5"/>
  <c r="G27" i="5"/>
  <c r="F27" i="5"/>
  <c r="E27" i="5"/>
  <c r="D27" i="5"/>
  <c r="C27" i="5"/>
  <c r="B27" i="5"/>
  <c r="G26" i="5"/>
  <c r="F26" i="5"/>
  <c r="E26" i="5"/>
  <c r="D26" i="5"/>
  <c r="C26" i="5"/>
  <c r="B26" i="5"/>
  <c r="G25" i="5"/>
  <c r="F25" i="5"/>
  <c r="E25" i="5"/>
  <c r="D25" i="5"/>
  <c r="C25" i="5"/>
  <c r="B25" i="5"/>
  <c r="G24" i="5"/>
  <c r="F24" i="5"/>
  <c r="E24" i="5"/>
  <c r="D24" i="5"/>
  <c r="C24" i="5"/>
  <c r="B24" i="5"/>
  <c r="G23" i="5"/>
  <c r="F23" i="5"/>
  <c r="E23" i="5"/>
  <c r="D23" i="5"/>
  <c r="C23" i="5"/>
  <c r="B23" i="5"/>
  <c r="G22" i="5"/>
  <c r="F22" i="5"/>
  <c r="E22" i="5"/>
  <c r="D22" i="5"/>
  <c r="C22" i="5"/>
  <c r="B22" i="5"/>
  <c r="G21" i="5"/>
  <c r="F21" i="5"/>
  <c r="E21" i="5"/>
  <c r="D21" i="5"/>
  <c r="C21" i="5"/>
  <c r="B21" i="5"/>
  <c r="O9" i="3"/>
  <c r="B52" i="3"/>
  <c r="C51" i="3"/>
  <c r="B51" i="3"/>
  <c r="G50" i="3"/>
  <c r="F50" i="3"/>
  <c r="E50" i="3"/>
  <c r="D50" i="3"/>
  <c r="C50" i="3"/>
  <c r="B50" i="3"/>
  <c r="G49" i="3"/>
  <c r="F49" i="3"/>
  <c r="E49" i="3"/>
  <c r="D49" i="3"/>
  <c r="C49" i="3"/>
  <c r="B49" i="3"/>
  <c r="G48" i="3"/>
  <c r="F48" i="3"/>
  <c r="E48" i="3"/>
  <c r="D48" i="3"/>
  <c r="C48" i="3"/>
  <c r="B48" i="3"/>
  <c r="G47" i="3"/>
  <c r="F47" i="3"/>
  <c r="E47" i="3"/>
  <c r="D47" i="3"/>
  <c r="C47" i="3"/>
  <c r="B47" i="3"/>
  <c r="G46" i="3"/>
  <c r="F46" i="3"/>
  <c r="E46" i="3"/>
  <c r="D46" i="3"/>
  <c r="C46" i="3"/>
  <c r="B46" i="3"/>
  <c r="U56" i="5"/>
  <c r="G45" i="3"/>
  <c r="F45" i="3"/>
  <c r="E45" i="3"/>
  <c r="D45" i="3"/>
  <c r="C45" i="3"/>
  <c r="B45" i="3"/>
  <c r="G44" i="3"/>
  <c r="F44" i="3"/>
  <c r="E44" i="3"/>
  <c r="D44" i="3"/>
  <c r="C44" i="3"/>
  <c r="B44" i="3"/>
  <c r="G43" i="3"/>
  <c r="F43" i="3"/>
  <c r="E43" i="3"/>
  <c r="D43" i="3"/>
  <c r="C43" i="3"/>
  <c r="B43" i="3"/>
  <c r="M42" i="3"/>
  <c r="E41" i="3"/>
  <c r="D41" i="3"/>
  <c r="C41" i="3"/>
  <c r="B41" i="3"/>
  <c r="G40" i="3"/>
  <c r="F40" i="3"/>
  <c r="E40" i="3"/>
  <c r="D40" i="3"/>
  <c r="C40" i="3"/>
  <c r="B40" i="3"/>
  <c r="G39" i="3"/>
  <c r="F39" i="3"/>
  <c r="E39" i="3"/>
  <c r="D39" i="3"/>
  <c r="C39" i="3"/>
  <c r="B39" i="3"/>
  <c r="G38" i="3"/>
  <c r="F38" i="3"/>
  <c r="E38" i="3"/>
  <c r="D38" i="3"/>
  <c r="C38" i="3"/>
  <c r="B38" i="3"/>
  <c r="G37" i="3"/>
  <c r="F37" i="3"/>
  <c r="E37" i="3"/>
  <c r="D37" i="3"/>
  <c r="C37" i="3"/>
  <c r="B37" i="3"/>
  <c r="G36" i="3"/>
  <c r="F36" i="3"/>
  <c r="E36" i="3"/>
  <c r="D36" i="3"/>
  <c r="C36" i="3"/>
  <c r="B36" i="3"/>
  <c r="G35" i="3"/>
  <c r="F35" i="3"/>
  <c r="E35" i="3"/>
  <c r="D35" i="3"/>
  <c r="C35" i="3"/>
  <c r="B35" i="3"/>
  <c r="G34" i="3"/>
  <c r="F34" i="3"/>
  <c r="E34" i="3"/>
  <c r="D34" i="3"/>
  <c r="C34" i="3"/>
  <c r="B34" i="3"/>
  <c r="G33" i="3"/>
  <c r="F33" i="3"/>
  <c r="E33" i="3"/>
  <c r="D33" i="3"/>
  <c r="C33" i="3"/>
  <c r="B33" i="3"/>
  <c r="G32" i="3"/>
  <c r="F32" i="3"/>
  <c r="E32" i="3"/>
  <c r="D32" i="3"/>
  <c r="C32" i="3"/>
  <c r="B32" i="3"/>
  <c r="O31" i="3"/>
  <c r="N31" i="3"/>
  <c r="G30" i="3"/>
  <c r="F30" i="3"/>
  <c r="E30" i="3"/>
  <c r="B30" i="3"/>
  <c r="G29" i="3"/>
  <c r="F29" i="3"/>
  <c r="E29" i="3"/>
  <c r="D29" i="3"/>
  <c r="C29" i="3"/>
  <c r="B29" i="3"/>
  <c r="G28" i="3"/>
  <c r="F28" i="3"/>
  <c r="E28" i="3"/>
  <c r="D28" i="3"/>
  <c r="C28" i="3"/>
  <c r="B28" i="3"/>
  <c r="G27" i="3"/>
  <c r="F27" i="3"/>
  <c r="E27" i="3"/>
  <c r="D27" i="3"/>
  <c r="C27" i="3"/>
  <c r="B27" i="3"/>
  <c r="G26" i="3"/>
  <c r="F26" i="3"/>
  <c r="E26" i="3"/>
  <c r="D26" i="3"/>
  <c r="C26" i="3"/>
  <c r="B26" i="3"/>
  <c r="G25" i="3"/>
  <c r="F25" i="3"/>
  <c r="E25" i="3"/>
  <c r="D25" i="3"/>
  <c r="C25" i="3"/>
  <c r="B25" i="3"/>
  <c r="G24" i="3"/>
  <c r="F24" i="3"/>
  <c r="E24" i="3"/>
  <c r="D24" i="3"/>
  <c r="C24" i="3"/>
  <c r="B24" i="3"/>
  <c r="O20" i="3"/>
  <c r="N20" i="3"/>
  <c r="G23" i="3"/>
  <c r="F23" i="3"/>
  <c r="E23" i="3"/>
  <c r="D23" i="3"/>
  <c r="C23" i="3"/>
  <c r="B23" i="3"/>
  <c r="G22" i="3"/>
  <c r="F22" i="3"/>
  <c r="E22" i="3"/>
  <c r="D22" i="3"/>
  <c r="C22" i="3"/>
  <c r="B22" i="3"/>
  <c r="G21" i="3"/>
  <c r="F21" i="3"/>
  <c r="E21" i="3"/>
  <c r="D21" i="3"/>
  <c r="C21" i="3"/>
  <c r="B21" i="3"/>
  <c r="M20" i="3"/>
  <c r="G19" i="3"/>
  <c r="F19" i="3"/>
  <c r="E19" i="3"/>
  <c r="D19" i="3"/>
  <c r="C19" i="3"/>
  <c r="B19" i="3"/>
  <c r="G18" i="3"/>
  <c r="F18" i="3"/>
  <c r="E18" i="3"/>
  <c r="D18" i="3"/>
  <c r="C18" i="3"/>
  <c r="B18" i="3"/>
  <c r="G17" i="3"/>
  <c r="F17" i="3"/>
  <c r="E17" i="3"/>
  <c r="D17" i="3"/>
  <c r="C17" i="3"/>
  <c r="B17" i="3"/>
  <c r="G16" i="3"/>
  <c r="F16" i="3"/>
  <c r="E16" i="3"/>
  <c r="D16" i="3"/>
  <c r="C16" i="3"/>
  <c r="B16" i="3"/>
  <c r="G15" i="3"/>
  <c r="F15" i="3"/>
  <c r="E15" i="3"/>
  <c r="D15" i="3"/>
  <c r="C15" i="3"/>
  <c r="B15" i="3"/>
  <c r="G14" i="3"/>
  <c r="F14" i="3"/>
  <c r="E14" i="3"/>
  <c r="D14" i="3"/>
  <c r="C14" i="3"/>
  <c r="B14" i="3"/>
  <c r="G13" i="3"/>
  <c r="F13" i="3"/>
  <c r="E13" i="3"/>
  <c r="D13" i="3"/>
  <c r="C13" i="3"/>
  <c r="B13" i="3"/>
  <c r="N9" i="3"/>
  <c r="G12" i="3"/>
  <c r="F12" i="3"/>
  <c r="E12" i="3"/>
  <c r="D12" i="3"/>
  <c r="C12" i="3"/>
  <c r="B12" i="3"/>
  <c r="G11" i="3"/>
  <c r="F11" i="3"/>
  <c r="E11" i="3"/>
  <c r="D11" i="3"/>
  <c r="C11" i="3"/>
  <c r="B11" i="3"/>
  <c r="Q10" i="3"/>
  <c r="G10" i="3"/>
  <c r="F10" i="3"/>
  <c r="E10" i="3"/>
  <c r="D10" i="3"/>
  <c r="C10" i="3"/>
  <c r="B10" i="3"/>
  <c r="M9" i="3"/>
  <c r="O42" i="5"/>
  <c r="M42" i="5"/>
  <c r="G41" i="2"/>
  <c r="F41" i="2"/>
  <c r="E41" i="2"/>
  <c r="D41" i="2"/>
  <c r="C41" i="2"/>
  <c r="B41" i="2"/>
  <c r="G40" i="2"/>
  <c r="F40" i="2"/>
  <c r="E40" i="2"/>
  <c r="D40" i="2"/>
  <c r="C40" i="2"/>
  <c r="B40" i="2"/>
  <c r="G39" i="2"/>
  <c r="F39" i="2"/>
  <c r="E39" i="2"/>
  <c r="D39" i="2"/>
  <c r="C39" i="2"/>
  <c r="B39" i="2"/>
  <c r="G38" i="2"/>
  <c r="F38" i="2"/>
  <c r="E38" i="2"/>
  <c r="D38" i="2"/>
  <c r="C38" i="2"/>
  <c r="B38" i="2"/>
  <c r="G37" i="2"/>
  <c r="F37" i="2"/>
  <c r="E37" i="2"/>
  <c r="D37" i="2"/>
  <c r="C37" i="2"/>
  <c r="B37" i="2"/>
  <c r="G36" i="2"/>
  <c r="F36" i="2"/>
  <c r="E36" i="2"/>
  <c r="D36" i="2"/>
  <c r="C36" i="2"/>
  <c r="B36" i="2"/>
  <c r="G35" i="2"/>
  <c r="F35" i="2"/>
  <c r="E35" i="2"/>
  <c r="D35" i="2"/>
  <c r="C35" i="2"/>
  <c r="B35" i="2"/>
  <c r="G34" i="2"/>
  <c r="F34" i="2"/>
  <c r="E34" i="2"/>
  <c r="D34" i="2"/>
  <c r="C34" i="2"/>
  <c r="B34" i="2"/>
  <c r="G33" i="2"/>
  <c r="F33" i="2"/>
  <c r="E33" i="2"/>
  <c r="D33" i="2"/>
  <c r="C33" i="2"/>
  <c r="B33" i="2"/>
  <c r="G32" i="2"/>
  <c r="F32" i="2"/>
  <c r="E32" i="2"/>
  <c r="D32" i="2"/>
  <c r="C32" i="2"/>
  <c r="B32" i="2"/>
  <c r="G30" i="2"/>
  <c r="B30" i="2"/>
  <c r="G29" i="2"/>
  <c r="F29" i="2"/>
  <c r="C29" i="2"/>
  <c r="B29" i="2"/>
  <c r="G28" i="2"/>
  <c r="F28" i="2"/>
  <c r="E28" i="2"/>
  <c r="D28" i="2"/>
  <c r="C28" i="2"/>
  <c r="B28" i="2"/>
  <c r="G27" i="2"/>
  <c r="F27" i="2"/>
  <c r="E27" i="2"/>
  <c r="D27" i="2"/>
  <c r="C27" i="2"/>
  <c r="B27" i="2"/>
  <c r="G26" i="2"/>
  <c r="F26" i="2"/>
  <c r="E26" i="2"/>
  <c r="D26" i="2"/>
  <c r="C26" i="2"/>
  <c r="B26" i="2"/>
  <c r="G25" i="2"/>
  <c r="F25" i="2"/>
  <c r="E25" i="2"/>
  <c r="D25" i="2"/>
  <c r="C25" i="2"/>
  <c r="B25" i="2"/>
  <c r="G24" i="2"/>
  <c r="F24" i="2"/>
  <c r="E24" i="2"/>
  <c r="D24" i="2"/>
  <c r="C24" i="2"/>
  <c r="B24" i="2"/>
  <c r="G23" i="2"/>
  <c r="F23" i="2"/>
  <c r="E23" i="2"/>
  <c r="D23" i="2"/>
  <c r="C23" i="2"/>
  <c r="B23" i="2"/>
  <c r="G22" i="2"/>
  <c r="F22" i="2"/>
  <c r="E22" i="2"/>
  <c r="D22" i="2"/>
  <c r="C22" i="2"/>
  <c r="B22" i="2"/>
  <c r="G21" i="2"/>
  <c r="F21" i="2"/>
  <c r="E21" i="2"/>
  <c r="D21" i="2"/>
  <c r="C21" i="2"/>
  <c r="B21" i="2"/>
  <c r="P21" i="5"/>
  <c r="B11" i="2"/>
  <c r="D11" i="2"/>
  <c r="E11" i="2"/>
  <c r="F11" i="2"/>
  <c r="G11" i="2"/>
  <c r="B12" i="2"/>
  <c r="D12" i="2"/>
  <c r="E12" i="2"/>
  <c r="F12" i="2"/>
  <c r="G12" i="2"/>
  <c r="B13" i="2"/>
  <c r="D13" i="2"/>
  <c r="E13" i="2"/>
  <c r="F13" i="2"/>
  <c r="G13" i="2"/>
  <c r="B14" i="2"/>
  <c r="D14" i="2"/>
  <c r="E14" i="2"/>
  <c r="F14" i="2"/>
  <c r="G14" i="2"/>
  <c r="B15" i="2"/>
  <c r="D15" i="2"/>
  <c r="E15" i="2"/>
  <c r="F15" i="2"/>
  <c r="G15" i="2"/>
  <c r="B16" i="2"/>
  <c r="D16" i="2"/>
  <c r="E16" i="2"/>
  <c r="F16" i="2"/>
  <c r="G16" i="2"/>
  <c r="B17" i="2"/>
  <c r="D17" i="2"/>
  <c r="E17" i="2"/>
  <c r="F17" i="2"/>
  <c r="G17" i="2"/>
  <c r="B18" i="2"/>
  <c r="D18" i="2"/>
  <c r="E18" i="2"/>
  <c r="F18" i="2"/>
  <c r="G18" i="2"/>
  <c r="B19" i="2"/>
  <c r="D19" i="2"/>
  <c r="E19" i="2"/>
  <c r="F19" i="2"/>
  <c r="G19" i="2"/>
  <c r="C10" i="2"/>
  <c r="D10" i="2"/>
  <c r="E10" i="2"/>
  <c r="F10" i="2"/>
  <c r="G10" i="2"/>
  <c r="B10" i="2"/>
  <c r="H51" i="1"/>
  <c r="H50" i="1"/>
  <c r="H49" i="1"/>
  <c r="H48" i="1"/>
  <c r="H47" i="1"/>
  <c r="H46" i="1"/>
  <c r="H45" i="1"/>
  <c r="H44" i="1"/>
  <c r="H42" i="1"/>
  <c r="H41" i="1"/>
  <c r="H40" i="1"/>
  <c r="H39" i="1"/>
  <c r="H38" i="1"/>
  <c r="H37" i="1"/>
  <c r="H36" i="1"/>
  <c r="H35" i="1"/>
  <c r="H34" i="1"/>
  <c r="L33" i="2" s="1"/>
  <c r="H33" i="1"/>
  <c r="H29" i="1"/>
  <c r="L28" i="2" s="1"/>
  <c r="P28" i="2" s="1"/>
  <c r="Z28" i="2" s="1"/>
  <c r="H28" i="1"/>
  <c r="L27" i="2" s="1"/>
  <c r="P27" i="2" s="1"/>
  <c r="H27" i="1"/>
  <c r="L26" i="2" s="1"/>
  <c r="P26" i="2" s="1"/>
  <c r="H26" i="1"/>
  <c r="L25" i="2" s="1"/>
  <c r="P25" i="2" s="1"/>
  <c r="H25" i="1"/>
  <c r="L24" i="2" s="1"/>
  <c r="P24" i="2" s="1"/>
  <c r="H24" i="1"/>
  <c r="L23" i="2" s="1"/>
  <c r="P23" i="2" s="1"/>
  <c r="H23" i="1"/>
  <c r="L22" i="2" s="1"/>
  <c r="P22" i="2" s="1"/>
  <c r="H22" i="1"/>
  <c r="L21" i="2" s="1"/>
  <c r="H20" i="1"/>
  <c r="L19" i="2" s="1"/>
  <c r="H19" i="1"/>
  <c r="L18" i="2" s="1"/>
  <c r="H18" i="1"/>
  <c r="L17" i="2" s="1"/>
  <c r="H17" i="1"/>
  <c r="L16" i="2" s="1"/>
  <c r="H16" i="1"/>
  <c r="L15" i="2" s="1"/>
  <c r="P15" i="2" s="1"/>
  <c r="H15" i="1"/>
  <c r="L14" i="2" s="1"/>
  <c r="H14" i="1"/>
  <c r="L13" i="2" s="1"/>
  <c r="H13" i="1"/>
  <c r="L12" i="2" s="1"/>
  <c r="H12" i="1"/>
  <c r="P11" i="1"/>
  <c r="P21" i="2" l="1"/>
  <c r="L34" i="2"/>
  <c r="P34" i="2" s="1"/>
  <c r="L36" i="2"/>
  <c r="P36" i="2" s="1"/>
  <c r="L37" i="2"/>
  <c r="P37" i="2" s="1"/>
  <c r="L38" i="2"/>
  <c r="P38" i="2" s="1"/>
  <c r="L35" i="2"/>
  <c r="P35" i="2" s="1"/>
  <c r="L10" i="1"/>
  <c r="L39" i="2"/>
  <c r="P39" i="2" s="1"/>
  <c r="L32" i="2"/>
  <c r="L40" i="2"/>
  <c r="P40" i="2" s="1"/>
  <c r="L41" i="2"/>
  <c r="P41" i="2" s="1"/>
  <c r="H44" i="3"/>
  <c r="P45" i="1"/>
  <c r="I34" i="1"/>
  <c r="J34" i="1" s="1"/>
  <c r="P34" i="1"/>
  <c r="I33" i="1"/>
  <c r="I43" i="5" s="1"/>
  <c r="P33" i="1"/>
  <c r="S20" i="5"/>
  <c r="M53" i="3"/>
  <c r="H22" i="2"/>
  <c r="P23" i="1"/>
  <c r="I22" i="1"/>
  <c r="L21" i="3" s="1"/>
  <c r="Q21" i="3" s="1"/>
  <c r="P22" i="1"/>
  <c r="P14" i="2"/>
  <c r="P16" i="2"/>
  <c r="P27" i="5" s="1"/>
  <c r="P19" i="2"/>
  <c r="P18" i="2"/>
  <c r="P17" i="2"/>
  <c r="P28" i="5" s="1"/>
  <c r="L11" i="2"/>
  <c r="I17" i="1"/>
  <c r="J17" i="1" s="1"/>
  <c r="I18" i="1"/>
  <c r="I19" i="1"/>
  <c r="J19" i="1" s="1"/>
  <c r="J18" i="2" s="1"/>
  <c r="I20" i="1"/>
  <c r="J20" i="1"/>
  <c r="I15" i="1"/>
  <c r="I16" i="1"/>
  <c r="J16" i="1" s="1"/>
  <c r="I14" i="1"/>
  <c r="J14" i="1" s="1"/>
  <c r="P13" i="1"/>
  <c r="I13" i="1"/>
  <c r="J13" i="1" s="1"/>
  <c r="H11" i="3"/>
  <c r="I12" i="1"/>
  <c r="N20" i="5"/>
  <c r="N42" i="2"/>
  <c r="J12" i="5" s="1"/>
  <c r="M42" i="2"/>
  <c r="I12" i="5" s="1"/>
  <c r="H26" i="2"/>
  <c r="P27" i="1"/>
  <c r="H28" i="2"/>
  <c r="P29" i="1"/>
  <c r="H24" i="2"/>
  <c r="P25" i="1"/>
  <c r="H25" i="2"/>
  <c r="P26" i="1"/>
  <c r="H27" i="3"/>
  <c r="P28" i="1"/>
  <c r="I24" i="1"/>
  <c r="L23" i="3" s="1"/>
  <c r="Q23" i="3" s="1"/>
  <c r="P24" i="1"/>
  <c r="I44" i="1"/>
  <c r="I54" i="5" s="1"/>
  <c r="P44" i="1"/>
  <c r="P46" i="1"/>
  <c r="H47" i="3"/>
  <c r="P48" i="1"/>
  <c r="H48" i="3"/>
  <c r="P49" i="1"/>
  <c r="P51" i="1"/>
  <c r="H46" i="3"/>
  <c r="P47" i="1"/>
  <c r="I50" i="1"/>
  <c r="J50" i="1" s="1"/>
  <c r="M50" i="1" s="1"/>
  <c r="L49" i="3" s="1"/>
  <c r="Q49" i="3" s="1"/>
  <c r="P50" i="1"/>
  <c r="H14" i="3"/>
  <c r="P15" i="1"/>
  <c r="H15" i="3"/>
  <c r="P16" i="1"/>
  <c r="H18" i="2"/>
  <c r="P19" i="1"/>
  <c r="H16" i="2"/>
  <c r="P17" i="1"/>
  <c r="P18" i="1"/>
  <c r="H19" i="3"/>
  <c r="P20" i="1"/>
  <c r="H13" i="2"/>
  <c r="P14" i="1"/>
  <c r="I35" i="1"/>
  <c r="I37" i="1"/>
  <c r="H38" i="3"/>
  <c r="I40" i="1"/>
  <c r="H41" i="3"/>
  <c r="I36" i="1"/>
  <c r="H37" i="3"/>
  <c r="H40" i="2"/>
  <c r="P37" i="5"/>
  <c r="P46" i="5"/>
  <c r="P45" i="5"/>
  <c r="P34" i="5"/>
  <c r="P39" i="5"/>
  <c r="P38" i="5"/>
  <c r="P36" i="5"/>
  <c r="P35" i="5"/>
  <c r="P33" i="5"/>
  <c r="P47" i="5"/>
  <c r="P52" i="5"/>
  <c r="P32" i="5"/>
  <c r="P30" i="5"/>
  <c r="P29" i="5"/>
  <c r="P26" i="5"/>
  <c r="S42" i="5"/>
  <c r="F41" i="3"/>
  <c r="E52" i="5"/>
  <c r="G41" i="3"/>
  <c r="F52" i="5"/>
  <c r="H31" i="1"/>
  <c r="D30" i="2"/>
  <c r="H30" i="1"/>
  <c r="L29" i="2" s="1"/>
  <c r="P29" i="2" s="1"/>
  <c r="C30" i="2"/>
  <c r="F40" i="5"/>
  <c r="D29" i="2"/>
  <c r="E30" i="2"/>
  <c r="C30" i="3"/>
  <c r="E29" i="2"/>
  <c r="F30" i="2"/>
  <c r="D30" i="3"/>
  <c r="C41" i="5"/>
  <c r="S31" i="5"/>
  <c r="P33" i="2"/>
  <c r="Z33" i="2" s="1"/>
  <c r="H10" i="2"/>
  <c r="H34" i="5"/>
  <c r="H56" i="5"/>
  <c r="L44" i="5"/>
  <c r="H32" i="5"/>
  <c r="H33" i="5"/>
  <c r="H43" i="5"/>
  <c r="H44" i="5"/>
  <c r="H54" i="5"/>
  <c r="H55" i="5"/>
  <c r="H21" i="3"/>
  <c r="H21" i="5"/>
  <c r="H22" i="5"/>
  <c r="L29" i="5"/>
  <c r="H45" i="5"/>
  <c r="I43" i="3"/>
  <c r="H39" i="5"/>
  <c r="L32" i="5"/>
  <c r="H38" i="5"/>
  <c r="H60" i="5"/>
  <c r="L34" i="5"/>
  <c r="H21" i="2"/>
  <c r="H37" i="5"/>
  <c r="H59" i="5"/>
  <c r="H36" i="5"/>
  <c r="H58" i="5"/>
  <c r="H57" i="5"/>
  <c r="L21" i="5"/>
  <c r="U31" i="5"/>
  <c r="T20" i="5"/>
  <c r="M31" i="5"/>
  <c r="M20" i="5"/>
  <c r="H61" i="5"/>
  <c r="L47" i="5"/>
  <c r="L52" i="5"/>
  <c r="H46" i="5"/>
  <c r="H47" i="5"/>
  <c r="H48" i="5"/>
  <c r="H49" i="5"/>
  <c r="H50" i="5"/>
  <c r="H51" i="5"/>
  <c r="H52" i="5"/>
  <c r="L40" i="5"/>
  <c r="H35" i="5"/>
  <c r="H23" i="5"/>
  <c r="H24" i="5"/>
  <c r="H25" i="5"/>
  <c r="H26" i="5"/>
  <c r="H27" i="5"/>
  <c r="H28" i="5"/>
  <c r="H29" i="5"/>
  <c r="H30" i="5"/>
  <c r="L25" i="5"/>
  <c r="L48" i="5"/>
  <c r="L45" i="5"/>
  <c r="L51" i="5"/>
  <c r="L46" i="5"/>
  <c r="L39" i="5"/>
  <c r="L37" i="5"/>
  <c r="L35" i="5"/>
  <c r="L38" i="5"/>
  <c r="L33" i="5"/>
  <c r="L36" i="5"/>
  <c r="L28" i="5"/>
  <c r="L26" i="5"/>
  <c r="L27" i="5"/>
  <c r="L30" i="5"/>
  <c r="U20" i="5"/>
  <c r="U42" i="5"/>
  <c r="U34" i="5"/>
  <c r="T31" i="5"/>
  <c r="T23" i="5"/>
  <c r="T42" i="5"/>
  <c r="T34" i="5"/>
  <c r="S53" i="5"/>
  <c r="R21" i="5"/>
  <c r="I21" i="3"/>
  <c r="H33" i="3"/>
  <c r="I32" i="3"/>
  <c r="H22" i="3"/>
  <c r="H43" i="3"/>
  <c r="H11" i="2"/>
  <c r="H10" i="3"/>
  <c r="H32" i="2"/>
  <c r="H33" i="2"/>
  <c r="H32" i="3"/>
  <c r="H50" i="3"/>
  <c r="H13" i="3"/>
  <c r="H14" i="2"/>
  <c r="H45" i="3"/>
  <c r="H49" i="3"/>
  <c r="H28" i="3"/>
  <c r="H24" i="3"/>
  <c r="H27" i="2"/>
  <c r="H23" i="2"/>
  <c r="H40" i="3"/>
  <c r="H37" i="2"/>
  <c r="H36" i="3"/>
  <c r="H41" i="2"/>
  <c r="H34" i="2"/>
  <c r="H38" i="2"/>
  <c r="H35" i="2"/>
  <c r="H39" i="2"/>
  <c r="H34" i="3"/>
  <c r="I35" i="2"/>
  <c r="H36" i="2"/>
  <c r="H35" i="3"/>
  <c r="H39" i="3"/>
  <c r="H25" i="3"/>
  <c r="H23" i="3"/>
  <c r="H26" i="3"/>
  <c r="H15" i="2"/>
  <c r="H16" i="3"/>
  <c r="H12" i="2"/>
  <c r="H19" i="2"/>
  <c r="H18" i="3"/>
  <c r="H17" i="3"/>
  <c r="H17" i="2"/>
  <c r="H12" i="3"/>
  <c r="O42" i="3"/>
  <c r="O53" i="3" s="1"/>
  <c r="N42" i="3"/>
  <c r="N53" i="3" s="1"/>
  <c r="I25" i="1"/>
  <c r="L24" i="3" s="1"/>
  <c r="Q24" i="3" s="1"/>
  <c r="I29" i="1"/>
  <c r="L28" i="3" s="1"/>
  <c r="Q28" i="3" s="1"/>
  <c r="J44" i="1"/>
  <c r="I26" i="1"/>
  <c r="L25" i="3" s="1"/>
  <c r="Q25" i="3" s="1"/>
  <c r="J33" i="1"/>
  <c r="I27" i="1"/>
  <c r="L26" i="3" s="1"/>
  <c r="Q26" i="3" s="1"/>
  <c r="I23" i="1"/>
  <c r="L22" i="3" s="1"/>
  <c r="Q22" i="3" s="1"/>
  <c r="I41" i="1"/>
  <c r="I38" i="1"/>
  <c r="I26" i="5"/>
  <c r="I39" i="1"/>
  <c r="I42" i="1"/>
  <c r="I28" i="1"/>
  <c r="L27" i="3" s="1"/>
  <c r="Q27" i="3" s="1"/>
  <c r="I48" i="1"/>
  <c r="I58" i="5" s="1"/>
  <c r="I46" i="1"/>
  <c r="I56" i="5" s="1"/>
  <c r="I29" i="5"/>
  <c r="I45" i="1"/>
  <c r="I55" i="5" s="1"/>
  <c r="I47" i="1"/>
  <c r="I57" i="5" s="1"/>
  <c r="I49" i="1"/>
  <c r="I59" i="5" s="1"/>
  <c r="I51" i="1"/>
  <c r="I61" i="5" s="1"/>
  <c r="I49" i="3" l="1"/>
  <c r="P51" i="5"/>
  <c r="P50" i="5"/>
  <c r="L50" i="5"/>
  <c r="P48" i="5"/>
  <c r="P32" i="2"/>
  <c r="L31" i="2"/>
  <c r="L42" i="5" s="1"/>
  <c r="I27" i="5"/>
  <c r="P12" i="1"/>
  <c r="P40" i="5"/>
  <c r="I44" i="5"/>
  <c r="R39" i="5"/>
  <c r="P39" i="1"/>
  <c r="R38" i="5"/>
  <c r="L43" i="5"/>
  <c r="R35" i="5"/>
  <c r="R32" i="5"/>
  <c r="I39" i="3"/>
  <c r="L39" i="3"/>
  <c r="P40" i="1"/>
  <c r="P38" i="1"/>
  <c r="I33" i="3"/>
  <c r="L33" i="3"/>
  <c r="L32" i="1"/>
  <c r="I52" i="5"/>
  <c r="L41" i="3"/>
  <c r="L49" i="5"/>
  <c r="I49" i="5"/>
  <c r="L38" i="3"/>
  <c r="P49" i="5"/>
  <c r="I36" i="2"/>
  <c r="L36" i="3"/>
  <c r="P42" i="1"/>
  <c r="P37" i="1"/>
  <c r="R37" i="5"/>
  <c r="I32" i="5"/>
  <c r="I34" i="3"/>
  <c r="L34" i="3"/>
  <c r="I51" i="5"/>
  <c r="L40" i="3"/>
  <c r="J22" i="1"/>
  <c r="I35" i="3"/>
  <c r="L35" i="3"/>
  <c r="I23" i="2"/>
  <c r="R36" i="5"/>
  <c r="I48" i="5"/>
  <c r="L37" i="3"/>
  <c r="I33" i="2"/>
  <c r="R33" i="5"/>
  <c r="I32" i="2"/>
  <c r="P41" i="1"/>
  <c r="P36" i="1"/>
  <c r="P35" i="1"/>
  <c r="R60" i="5"/>
  <c r="M44" i="1"/>
  <c r="O44" i="1" s="1"/>
  <c r="I50" i="5"/>
  <c r="O33" i="1"/>
  <c r="P25" i="5"/>
  <c r="I23" i="3"/>
  <c r="I39" i="5"/>
  <c r="I33" i="5"/>
  <c r="I38" i="5"/>
  <c r="J24" i="1"/>
  <c r="I37" i="5"/>
  <c r="I35" i="5"/>
  <c r="I36" i="5"/>
  <c r="I34" i="5"/>
  <c r="O22" i="1"/>
  <c r="I21" i="2"/>
  <c r="L14" i="3"/>
  <c r="L17" i="3"/>
  <c r="L16" i="3"/>
  <c r="L13" i="3"/>
  <c r="L19" i="3"/>
  <c r="I30" i="5"/>
  <c r="L15" i="3"/>
  <c r="I25" i="5"/>
  <c r="I24" i="5"/>
  <c r="I17" i="2"/>
  <c r="L12" i="3"/>
  <c r="L18" i="3"/>
  <c r="J15" i="1"/>
  <c r="J18" i="1"/>
  <c r="J12" i="1"/>
  <c r="J36" i="1"/>
  <c r="J35" i="2" s="1"/>
  <c r="I30" i="1"/>
  <c r="L29" i="3" s="1"/>
  <c r="P30" i="1"/>
  <c r="H30" i="2"/>
  <c r="I28" i="5"/>
  <c r="I17" i="3"/>
  <c r="I60" i="5"/>
  <c r="I36" i="3"/>
  <c r="I46" i="5"/>
  <c r="J37" i="1"/>
  <c r="J47" i="5" s="1"/>
  <c r="I34" i="2"/>
  <c r="I47" i="5"/>
  <c r="J35" i="1"/>
  <c r="J34" i="3" s="1"/>
  <c r="I45" i="5"/>
  <c r="J40" i="1"/>
  <c r="J50" i="5" s="1"/>
  <c r="I39" i="2"/>
  <c r="P44" i="5"/>
  <c r="I31" i="1"/>
  <c r="H29" i="2"/>
  <c r="I12" i="3"/>
  <c r="H30" i="3"/>
  <c r="H40" i="5"/>
  <c r="I12" i="2"/>
  <c r="H29" i="3"/>
  <c r="I40" i="5"/>
  <c r="H41" i="5"/>
  <c r="I23" i="5"/>
  <c r="J12" i="3"/>
  <c r="J12" i="2"/>
  <c r="P12" i="2" s="1"/>
  <c r="J23" i="5"/>
  <c r="C63" i="5"/>
  <c r="C52" i="3"/>
  <c r="D62" i="5"/>
  <c r="D51" i="3"/>
  <c r="O50" i="1"/>
  <c r="O34" i="1"/>
  <c r="O24" i="1"/>
  <c r="I21" i="5"/>
  <c r="L23" i="5"/>
  <c r="S64" i="5"/>
  <c r="M64" i="5"/>
  <c r="H42" i="5"/>
  <c r="J43" i="5"/>
  <c r="J32" i="5"/>
  <c r="J54" i="5"/>
  <c r="H20" i="5"/>
  <c r="N42" i="5"/>
  <c r="O31" i="5"/>
  <c r="N31" i="5"/>
  <c r="O20" i="5"/>
  <c r="J60" i="5"/>
  <c r="J44" i="5"/>
  <c r="J34" i="5"/>
  <c r="I22" i="5"/>
  <c r="T53" i="5"/>
  <c r="U53" i="5"/>
  <c r="R34" i="5"/>
  <c r="J32" i="2"/>
  <c r="J32" i="3"/>
  <c r="I10" i="3"/>
  <c r="I10" i="2"/>
  <c r="J43" i="3"/>
  <c r="J21" i="2"/>
  <c r="J21" i="3"/>
  <c r="J51" i="1"/>
  <c r="M51" i="1" s="1"/>
  <c r="L50" i="3" s="1"/>
  <c r="I50" i="3"/>
  <c r="J49" i="1"/>
  <c r="M49" i="1" s="1"/>
  <c r="L48" i="3" s="1"/>
  <c r="I48" i="3"/>
  <c r="J45" i="1"/>
  <c r="M45" i="1" s="1"/>
  <c r="L44" i="3" s="1"/>
  <c r="I44" i="3"/>
  <c r="J47" i="1"/>
  <c r="M47" i="1" s="1"/>
  <c r="L46" i="3" s="1"/>
  <c r="I46" i="3"/>
  <c r="J49" i="3"/>
  <c r="J46" i="1"/>
  <c r="M46" i="1" s="1"/>
  <c r="L45" i="3" s="1"/>
  <c r="I45" i="3"/>
  <c r="J48" i="1"/>
  <c r="M48" i="1" s="1"/>
  <c r="L47" i="3" s="1"/>
  <c r="I47" i="3"/>
  <c r="J38" i="1"/>
  <c r="I37" i="3"/>
  <c r="I37" i="2"/>
  <c r="J36" i="2"/>
  <c r="J42" i="1"/>
  <c r="I41" i="3"/>
  <c r="I41" i="2"/>
  <c r="J39" i="1"/>
  <c r="I38" i="3"/>
  <c r="I38" i="2"/>
  <c r="J41" i="1"/>
  <c r="I40" i="2"/>
  <c r="I40" i="3"/>
  <c r="J33" i="3"/>
  <c r="J33" i="2"/>
  <c r="J26" i="1"/>
  <c r="I25" i="2"/>
  <c r="I25" i="3"/>
  <c r="J23" i="3"/>
  <c r="J23" i="2"/>
  <c r="J23" i="1"/>
  <c r="I22" i="2"/>
  <c r="I22" i="3"/>
  <c r="J28" i="1"/>
  <c r="I27" i="2"/>
  <c r="I27" i="3"/>
  <c r="J27" i="1"/>
  <c r="I26" i="2"/>
  <c r="I26" i="3"/>
  <c r="J29" i="1"/>
  <c r="I28" i="2"/>
  <c r="I28" i="3"/>
  <c r="J25" i="1"/>
  <c r="I24" i="2"/>
  <c r="I24" i="3"/>
  <c r="I13" i="3"/>
  <c r="I13" i="2"/>
  <c r="I11" i="3"/>
  <c r="I11" i="2"/>
  <c r="I16" i="2"/>
  <c r="I16" i="3"/>
  <c r="I19" i="3"/>
  <c r="I19" i="2"/>
  <c r="I18" i="3"/>
  <c r="I18" i="2"/>
  <c r="I14" i="3"/>
  <c r="I14" i="2"/>
  <c r="I15" i="3"/>
  <c r="I15" i="2"/>
  <c r="O37" i="1" l="1"/>
  <c r="P43" i="5"/>
  <c r="P31" i="2"/>
  <c r="P42" i="5" s="1"/>
  <c r="O17" i="1"/>
  <c r="O14" i="1"/>
  <c r="O13" i="1"/>
  <c r="Q33" i="3"/>
  <c r="R44" i="5"/>
  <c r="J30" i="1"/>
  <c r="M32" i="1"/>
  <c r="L32" i="3"/>
  <c r="Q35" i="3"/>
  <c r="R46" i="5"/>
  <c r="Q38" i="3"/>
  <c r="R49" i="5"/>
  <c r="Q34" i="3"/>
  <c r="R45" i="5"/>
  <c r="Q41" i="3"/>
  <c r="R52" i="5"/>
  <c r="Q39" i="3"/>
  <c r="R50" i="5"/>
  <c r="I29" i="3"/>
  <c r="Q37" i="3"/>
  <c r="R48" i="5"/>
  <c r="Q40" i="3"/>
  <c r="R51" i="5"/>
  <c r="Q29" i="3"/>
  <c r="R40" i="5"/>
  <c r="O35" i="1"/>
  <c r="Q36" i="3"/>
  <c r="R47" i="5"/>
  <c r="Q50" i="3"/>
  <c r="R61" i="5"/>
  <c r="Q46" i="3"/>
  <c r="R57" i="5"/>
  <c r="Q47" i="3"/>
  <c r="R58" i="5"/>
  <c r="Q48" i="3"/>
  <c r="R59" i="5"/>
  <c r="Q44" i="3"/>
  <c r="R55" i="5"/>
  <c r="Q45" i="3"/>
  <c r="R56" i="5"/>
  <c r="L43" i="3"/>
  <c r="J46" i="5"/>
  <c r="O36" i="1"/>
  <c r="J35" i="3"/>
  <c r="J32" i="1"/>
  <c r="O32" i="1" s="1"/>
  <c r="L21" i="1"/>
  <c r="L54" i="1" s="1"/>
  <c r="L30" i="2"/>
  <c r="L20" i="2" s="1"/>
  <c r="M21" i="1"/>
  <c r="L30" i="3"/>
  <c r="P31" i="1"/>
  <c r="J40" i="5"/>
  <c r="I29" i="2"/>
  <c r="I41" i="5"/>
  <c r="I31" i="5" s="1"/>
  <c r="Q13" i="3"/>
  <c r="R24" i="5"/>
  <c r="Q18" i="3"/>
  <c r="R29" i="5"/>
  <c r="Q15" i="3"/>
  <c r="R26" i="5"/>
  <c r="Q17" i="3"/>
  <c r="R28" i="5"/>
  <c r="O18" i="1"/>
  <c r="J28" i="5"/>
  <c r="Q16" i="3"/>
  <c r="R27" i="5"/>
  <c r="Q12" i="3"/>
  <c r="R23" i="5"/>
  <c r="Q19" i="3"/>
  <c r="R30" i="5"/>
  <c r="Q14" i="3"/>
  <c r="R25" i="5"/>
  <c r="J17" i="3"/>
  <c r="J17" i="2"/>
  <c r="M10" i="1"/>
  <c r="L11" i="3"/>
  <c r="J10" i="1"/>
  <c r="J36" i="3"/>
  <c r="I42" i="5"/>
  <c r="O40" i="1"/>
  <c r="J39" i="3"/>
  <c r="J39" i="2"/>
  <c r="J45" i="5"/>
  <c r="J34" i="2"/>
  <c r="P23" i="5"/>
  <c r="H31" i="5"/>
  <c r="I30" i="3"/>
  <c r="I30" i="2"/>
  <c r="J31" i="1"/>
  <c r="J29" i="3"/>
  <c r="J29" i="2"/>
  <c r="O30" i="1"/>
  <c r="E62" i="5"/>
  <c r="E51" i="3"/>
  <c r="D63" i="5"/>
  <c r="D52" i="3"/>
  <c r="J10" i="2"/>
  <c r="N64" i="5"/>
  <c r="O49" i="1"/>
  <c r="O46" i="1"/>
  <c r="O47" i="1"/>
  <c r="O51" i="1"/>
  <c r="O45" i="1"/>
  <c r="O48" i="1"/>
  <c r="O39" i="1"/>
  <c r="O41" i="1"/>
  <c r="O42" i="1"/>
  <c r="O38" i="1"/>
  <c r="O27" i="1"/>
  <c r="O25" i="1"/>
  <c r="O28" i="1"/>
  <c r="O29" i="1"/>
  <c r="O23" i="1"/>
  <c r="O26" i="1"/>
  <c r="O19" i="1"/>
  <c r="O16" i="1"/>
  <c r="O20" i="1"/>
  <c r="O15" i="1"/>
  <c r="I20" i="5"/>
  <c r="U64" i="5"/>
  <c r="T64" i="5"/>
  <c r="O64" i="5"/>
  <c r="J21" i="5"/>
  <c r="J59" i="5"/>
  <c r="J57" i="5"/>
  <c r="J58" i="5"/>
  <c r="J56" i="5"/>
  <c r="J61" i="5"/>
  <c r="J55" i="5"/>
  <c r="J51" i="5"/>
  <c r="J52" i="5"/>
  <c r="J48" i="5"/>
  <c r="J49" i="5"/>
  <c r="J38" i="5"/>
  <c r="J37" i="5"/>
  <c r="J33" i="5"/>
  <c r="J36" i="5"/>
  <c r="J39" i="5"/>
  <c r="J35" i="5"/>
  <c r="J24" i="5"/>
  <c r="J27" i="5"/>
  <c r="J29" i="5"/>
  <c r="J22" i="5"/>
  <c r="J26" i="5"/>
  <c r="J25" i="5"/>
  <c r="J30" i="5"/>
  <c r="J10" i="3"/>
  <c r="J45" i="3"/>
  <c r="J48" i="3"/>
  <c r="J46" i="3"/>
  <c r="J50" i="3"/>
  <c r="J44" i="3"/>
  <c r="J47" i="3"/>
  <c r="J38" i="3"/>
  <c r="J38" i="2"/>
  <c r="J40" i="3"/>
  <c r="J40" i="2"/>
  <c r="J41" i="3"/>
  <c r="J41" i="2"/>
  <c r="J37" i="3"/>
  <c r="J37" i="2"/>
  <c r="J27" i="3"/>
  <c r="J27" i="2"/>
  <c r="J26" i="3"/>
  <c r="J26" i="2"/>
  <c r="J28" i="2"/>
  <c r="J28" i="3"/>
  <c r="J22" i="3"/>
  <c r="J22" i="2"/>
  <c r="J24" i="2"/>
  <c r="J24" i="3"/>
  <c r="J25" i="2"/>
  <c r="J25" i="3"/>
  <c r="J14" i="2"/>
  <c r="J14" i="3"/>
  <c r="J18" i="3"/>
  <c r="J11" i="3"/>
  <c r="J11" i="2"/>
  <c r="J15" i="2"/>
  <c r="J15" i="3"/>
  <c r="J16" i="3"/>
  <c r="J16" i="2"/>
  <c r="J19" i="2"/>
  <c r="J19" i="3"/>
  <c r="J13" i="3"/>
  <c r="J13" i="2"/>
  <c r="Z31" i="2" l="1"/>
  <c r="J21" i="1"/>
  <c r="J31" i="5" s="1"/>
  <c r="O10" i="1"/>
  <c r="L31" i="3"/>
  <c r="R42" i="5" s="1"/>
  <c r="Q32" i="3"/>
  <c r="Q31" i="3" s="1"/>
  <c r="R43" i="5"/>
  <c r="Q43" i="3"/>
  <c r="R54" i="5"/>
  <c r="Q30" i="3"/>
  <c r="Q20" i="3" s="1"/>
  <c r="R41" i="5"/>
  <c r="L20" i="3"/>
  <c r="P30" i="2"/>
  <c r="P20" i="2" s="1"/>
  <c r="L41" i="5"/>
  <c r="J30" i="2"/>
  <c r="J20" i="2" s="1"/>
  <c r="O21" i="1"/>
  <c r="O31" i="1"/>
  <c r="J30" i="3"/>
  <c r="J20" i="3" s="1"/>
  <c r="J41" i="5"/>
  <c r="E63" i="5"/>
  <c r="E52" i="3"/>
  <c r="F51" i="3"/>
  <c r="H52" i="1"/>
  <c r="F62" i="5"/>
  <c r="J9" i="2"/>
  <c r="P13" i="2"/>
  <c r="L24" i="5"/>
  <c r="J42" i="5"/>
  <c r="J20" i="5"/>
  <c r="J31" i="3"/>
  <c r="J31" i="2"/>
  <c r="J9" i="3"/>
  <c r="P52" i="1" l="1"/>
  <c r="R31" i="5"/>
  <c r="L31" i="5"/>
  <c r="P41" i="5"/>
  <c r="P24" i="5"/>
  <c r="I52" i="1"/>
  <c r="J52" i="1" s="1"/>
  <c r="H51" i="3"/>
  <c r="H62" i="5"/>
  <c r="G62" i="5"/>
  <c r="G51" i="3"/>
  <c r="F63" i="5"/>
  <c r="F52" i="3"/>
  <c r="H53" i="1"/>
  <c r="P53" i="1" s="1"/>
  <c r="H54" i="1" l="1"/>
  <c r="M52" i="1"/>
  <c r="P31" i="5"/>
  <c r="H52" i="3"/>
  <c r="H63" i="5"/>
  <c r="H53" i="5" s="1"/>
  <c r="I53" i="1"/>
  <c r="J62" i="5"/>
  <c r="J51" i="3"/>
  <c r="O52" i="1"/>
  <c r="G63" i="5"/>
  <c r="G52" i="3"/>
  <c r="I51" i="3"/>
  <c r="I62" i="5"/>
  <c r="J53" i="1" l="1"/>
  <c r="J43" i="1" s="1"/>
  <c r="J54" i="1" s="1"/>
  <c r="O54" i="1" s="1"/>
  <c r="I54" i="1"/>
  <c r="M53" i="1"/>
  <c r="L52" i="3" s="1"/>
  <c r="L51" i="3"/>
  <c r="H64" i="5"/>
  <c r="H53" i="3"/>
  <c r="J53" i="5"/>
  <c r="J52" i="3"/>
  <c r="J42" i="3" s="1"/>
  <c r="J53" i="3" s="1"/>
  <c r="J63" i="5"/>
  <c r="I63" i="5"/>
  <c r="I53" i="5" s="1"/>
  <c r="I52" i="3"/>
  <c r="R22" i="5"/>
  <c r="M43" i="1" l="1"/>
  <c r="O53" i="1"/>
  <c r="Q51" i="3"/>
  <c r="R62" i="5"/>
  <c r="L42" i="3"/>
  <c r="R53" i="5" s="1"/>
  <c r="Q52" i="3"/>
  <c r="R63" i="5"/>
  <c r="I64" i="5"/>
  <c r="I53" i="3"/>
  <c r="L9" i="3"/>
  <c r="Q11" i="3"/>
  <c r="Q9" i="3" s="1"/>
  <c r="Q42" i="3" l="1"/>
  <c r="O43" i="1"/>
  <c r="L53" i="3"/>
  <c r="R20" i="5"/>
  <c r="I14" i="5" l="1"/>
  <c r="J14" i="5"/>
  <c r="K14" i="5"/>
  <c r="Q53" i="3"/>
  <c r="J64" i="5"/>
  <c r="R64" i="5"/>
  <c r="L9" i="2"/>
  <c r="L42" i="2" s="1"/>
  <c r="O12" i="1"/>
  <c r="H12" i="5" l="1"/>
  <c r="B6" i="5"/>
  <c r="H14" i="5"/>
  <c r="B15" i="5"/>
  <c r="L54" i="3"/>
  <c r="B5" i="2"/>
  <c r="L20" i="5"/>
  <c r="L22" i="5"/>
  <c r="P11" i="2"/>
  <c r="P9" i="2" s="1"/>
  <c r="P42" i="2" s="1"/>
  <c r="L12" i="5" s="1"/>
  <c r="L14" i="5" s="1"/>
  <c r="L45" i="2" l="1"/>
  <c r="J57" i="1"/>
  <c r="B5" i="3"/>
  <c r="L64" i="5"/>
  <c r="P22" i="5"/>
  <c r="P20" i="5" l="1"/>
  <c r="L44" i="2" l="1"/>
  <c r="P6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Dace Pārupa</author>
  </authors>
  <commentList>
    <comment ref="I8" authorId="0" shapeId="0" xr:uid="{3694F16F-1034-4144-ABB8-733E3F7243B5}">
      <text>
        <r>
          <rPr>
            <b/>
            <sz val="8"/>
            <color indexed="81"/>
            <rFont val="Tahoma"/>
            <family val="2"/>
            <charset val="186"/>
          </rPr>
          <t xml:space="preserve">! </t>
        </r>
        <r>
          <rPr>
            <sz val="8"/>
            <color indexed="81"/>
            <rFont val="Tahoma"/>
            <family val="2"/>
            <charset val="186"/>
          </rPr>
          <t>Lūdzam pārbaudīt vai attiecīgā izmaksu pozīcija apliekas ar PVN un kādā apmērā. Formā iestrādāto formulu var labot vai izdzēst.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Dace Pārupa</author>
  </authors>
  <commentList>
    <comment ref="T7" authorId="0" shapeId="0" xr:uid="{AA88EAAA-DE88-4348-85FC-0BF6C62E3794}">
      <text>
        <r>
          <rPr>
            <sz val="9"/>
            <color indexed="81"/>
            <rFont val="Tahoma"/>
            <family val="2"/>
            <charset val="186"/>
          </rPr>
          <t>Par reģionu, kurā tiek gūts labums no ieguldījuma, uzskatāms tas reģions, kurā veiktais ieguldījums pēc tā ieviešanas tiek tiešā veidā izmantots saimnieciskajā darbībā.
Pamatā kā labuma gūšanas reģions norādāms tas reģions, kurā ieguldījums atrodas fiziski un ir uzskaitē, taču iespējami arī ieguldījumi, no kuriem labums tiek gūts vairākos reģionos neatkarīgi no ieguldījuma atrašanās vietas, piemēram, programmatūra, kura tiek izmantota saimnieciskajā darbībā vairākās dažādos reģionos atrodošās uzņēmuma struktūrvienībās.</t>
        </r>
      </text>
    </comment>
    <comment ref="P8" authorId="0" shapeId="0" xr:uid="{B3176E83-2E46-430C-9654-ACC4228EEC08}">
      <text>
        <r>
          <rPr>
            <sz val="8"/>
            <color indexed="81"/>
            <rFont val="Tahoma"/>
            <family val="2"/>
            <charset val="186"/>
          </rPr>
          <t>Aprēķinās automātiski kā starpība starp = Attiecināmajām izmaksām kopā (L)- aizņēmēja līdzdalība (M)- cita finansētāja aizdevums (N)- cits publiskais finansējums (O)</t>
        </r>
        <r>
          <rPr>
            <sz val="9"/>
            <color indexed="81"/>
            <rFont val="Tahoma"/>
            <family val="2"/>
            <charset val="186"/>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<sst xmlns="http://schemas.openxmlformats.org/spreadsheetml/2006/main" count="162" uniqueCount="116">
  <si>
    <t>Nr.</t>
  </si>
  <si>
    <t>Izdevumu pozīcija</t>
  </si>
  <si>
    <t>Cena bez PVN/ vienībai</t>
  </si>
  <si>
    <t>Skaits</t>
  </si>
  <si>
    <t>Summa 
bez PVN</t>
  </si>
  <si>
    <t>PVN</t>
  </si>
  <si>
    <t>Nosaukums</t>
  </si>
  <si>
    <t>Reģ.Nr.</t>
  </si>
  <si>
    <t>[[[[[</t>
  </si>
  <si>
    <t>Reģistrācijas Nr.</t>
  </si>
  <si>
    <t>Summa kopā</t>
  </si>
  <si>
    <t>t.sk. Attiecināmās izmaksas</t>
  </si>
  <si>
    <t>t.sk. Neattiecināmās izmaksas (t.sk.PVN)</t>
  </si>
  <si>
    <t>Būvnieks/ Piegādātājs</t>
  </si>
  <si>
    <t>1.10.</t>
  </si>
  <si>
    <t>3.10.</t>
  </si>
  <si>
    <t>Neattiecināmo izmaksu sadalījums pa finansētājiem, EUR</t>
  </si>
  <si>
    <t>izmaksu sadalījums pa finansētājiem:</t>
  </si>
  <si>
    <t>Informācija par atbalsta pretendentu</t>
  </si>
  <si>
    <t>Uzņēmuma nosaukums</t>
  </si>
  <si>
    <t>Attiecināmās izmaksas kopā</t>
  </si>
  <si>
    <t>Neattiecināmās izmaksas kopā</t>
  </si>
  <si>
    <t>KOPSAVILKUMS</t>
  </si>
  <si>
    <t>KOPĀ:</t>
  </si>
  <si>
    <t xml:space="preserve">Summa kopā
</t>
  </si>
  <si>
    <t>II. Izmaksu kopsavilkums (izvērstais), EUR</t>
  </si>
  <si>
    <t>Piezīmes:</t>
  </si>
  <si>
    <t xml:space="preserve">SKAIDROJUMI 
</t>
  </si>
  <si>
    <t>PAR VEIDLAPU</t>
  </si>
  <si>
    <t>1.1.</t>
  </si>
  <si>
    <t>1.3.</t>
  </si>
  <si>
    <t xml:space="preserve">Veidlapas mērķis ir sniegt informāciju par:  </t>
  </si>
  <si>
    <t>1.2.</t>
  </si>
  <si>
    <t>VEIDLAPAS AIZPILDĪŠANA</t>
  </si>
  <si>
    <t>2.1.</t>
  </si>
  <si>
    <t>Veidlapā ir jāaizpilda tikai tās šūnas, kurām ir gaiši zils fons. Atsevišķās šūnās ir uzlikta papildus pārbaude, šajos gadījumos darba lapās būs oranžas krāsas brīdinājuma/ paziņojuma teksts- lūdzam tiem pievērst īpašu uzmanību.</t>
  </si>
  <si>
    <t>2.2.</t>
  </si>
  <si>
    <t>2.3.</t>
  </si>
  <si>
    <t>APLIECINĀJUMS</t>
  </si>
  <si>
    <t>Ja ir jautājumi par Veidlapas aizpildīšanu/ lietošanu- sazinies ar mums rakstot: Mans.Altum.lv/ sadaļā SAZIŅA</t>
  </si>
  <si>
    <t>v-1.0</t>
  </si>
  <si>
    <r>
      <t xml:space="preserve">"Summa kopā" sadalījums
</t>
    </r>
    <r>
      <rPr>
        <sz val="7"/>
        <rFont val="Arial"/>
        <family val="2"/>
        <charset val="186"/>
      </rPr>
      <t>(kolonna J)</t>
    </r>
    <r>
      <rPr>
        <b/>
        <sz val="8"/>
        <rFont val="Arial"/>
        <family val="2"/>
        <charset val="186"/>
      </rPr>
      <t xml:space="preserve"> </t>
    </r>
  </si>
  <si>
    <r>
      <t xml:space="preserve">Izdevumu pozīcija
</t>
    </r>
    <r>
      <rPr>
        <sz val="7"/>
        <color theme="0" tint="-0.499984740745262"/>
        <rFont val="Arial"/>
        <family val="2"/>
        <charset val="186"/>
      </rPr>
      <t>(dati no darba lapas "Tāme")</t>
    </r>
  </si>
  <si>
    <t>Izmaksu tāme, EUR:</t>
  </si>
  <si>
    <r>
      <t xml:space="preserve">Summa kopā
</t>
    </r>
    <r>
      <rPr>
        <sz val="7"/>
        <color theme="0" tint="-0.499984740745262"/>
        <rFont val="Arial"/>
        <family val="2"/>
        <charset val="186"/>
      </rPr>
      <t>(dati no darba lapas "Tāme")</t>
    </r>
  </si>
  <si>
    <r>
      <t xml:space="preserve">Attiecināmās izmaksas kopā
</t>
    </r>
    <r>
      <rPr>
        <sz val="7"/>
        <color theme="1" tint="0.499984740745262"/>
        <rFont val="Arial"/>
        <family val="2"/>
        <charset val="186"/>
      </rPr>
      <t>(dati no darba lapas "Tāme")</t>
    </r>
  </si>
  <si>
    <r>
      <t xml:space="preserve">t.sk. aizņēmēja līdzdalība 
</t>
    </r>
    <r>
      <rPr>
        <sz val="7"/>
        <color theme="1" tint="0.499984740745262"/>
        <rFont val="Arial"/>
        <family val="2"/>
        <charset val="186"/>
      </rPr>
      <t xml:space="preserve">(brīva no publiskā atbalsta) </t>
    </r>
  </si>
  <si>
    <r>
      <t xml:space="preserve">cits publiskais finansējums
</t>
    </r>
    <r>
      <rPr>
        <sz val="7"/>
        <color theme="1" tint="0.499984740745262"/>
        <rFont val="Arial"/>
        <family val="2"/>
        <charset val="186"/>
      </rPr>
      <t>(tiks saņemts līdz projekta pabeigšanai)</t>
    </r>
  </si>
  <si>
    <r>
      <t xml:space="preserve">Neattiecināmās izmaksas kopā
</t>
    </r>
    <r>
      <rPr>
        <sz val="7"/>
        <color theme="1" tint="0.499984740745262"/>
        <rFont val="Arial"/>
        <family val="2"/>
        <charset val="186"/>
      </rPr>
      <t>(dati no darba lapas "Tāme")</t>
    </r>
  </si>
  <si>
    <t>Darba lapā norāda:</t>
  </si>
  <si>
    <t>Darba lapās norāda:</t>
  </si>
  <si>
    <t>Darba lapā:</t>
  </si>
  <si>
    <r>
      <t xml:space="preserve">Darba lapa </t>
    </r>
    <r>
      <rPr>
        <b/>
        <sz val="10"/>
        <color theme="4" tint="-0.499984740745262"/>
        <rFont val="Arial"/>
        <family val="2"/>
        <charset val="186"/>
      </rPr>
      <t xml:space="preserve">"KOPSAVILKUMS" </t>
    </r>
    <r>
      <rPr>
        <sz val="10"/>
        <color theme="4" tint="-0.499984740745262"/>
        <rFont val="Arial"/>
        <family val="2"/>
        <charset val="186"/>
      </rPr>
      <t>aizpildās automātiski  no iepriekš aizpildītajām darba lapām (labojumi darba lapā nav veicami).</t>
    </r>
  </si>
  <si>
    <t>2.4.</t>
  </si>
  <si>
    <t>4.10.</t>
  </si>
  <si>
    <t>Darba lapā automātiski ir ielasījušies dati no darba lapas "Tāme" (kolonnas A līdz L). Papildus Jums šajā darba lapā jānorāda informācija- no kādiem finanšu avotiem tiks finansētas attiecināmās izmaksas (informācija norādāma kolonnās M, N un O, savukārt kolonnā "Altum aizdevums" (P kolonna) vērtība aprēķinās automātiski). Ja nepieciešams labot automātiski jau ielasījušos datus (B- L kolonnas), tas jāveic iepriekš aizpildītajā darba lapā "Tāme".</t>
  </si>
  <si>
    <t>Darba lapā automātiski ir ielasījušies dati no darba lapas "Tāme" (kolonnas A līdz L). Papildus Jums šajā darba lapā jānorāda informācija- no kādiem finanšu avotiem tiks finansētas neattiecināmās izmaksas (informācija norādāma kolonnās M, N, O, izvēloties atbilstošo un ievadot finansējuma summu). Ja nepieciešams labot automātiski jau ielasījušos datus, tas jāveic iepriekš aizpildītajā darba lapā "Tāme".</t>
  </si>
  <si>
    <r>
      <t xml:space="preserve">KONTROLE 
</t>
    </r>
    <r>
      <rPr>
        <sz val="8"/>
        <color theme="0" tint="-0.499984740745262"/>
        <rFont val="Arial"/>
        <family val="2"/>
        <charset val="186"/>
      </rPr>
      <t>(kolonnās M,N un O
nesadalītās summas)</t>
    </r>
  </si>
  <si>
    <t>Darba lapā automātiski ir ielasījušies dati no darba lapām: "Tāme", "Atiecināmās izmaksas" un "Neattiecināmās izmaksas". Darba lapas dati nav koriģējami.</t>
  </si>
  <si>
    <t>2.10.</t>
  </si>
  <si>
    <t>KOPĀ, EUR:</t>
  </si>
  <si>
    <t>Rīga</t>
  </si>
  <si>
    <t>Pierīga</t>
  </si>
  <si>
    <t>Vidzeme</t>
  </si>
  <si>
    <t>Zemgale</t>
  </si>
  <si>
    <t>Kurzeme</t>
  </si>
  <si>
    <t>Latgale</t>
  </si>
  <si>
    <t>Ar iekārtu uzstādīšanu saistītās būvniecības izmaksas</t>
  </si>
  <si>
    <t>Citas izmaksas</t>
  </si>
  <si>
    <t>Attiecināmo izmaksu sadalījums pa finansētājiem un informācija par reģioniem</t>
  </si>
  <si>
    <t>Reģions/i, kuros plānots gūt labumu no ieguldījuma</t>
  </si>
  <si>
    <r>
      <t xml:space="preserve">Reģions, kurā atradīsies ieguldījums </t>
    </r>
    <r>
      <rPr>
        <sz val="7"/>
        <color theme="0" tint="-0.499984740745262"/>
        <rFont val="Arial"/>
        <family val="2"/>
        <charset val="186"/>
      </rPr>
      <t>(NUTS III reģioni)</t>
    </r>
  </si>
  <si>
    <t>Nemateriālo aktīvu iegādes izmaksas</t>
  </si>
  <si>
    <t>Iekārtu un aprīkojuma iegādes izmaksas</t>
  </si>
  <si>
    <r>
      <t xml:space="preserve">Reģions, kurā atradīsies ieguldījums 
</t>
    </r>
    <r>
      <rPr>
        <sz val="7"/>
        <color theme="0" tint="-0.499984740745262"/>
        <rFont val="Arial"/>
        <family val="2"/>
        <charset val="186"/>
      </rPr>
      <t>(NUTS III reģioni)</t>
    </r>
  </si>
  <si>
    <t>ATTIECINĀMĀM IZMAKSĀM informācija par reģioniem</t>
  </si>
  <si>
    <t xml:space="preserve">1) visas investīciju projekta izmaksas 
2) veic izmaksu sadalījumu starp Attiecināmajām un Neattiecināmajām izmaksām
</t>
  </si>
  <si>
    <r>
      <t>1) automātiski izveidojas saīsinātais un izvērtsais kopsavilkums no iepriekšējās darba lapās aizpildītās informācijas
2) ! Darba lapas I.sadaļā  (</t>
    </r>
    <r>
      <rPr>
        <i/>
        <sz val="9"/>
        <color theme="4" tint="-0.499984740745262"/>
        <rFont val="Arial"/>
        <family val="2"/>
        <charset val="186"/>
      </rPr>
      <t>Izmaksu kopsavilkums (saīsinātais)</t>
    </r>
    <r>
      <rPr>
        <sz val="9"/>
        <color theme="4" tint="-0.499984740745262"/>
        <rFont val="Arial"/>
        <family val="2"/>
        <charset val="186"/>
      </rPr>
      <t>) esošais apkopojums par projekta kopējām izmaksām un finansēšanas avotiem ir jānorāda Aizdevuma pieteikumā</t>
    </r>
  </si>
  <si>
    <t>INFORMĀCIJA</t>
  </si>
  <si>
    <t>3.1.</t>
  </si>
  <si>
    <t>3.2.</t>
  </si>
  <si>
    <r>
      <t xml:space="preserve">KONTROLE 
</t>
    </r>
    <r>
      <rPr>
        <sz val="8"/>
        <color theme="0" tint="-0.499984740745262"/>
        <rFont val="Arial"/>
        <family val="2"/>
        <charset val="186"/>
      </rPr>
      <t>(kolonnās L un M
nesadalītās summas, EUR)</t>
    </r>
  </si>
  <si>
    <t xml:space="preserve">t.sk., Attiecināmās izmaksas kopā
</t>
  </si>
  <si>
    <t xml:space="preserve">t.sk., Neattiecināmās izmaksas kopā
</t>
  </si>
  <si>
    <r>
      <t xml:space="preserve">PROJEKTA IZMAKSU TĀME
</t>
    </r>
    <r>
      <rPr>
        <b/>
        <sz val="9"/>
        <color theme="4" tint="-0.499984740745262"/>
        <rFont val="Arial"/>
        <family val="2"/>
        <charset val="186"/>
      </rPr>
      <t>AIZDEVUMA PIETEIKUMA DIGITĀLĀS TRANSFORMĀCIJAS
VEICINĀŠANAI AR KAPITĀLA ATLAIDI PIELIKUMS</t>
    </r>
  </si>
  <si>
    <r>
      <rPr>
        <b/>
        <sz val="14"/>
        <color theme="4" tint="-0.499984740745262"/>
        <rFont val="Arial"/>
        <family val="2"/>
        <charset val="186"/>
      </rPr>
      <t>PROJEKTA IZMAKSU TĀME</t>
    </r>
    <r>
      <rPr>
        <b/>
        <sz val="9"/>
        <color theme="4" tint="-0.499984740745262"/>
        <rFont val="Arial"/>
        <family val="2"/>
        <charset val="186"/>
      </rPr>
      <t xml:space="preserve">
AIZDEVUMA PIETEIKUMA DIGITĀLĀS TRANSFORMĀCIJAS
VEICINĀŠANAI AR KAPITĀLA ATLAIDI PIELIKUMS</t>
    </r>
  </si>
  <si>
    <r>
      <rPr>
        <b/>
        <sz val="14"/>
        <color theme="4" tint="-0.499984740745262"/>
        <rFont val="Arial"/>
        <family val="2"/>
        <charset val="186"/>
      </rPr>
      <t xml:space="preserve">PROJEKTA IZMAKSU TĀME
</t>
    </r>
    <r>
      <rPr>
        <b/>
        <sz val="9"/>
        <color theme="4" tint="-0.499984740745262"/>
        <rFont val="Arial"/>
        <family val="2"/>
        <charset val="186"/>
      </rPr>
      <t>AIZDEVUMA PIETEIKUMA DIGITĀLĀS TRANSFORMĀCIJAS
VEICINĀŠANAI AR KAPITĀLA ATLAIDI PIELIKUMS</t>
    </r>
  </si>
  <si>
    <r>
      <t xml:space="preserve">Izdevumu pozīcija
</t>
    </r>
    <r>
      <rPr>
        <sz val="8"/>
        <color theme="0" tint="-0.499984740745262"/>
        <rFont val="Arial"/>
        <family val="2"/>
        <charset val="186"/>
      </rPr>
      <t>(dati no darba lapas "Tāme")</t>
    </r>
  </si>
  <si>
    <r>
      <t>Darba lapās</t>
    </r>
    <r>
      <rPr>
        <b/>
        <sz val="10"/>
        <color rgb="FF002060"/>
        <rFont val="Arial"/>
        <family val="2"/>
        <charset val="186"/>
      </rPr>
      <t xml:space="preserve"> "Attiecināmās izmaksas" un "Neattiecināmās izmaksas"</t>
    </r>
    <r>
      <rPr>
        <sz val="10"/>
        <color rgb="FF002060"/>
        <rFont val="Arial"/>
        <family val="2"/>
        <charset val="186"/>
      </rPr>
      <t>- automātiski ielasās informācija no darba lapas "Tāme". Papildus komersantam darba lapās ir:</t>
    </r>
  </si>
  <si>
    <t xml:space="preserve"> -</t>
  </si>
  <si>
    <t>jānorāda  informācija par reģionu, kurā atradīsies par ALTUM aizdevumu finansētais ieguldījums;</t>
  </si>
  <si>
    <t>jānorāda  reģionu/-i, kurā/-os gūs labumu no ieguldījuma veikšanas. 
(Par reģionu, kurā tiek gūts labums no ieguldījuma, uzskatāms tas reģions, kurā veiktais ieguldījums pēc tā ieviešanas tiek tiešā veidā izmantots saimnieciskajā darbībā. Pamatā kā labuma gūšanas reģions norādāms tas reģions, kurā ieguldījums atrodas fiziski un ir uzskaitē, taču iespējami arī ieguldījumi, no kuriem labums tiek gūts vairākos reģionos neatkarīgi no ieguldījuma atrašanās vietas, piemēram, programmatūra, kura tiek izmantota saimnieciskajā darbībā vairākās dažādos reģionos atrodošās uzņēmuma struktūrvienībās.)</t>
  </si>
  <si>
    <t>V-1.1</t>
  </si>
  <si>
    <r>
      <t>Darba lapā</t>
    </r>
    <r>
      <rPr>
        <b/>
        <sz val="10"/>
        <color rgb="FF002060"/>
        <rFont val="Arial"/>
        <family val="2"/>
        <charset val="186"/>
      </rPr>
      <t xml:space="preserve"> "Tāme"</t>
    </r>
    <r>
      <rPr>
        <sz val="10"/>
        <color rgb="FF002060"/>
        <rFont val="Arial"/>
        <family val="2"/>
        <charset val="186"/>
      </rPr>
      <t>- projekta izmaksas sadalītas 4 izmaksu pozīciju grupās (iekārtas un aprīkojums, nemateriālie aktīvi, ar iekārtu uzstādīšanu saistītā būvniecība, citas izmaksas), atbilstoši kurām uzņēmumam ir jānorāda projekta izmaksas un plānotais piegādātājs/pakalpojuma sniedzējs. 
Papildus darba lapā jānorāda informācija, cik lielas ir projekta Attiecināmās un Neattiecināmās izmaksas (informācija par izmaksām, kas var tikt iekļautas Attiecināmās izmaksās un, kas ir projekta Neattiecināmās izmaksas- izlasāms 05.07.2022 Ministru kabineta noteikumos Nr.421).</t>
    </r>
    <r>
      <rPr>
        <i/>
        <sz val="10"/>
        <color rgb="FF002060"/>
        <rFont val="Arial"/>
        <family val="2"/>
        <charset val="186"/>
      </rPr>
      <t xml:space="preserve">
</t>
    </r>
  </si>
  <si>
    <t>ALTUM aizdevums/ paralēlais aizdevums</t>
  </si>
  <si>
    <r>
      <t xml:space="preserve">t.sk.,
cits publiskais finansējums
</t>
    </r>
    <r>
      <rPr>
        <sz val="7"/>
        <color theme="1" tint="0.499984740745262"/>
        <rFont val="Arial"/>
        <family val="2"/>
        <charset val="186"/>
      </rPr>
      <t>(tiks saņemts līdz projekta pabeigšanai)</t>
    </r>
  </si>
  <si>
    <r>
      <t xml:space="preserve">t.sk., 
aizņēmēja līdzdalība 
</t>
    </r>
    <r>
      <rPr>
        <sz val="7"/>
        <color theme="1" tint="0.499984740745262"/>
        <rFont val="Arial"/>
        <family val="2"/>
        <charset val="186"/>
      </rPr>
      <t xml:space="preserve">(brīva no publiskā atbalsta) </t>
    </r>
  </si>
  <si>
    <r>
      <rPr>
        <sz val="9"/>
        <rFont val="Arial"/>
        <family val="2"/>
        <charset val="186"/>
      </rPr>
      <t xml:space="preserve">t.sk., </t>
    </r>
    <r>
      <rPr>
        <b/>
        <u/>
        <sz val="9"/>
        <rFont val="Arial"/>
        <family val="2"/>
        <charset val="186"/>
      </rPr>
      <t xml:space="preserve">
ALTUM aizdevums/ paralēlais aizdevums</t>
    </r>
  </si>
  <si>
    <r>
      <t xml:space="preserve">t.sk., cits publiskais finansējums
</t>
    </r>
    <r>
      <rPr>
        <sz val="7"/>
        <color theme="1" tint="0.499984740745262"/>
        <rFont val="Arial"/>
        <family val="2"/>
        <charset val="186"/>
      </rPr>
      <t>(tiks saņemts līdz projekta pabeigšanai)</t>
    </r>
  </si>
  <si>
    <r>
      <t xml:space="preserve">t.sk., 
cits publiskais finansējums
</t>
    </r>
    <r>
      <rPr>
        <sz val="7"/>
        <color theme="1" tint="0.499984740745262"/>
        <rFont val="Arial"/>
        <family val="2"/>
        <charset val="186"/>
      </rPr>
      <t>(tiks saņemts līdz projekta pabeigšanai)</t>
    </r>
  </si>
  <si>
    <r>
      <rPr>
        <sz val="9"/>
        <rFont val="Arial"/>
        <family val="2"/>
        <charset val="186"/>
      </rPr>
      <t xml:space="preserve">t.sk., 
</t>
    </r>
    <r>
      <rPr>
        <b/>
        <u/>
        <sz val="9"/>
        <rFont val="Arial"/>
        <family val="2"/>
        <charset val="186"/>
      </rPr>
      <t>ALTUM aizdevums/ paralēlais aizdevums</t>
    </r>
  </si>
  <si>
    <r>
      <t xml:space="preserve">1) </t>
    </r>
    <r>
      <rPr>
        <u/>
        <sz val="9"/>
        <color rgb="FF002060"/>
        <rFont val="Arial"/>
        <family val="2"/>
        <charset val="186"/>
      </rPr>
      <t>Attiecināmo izmaksu</t>
    </r>
    <r>
      <rPr>
        <sz val="9"/>
        <color rgb="FF002060"/>
        <rFont val="Arial"/>
        <family val="2"/>
        <charset val="186"/>
      </rPr>
      <t xml:space="preserve"> darba lapā norāda:
1.1) informāciju par attiecināmo izmaksu finansēšanas avotiem, t.sk., nepieciešamā ALTUM finansējuma apmēru;
1.2) informāciju par reģionu, kurā atradīsies ieguldījums un par reģionu/-iem, kuros uzņēmums plāno gūt labumu no ieguldījuma veikšanas
2) </t>
    </r>
    <r>
      <rPr>
        <u/>
        <sz val="9"/>
        <color rgb="FF002060"/>
        <rFont val="Arial"/>
        <family val="2"/>
        <charset val="186"/>
      </rPr>
      <t>Neattiecināmo izmaksu</t>
    </r>
    <r>
      <rPr>
        <sz val="9"/>
        <color rgb="FF002060"/>
        <rFont val="Arial"/>
        <family val="2"/>
        <charset val="186"/>
      </rPr>
      <t xml:space="preserve"> darba lapā norāda informāciju par neattiecināmo izmaksu finansēšanas avotiem</t>
    </r>
  </si>
  <si>
    <t>Veidlapa "PROJEKTA IZMAKSU TĀME" (turpmāk tekstā - Veidlapa) ir neatņemama Aizdevuma pieteikuma Digitālās transformācijas veicināšanai ar kapitāla atlaidi sastāvdaļa (turpmāk tekstā - Aizdevuma pieteikums).</t>
  </si>
  <si>
    <t xml:space="preserve">               a) projekta kopējām izmaksām un to sadalījumu starp attiecināmām un neattiecināmām izmaksām; 
               b) projekta finansēšanas avotiem, t.sk., nepieciešamā ALTUM aizdevuma/ paralēlā aizdevuma apmēru;
               c) Latvijas reģionu, kurā atradīsies ieguldījums un reģionu/-iem, kuros komersants (aizņēmējs) plāno gūt labumu no ieguldījuma veikšanas.
 </t>
  </si>
  <si>
    <t xml:space="preserve">jānorāda Attiecināmo un Neattiecināmo izmaksu finansēšanas avoti, t.sk., nepieciešamā ALTUM finansējuma (aizdevuma vai paralēlā aizdevuma veidā) apmērs Attiecināmo izmaksu segšanai; </t>
  </si>
  <si>
    <t>Atbalsta programmas ietvaros ALTUM finansējumam primāri tiek piemēroti GBER atbalsta (reģionālais atbalsts saskaņā ar Komisijas 17.06.2014 Regulu (ES) Nr. 651/2014) nosacījumi, t.sk., prasības, ka: finansējamais projekts nevar būt uzsākts pirms aizdevuma pieteikuma iesniegšanas ALTUM, vismaz 25% no projekta attiecināmajām izmaksām jābūt brīvām no publiskā atbalsta, tiek ievēroti maksimālie atbalsta intensitātes nosacījumi, u.c.</t>
  </si>
  <si>
    <t>Iesniedzot šo Veidlapu, iesniedzējs apliecina, ka Veidlapā sniegtā informācija, t.sk., informācija par izmaksām, to sadalījumu pa finansēšanas avotiem, ir pamatota un patiesa.</t>
  </si>
  <si>
    <r>
      <t xml:space="preserve">Papildus informācija par finansējuma mērķiem, izmaksām un finansējuma nosacījumiem izlasāmi 05.07.2022 Ministru kabineta noteikumos Nr.421 </t>
    </r>
    <r>
      <rPr>
        <i/>
        <sz val="10"/>
        <color theme="4" tint="-0.499984740745262"/>
        <rFont val="Arial"/>
        <family val="2"/>
        <charset val="186"/>
      </rPr>
      <t>„Eiropas Savienības Atveseļošanas un noturības mehānisma plāna 2.2. reformu un investīciju virziena “Uzņēmumu digitālā transformācija un inovācijas” 2.2.1.4i. investīcijas “Finanšu instrumenti komersantu digitālās transformācijas veicināšanai” īstenošanas noteikumi”</t>
    </r>
    <r>
      <rPr>
        <sz val="10"/>
        <color theme="4" tint="-0.499984740745262"/>
        <rFont val="Arial"/>
        <family val="2"/>
        <charset val="186"/>
      </rPr>
      <t>.</t>
    </r>
  </si>
  <si>
    <r>
      <t>I. Izmaksu kopsavilkums (saīsinātais), EUR</t>
    </r>
    <r>
      <rPr>
        <u/>
        <sz val="12"/>
        <color theme="1" tint="0.499984740745262"/>
        <rFont val="Arial"/>
        <family val="2"/>
        <charset val="186"/>
      </rPr>
      <t xml:space="preserve"> </t>
    </r>
    <r>
      <rPr>
        <u/>
        <sz val="10"/>
        <color theme="1" tint="0.499984740745262"/>
        <rFont val="Arial"/>
        <family val="2"/>
        <charset val="186"/>
      </rPr>
      <t>(informācija jānorāda Aizdevuma pieteikumā)</t>
    </r>
  </si>
  <si>
    <t xml:space="preserve">Veidlapa ir sadalīta 4 daļās (darba lapās), neieskaitot šo Skaidrojumu lapu: </t>
  </si>
  <si>
    <t xml:space="preserve">t.sk. cita finansētāja aizdevums
</t>
  </si>
  <si>
    <t xml:space="preserve">t.sk., aizņēmēja līdzdalība </t>
  </si>
  <si>
    <t>t.sk., cita finansētāja aizdevums</t>
  </si>
  <si>
    <t>t.sk., 
cita finansētāja aizdevums</t>
  </si>
  <si>
    <t>t.sk.,
aizņēmēja līdzdalība</t>
  </si>
  <si>
    <t>t.sk.,
cita finansētāja aizdevums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</si>
</sst>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0.00_ ;[Red]\-#,##0.00\ ;\-"/>
    <numFmt numFmtId="165" formatCode="#,##0_ ;[Red]\-#,##0\ "/>
    <numFmt numFmtId="166" formatCode="#,##0.00_ ;[Red]\-#,##0.00\ "/>
    <numFmt numFmtId="167" formatCode="0_ ;[Red]\-0\ "/>
  </numFmts>
  <fonts count="79" x14ac:knownFonts="1">
    <font>
      <sz val="11"/>
      <color theme="1"/>
      <name val="Calibri"/>
      <family val="2"/>
      <charset val="186"/>
      <scheme val="minor"/>
    </font>
    <font>
      <sz val="10"/>
      <name val="Arial"/>
      <family val="2"/>
      <charset val="186"/>
    </font>
    <font>
      <b/>
      <sz val="9"/>
      <color rgb="FF003B85"/>
      <name val="Arial"/>
      <family val="2"/>
      <charset val="186"/>
    </font>
    <font>
      <b/>
      <sz val="14"/>
      <color rgb="FF003B85"/>
      <name val="Arial"/>
      <family val="2"/>
      <charset val="186"/>
    </font>
    <font>
      <b/>
      <sz val="12"/>
      <color rgb="FF003B85"/>
      <name val="Arial"/>
      <family val="2"/>
      <charset val="186"/>
    </font>
    <font>
      <b/>
      <sz val="10"/>
      <color rgb="FF003B85"/>
      <name val="Arial"/>
      <family val="2"/>
      <charset val="186"/>
    </font>
    <font>
      <b/>
      <sz val="8"/>
      <name val="Arial"/>
      <family val="2"/>
      <charset val="186"/>
    </font>
    <font>
      <b/>
      <sz val="8"/>
      <color rgb="FF000000"/>
      <name val="Arial"/>
      <family val="2"/>
      <charset val="186"/>
    </font>
    <font>
      <sz val="8"/>
      <color rgb="FF000000"/>
      <name val="Arial"/>
      <family val="2"/>
      <charset val="186"/>
    </font>
    <font>
      <i/>
      <sz val="7"/>
      <color theme="5" tint="-0.249977111117893"/>
      <name val="Arial"/>
      <family val="2"/>
      <charset val="186"/>
    </font>
    <font>
      <b/>
      <sz val="10"/>
      <name val="Arial"/>
      <family val="2"/>
      <charset val="186"/>
    </font>
    <font>
      <sz val="10"/>
      <color theme="1" tint="0.499984740745262"/>
      <name val="Arial"/>
      <family val="2"/>
      <charset val="186"/>
    </font>
    <font>
      <b/>
      <sz val="9"/>
      <name val="Arial"/>
      <family val="2"/>
      <charset val="186"/>
    </font>
    <font>
      <sz val="9"/>
      <name val="Arial"/>
      <family val="2"/>
      <charset val="186"/>
    </font>
    <font>
      <b/>
      <sz val="8"/>
      <color indexed="81"/>
      <name val="Tahoma"/>
      <family val="2"/>
      <charset val="186"/>
    </font>
    <font>
      <sz val="8"/>
      <color indexed="81"/>
      <name val="Tahoma"/>
      <family val="2"/>
      <charset val="186"/>
    </font>
    <font>
      <sz val="8"/>
      <name val="Arial"/>
      <family val="2"/>
      <charset val="186"/>
    </font>
    <font>
      <b/>
      <sz val="10"/>
      <color rgb="FF000000"/>
      <name val="Arial"/>
      <family val="2"/>
      <charset val="186"/>
    </font>
    <font>
      <sz val="10"/>
      <color rgb="FF000000"/>
      <name val="Arial"/>
      <family val="2"/>
      <charset val="186"/>
    </font>
    <font>
      <b/>
      <sz val="10"/>
      <color rgb="FFF79646"/>
      <name val="Arial"/>
      <family val="2"/>
      <charset val="186"/>
    </font>
    <font>
      <sz val="9"/>
      <color indexed="81"/>
      <name val="Tahoma"/>
      <family val="2"/>
      <charset val="186"/>
    </font>
    <font>
      <sz val="9"/>
      <color theme="1" tint="0.499984740745262"/>
      <name val="Arial"/>
      <family val="2"/>
      <charset val="186"/>
    </font>
    <font>
      <sz val="7"/>
      <name val="Arial"/>
      <family val="2"/>
      <charset val="186"/>
    </font>
    <font>
      <b/>
      <sz val="7"/>
      <name val="Arial"/>
      <family val="2"/>
      <charset val="186"/>
    </font>
    <font>
      <sz val="9"/>
      <color theme="1" tint="0.249977111117893"/>
      <name val="Arial"/>
      <family val="2"/>
      <charset val="186"/>
    </font>
    <font>
      <b/>
      <sz val="9"/>
      <color theme="1" tint="0.249977111117893"/>
      <name val="Arial"/>
      <family val="2"/>
      <charset val="186"/>
    </font>
    <font>
      <b/>
      <i/>
      <sz val="7"/>
      <color theme="5" tint="-0.249977111117893"/>
      <name val="Arial"/>
      <family val="2"/>
      <charset val="186"/>
    </font>
    <font>
      <sz val="10"/>
      <color theme="0" tint="-0.499984740745262"/>
      <name val="Arial"/>
      <family val="2"/>
      <charset val="186"/>
    </font>
    <font>
      <b/>
      <sz val="9"/>
      <color theme="5" tint="-0.249977111117893"/>
      <name val="Arial"/>
      <family val="2"/>
      <charset val="186"/>
    </font>
    <font>
      <sz val="8"/>
      <color theme="0" tint="-0.499984740745262"/>
      <name val="Arial"/>
      <family val="2"/>
      <charset val="186"/>
    </font>
    <font>
      <b/>
      <sz val="8"/>
      <color theme="0" tint="-0.499984740745262"/>
      <name val="Arial"/>
      <family val="2"/>
      <charset val="186"/>
    </font>
    <font>
      <b/>
      <u/>
      <sz val="12"/>
      <color rgb="FF003B85"/>
      <name val="Arial"/>
      <family val="2"/>
      <charset val="186"/>
    </font>
    <font>
      <u/>
      <sz val="12"/>
      <color theme="1" tint="0.499984740745262"/>
      <name val="Arial"/>
      <family val="2"/>
      <charset val="186"/>
    </font>
    <font>
      <b/>
      <sz val="9"/>
      <color theme="1" tint="0.499984740745262"/>
      <name val="Arial"/>
      <family val="2"/>
      <charset val="186"/>
    </font>
    <font>
      <b/>
      <sz val="12"/>
      <color theme="1" tint="0.499984740745262"/>
      <name val="Arial"/>
      <family val="2"/>
      <charset val="186"/>
    </font>
    <font>
      <sz val="8"/>
      <name val="Calibri"/>
      <family val="2"/>
      <charset val="186"/>
      <scheme val="minor"/>
    </font>
    <font>
      <u/>
      <sz val="10"/>
      <color theme="1" tint="0.499984740745262"/>
      <name val="Arial"/>
      <family val="2"/>
      <charset val="186"/>
    </font>
    <font>
      <sz val="9"/>
      <color theme="4" tint="-0.499984740745262"/>
      <name val="Arial"/>
      <family val="2"/>
      <charset val="186"/>
    </font>
    <font>
      <b/>
      <sz val="10"/>
      <color theme="4" tint="-0.499984740745262"/>
      <name val="Arial"/>
      <family val="2"/>
      <charset val="186"/>
    </font>
    <font>
      <sz val="10"/>
      <color theme="4" tint="-0.499984740745262"/>
      <name val="Arial"/>
      <family val="2"/>
      <charset val="186"/>
    </font>
    <font>
      <sz val="12"/>
      <color theme="1"/>
      <name val="Arial"/>
      <family val="2"/>
      <charset val="186"/>
    </font>
    <font>
      <b/>
      <sz val="18"/>
      <color theme="4" tint="-0.499984740745262"/>
      <name val="Arial"/>
      <family val="2"/>
      <charset val="186"/>
    </font>
    <font>
      <b/>
      <u/>
      <sz val="12"/>
      <color theme="3" tint="-0.249977111117893"/>
      <name val="Arial"/>
      <family val="2"/>
      <charset val="186"/>
    </font>
    <font>
      <sz val="12"/>
      <color rgb="FFFF0000"/>
      <name val="Arial"/>
      <family val="2"/>
      <charset val="186"/>
    </font>
    <font>
      <b/>
      <sz val="12"/>
      <color rgb="FF17067A"/>
      <name val="Arial"/>
      <family val="2"/>
      <charset val="186"/>
    </font>
    <font>
      <b/>
      <sz val="11"/>
      <color rgb="FF003B85"/>
      <name val="Arial"/>
      <family val="2"/>
      <charset val="186"/>
    </font>
    <font>
      <b/>
      <sz val="10"/>
      <color theme="3" tint="-0.249977111117893"/>
      <name val="Arial"/>
      <family val="2"/>
      <charset val="186"/>
    </font>
    <font>
      <sz val="10"/>
      <color rgb="FFFF0000"/>
      <name val="Arial"/>
      <family val="2"/>
      <charset val="186"/>
    </font>
    <font>
      <b/>
      <sz val="10"/>
      <color rgb="FF17067A"/>
      <name val="Arial"/>
      <family val="2"/>
      <charset val="186"/>
    </font>
    <font>
      <sz val="10"/>
      <color theme="1"/>
      <name val="Arial"/>
      <family val="2"/>
      <charset val="186"/>
    </font>
    <font>
      <sz val="12"/>
      <color theme="3" tint="-0.249977111117893"/>
      <name val="Arial"/>
      <family val="2"/>
      <charset val="186"/>
    </font>
    <font>
      <i/>
      <sz val="10"/>
      <color rgb="FFFF0000"/>
      <name val="Arial"/>
      <family val="2"/>
      <charset val="186"/>
    </font>
    <font>
      <i/>
      <sz val="10"/>
      <color rgb="FF002060"/>
      <name val="Arial"/>
      <family val="2"/>
      <charset val="186"/>
    </font>
    <font>
      <sz val="10"/>
      <color rgb="FF002060"/>
      <name val="Arial"/>
      <family val="2"/>
      <charset val="186"/>
    </font>
    <font>
      <sz val="9"/>
      <color theme="0" tint="-0.499984740745262"/>
      <name val="Arial"/>
      <family val="2"/>
      <charset val="186"/>
    </font>
    <font>
      <b/>
      <sz val="14"/>
      <color theme="4" tint="-0.499984740745262"/>
      <name val="Arial"/>
      <family val="2"/>
      <charset val="186"/>
    </font>
    <font>
      <b/>
      <sz val="12"/>
      <color theme="4" tint="-0.499984740745262"/>
      <name val="Arial"/>
      <family val="2"/>
      <charset val="186"/>
    </font>
    <font>
      <sz val="7"/>
      <color theme="0" tint="-0.499984740745262"/>
      <name val="Arial"/>
      <family val="2"/>
      <charset val="186"/>
    </font>
    <font>
      <sz val="8"/>
      <color theme="1" tint="0.499984740745262"/>
      <name val="Arial"/>
      <family val="2"/>
      <charset val="186"/>
    </font>
    <font>
      <sz val="7"/>
      <color theme="1" tint="0.499984740745262"/>
      <name val="Arial"/>
      <family val="2"/>
      <charset val="186"/>
    </font>
    <font>
      <b/>
      <i/>
      <sz val="8"/>
      <color theme="5" tint="-0.249977111117893"/>
      <name val="Arial"/>
      <family val="2"/>
      <charset val="186"/>
    </font>
    <font>
      <b/>
      <sz val="10"/>
      <color rgb="FF002060"/>
      <name val="Arial"/>
      <family val="2"/>
      <charset val="186"/>
    </font>
    <font>
      <i/>
      <sz val="9"/>
      <color theme="4" tint="-0.499984740745262"/>
      <name val="Arial"/>
      <family val="2"/>
      <charset val="186"/>
    </font>
    <font>
      <b/>
      <i/>
      <sz val="9"/>
      <name val="Arial"/>
      <family val="2"/>
      <charset val="186"/>
    </font>
    <font>
      <b/>
      <sz val="9"/>
      <color rgb="FFFF0000"/>
      <name val="Arial"/>
      <family val="2"/>
      <charset val="186"/>
    </font>
    <font>
      <b/>
      <sz val="9"/>
      <color theme="4" tint="-0.499984740745262"/>
      <name val="Arial"/>
      <family val="2"/>
      <charset val="186"/>
    </font>
    <font>
      <b/>
      <sz val="9"/>
      <color rgb="FF000000"/>
      <name val="Arial"/>
      <family val="2"/>
      <charset val="186"/>
    </font>
    <font>
      <sz val="11"/>
      <color theme="1"/>
      <name val="Calibri"/>
      <family val="2"/>
      <charset val="186"/>
      <scheme val="minor"/>
    </font>
    <font>
      <b/>
      <sz val="14"/>
      <color rgb="FFFF0000"/>
      <name val="Arial"/>
      <family val="2"/>
      <charset val="186"/>
    </font>
    <font>
      <i/>
      <sz val="7"/>
      <name val="Arial"/>
      <family val="2"/>
      <charset val="186"/>
    </font>
    <font>
      <sz val="9"/>
      <color rgb="FF002060"/>
      <name val="Arial"/>
      <family val="2"/>
      <charset val="186"/>
    </font>
    <font>
      <u/>
      <sz val="9"/>
      <color rgb="FF002060"/>
      <name val="Arial"/>
      <family val="2"/>
      <charset val="186"/>
    </font>
    <font>
      <b/>
      <sz val="8"/>
      <color rgb="FFFF0000"/>
      <name val="Arial"/>
      <family val="2"/>
      <charset val="186"/>
    </font>
    <font>
      <i/>
      <sz val="10"/>
      <color theme="4" tint="-0.499984740745262"/>
      <name val="Arial"/>
      <family val="2"/>
      <charset val="186"/>
    </font>
    <font>
      <b/>
      <i/>
      <sz val="9"/>
      <color theme="5" tint="-0.249977111117893"/>
      <name val="Arial"/>
      <family val="2"/>
      <charset val="186"/>
    </font>
    <font>
      <b/>
      <sz val="8.5"/>
      <color theme="5" tint="-0.249977111117893"/>
      <name val="Arial"/>
      <family val="2"/>
      <charset val="186"/>
    </font>
    <font>
      <b/>
      <i/>
      <sz val="8"/>
      <name val="Arial"/>
      <family val="2"/>
      <charset val="186"/>
    </font>
    <font>
      <i/>
      <sz val="8"/>
      <color theme="5" tint="-0.249977111117893"/>
      <name val="Arial"/>
      <family val="2"/>
      <charset val="186"/>
    </font>
    <font>
      <b/>
      <u/>
      <sz val="9"/>
      <name val="Arial"/>
      <family val="2"/>
      <charset val="186"/>
    </font>
  </fonts>
  <fills count="12">
    <fill>
      <patternFill patternType="none"/>
    </fill>
    <fill>
      <patternFill patternType="gray125"/>
    </fill>
    <fill>
      <patternFill patternType="solid">
        <fgColor rgb="FFFFFFFF"/>
        <bgColor rgb="FFF2F2F2"/>
      </patternFill>
    </fill>
    <fill>
      <patternFill patternType="solid">
        <fgColor theme="0" tint="-4.9989318521683403E-2"/>
        <bgColor indexed="64"/>
      </patternFill>
    </fill>
    <fill>
      <patternFill patternType="solid">
        <fgColor rgb="FFFBFBFB"/>
        <bgColor indexed="64"/>
      </patternFill>
    </fill>
    <fill>
      <patternFill patternType="solid">
        <fgColor rgb="FFCDD3D9"/>
        <bgColor indexed="64"/>
      </patternFill>
    </fill>
    <fill>
      <patternFill patternType="solid">
        <fgColor theme="3" tint="0.79998168889431442"/>
        <bgColor indexed="64"/>
      </patternFill>
    </fill>
    <fill>
      <patternFill patternType="solid">
        <fgColor theme="0" tint="-4.9989318521683403E-2"/>
        <bgColor rgb="FFF2F2F2"/>
      </patternFill>
    </fill>
    <fill>
      <patternFill patternType="solid">
        <fgColor rgb="FFE7F1F9"/>
        <bgColor indexed="64"/>
      </patternFill>
    </fill>
    <fill>
      <patternFill patternType="solid">
        <fgColor rgb="FFE7F1F9"/>
        <bgColor rgb="FFD9D9D9"/>
      </patternFill>
    </fill>
    <fill>
      <patternFill patternType="solid">
        <fgColor rgb="FFF1F3F5"/>
        <bgColor indexed="64"/>
      </patternFill>
    </fill>
    <fill>
      <patternFill patternType="solid">
        <fgColor rgb="FFEAF3FA"/>
        <bgColor indexed="64"/>
      </patternFill>
    </fill>
  </fills>
  <borders count="162">
    <border>
      <left/>
      <right/>
      <top/>
      <bottom/>
      <diagonal/>
    </border>
    <border>
      <left/>
      <right/>
      <top/>
      <bottom style="medium">
        <color rgb="FF00ACC8"/>
      </bottom>
      <diagonal/>
    </border>
    <border>
      <left style="hair">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top style="thin">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top/>
      <bottom/>
      <diagonal/>
    </border>
    <border>
      <left style="thin">
        <color theme="0" tint="-0.24994659260841701"/>
      </left>
      <right style="hair">
        <color theme="0" tint="-0.24994659260841701"/>
      </right>
      <top style="thin">
        <color theme="0" tint="-0.24994659260841701"/>
      </top>
      <bottom style="hair">
        <color theme="0" tint="-0.24994659260841701"/>
      </bottom>
      <diagonal/>
    </border>
    <border>
      <left/>
      <right style="hair">
        <color theme="0" tint="-0.24994659260841701"/>
      </right>
      <top style="thin">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thin">
        <color theme="0" tint="-0.24994659260841701"/>
      </bottom>
      <diagonal/>
    </border>
    <border>
      <left/>
      <right style="hair">
        <color theme="0" tint="-0.24994659260841701"/>
      </right>
      <top style="hair">
        <color theme="0" tint="-0.24994659260841701"/>
      </top>
      <bottom style="thin">
        <color theme="0" tint="-0.24994659260841701"/>
      </bottom>
      <diagonal/>
    </border>
    <border>
      <left style="thin">
        <color theme="0" tint="-0.24994659260841701"/>
      </left>
      <right style="hair">
        <color theme="0" tint="-0.24994659260841701"/>
      </right>
      <top/>
      <bottom style="hair">
        <color theme="0" tint="-0.24994659260841701"/>
      </bottom>
      <diagonal/>
    </border>
    <border>
      <left style="hair">
        <color theme="0" tint="-0.24994659260841701"/>
      </left>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hair">
        <color theme="1" tint="0.499984740745262"/>
      </right>
      <top style="thin">
        <color theme="1" tint="0.499984740745262"/>
      </top>
      <bottom style="hair">
        <color theme="1" tint="0.499984740745262"/>
      </bottom>
      <diagonal/>
    </border>
    <border>
      <left style="hair">
        <color theme="0" tint="-0.24994659260841701"/>
      </left>
      <right style="thin">
        <color theme="0" tint="-0.24994659260841701"/>
      </right>
      <top style="hair">
        <color theme="0" tint="-0.24994659260841701"/>
      </top>
      <bottom style="thin">
        <color theme="0" tint="-0.24994659260841701"/>
      </bottom>
      <diagonal/>
    </border>
    <border>
      <left style="hair">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top style="hair">
        <color theme="0" tint="-0.24994659260841701"/>
      </top>
      <bottom style="thin">
        <color theme="0" tint="-0.24994659260841701"/>
      </bottom>
      <diagonal/>
    </border>
    <border>
      <left style="hair">
        <color theme="0" tint="-0.24994659260841701"/>
      </left>
      <right style="thin">
        <color theme="0" tint="-0.24994659260841701"/>
      </right>
      <top/>
      <bottom style="hair">
        <color theme="0" tint="-0.24994659260841701"/>
      </bottom>
      <diagonal/>
    </border>
    <border>
      <left style="thin">
        <color theme="0" tint="-0.24994659260841701"/>
      </left>
      <right style="hair">
        <color theme="0" tint="-0.24994659260841701"/>
      </right>
      <top style="hair">
        <color theme="0" tint="-0.24994659260841701"/>
      </top>
      <bottom/>
      <diagonal/>
    </border>
    <border>
      <left style="hair">
        <color theme="0" tint="-0.24994659260841701"/>
      </left>
      <right style="thin">
        <color theme="0" tint="-0.24994659260841701"/>
      </right>
      <top style="hair">
        <color theme="0" tint="-0.24994659260841701"/>
      </top>
      <bottom/>
      <diagonal/>
    </border>
    <border>
      <left style="thin">
        <color theme="0" tint="-0.24994659260841701"/>
      </left>
      <right/>
      <top style="double">
        <color theme="0" tint="-0.24994659260841701"/>
      </top>
      <bottom style="double">
        <color theme="0" tint="-0.24994659260841701"/>
      </bottom>
      <diagonal/>
    </border>
    <border>
      <left/>
      <right/>
      <top style="double">
        <color theme="0" tint="-0.24994659260841701"/>
      </top>
      <bottom style="double">
        <color theme="0" tint="-0.24994659260841701"/>
      </bottom>
      <diagonal/>
    </border>
    <border>
      <left/>
      <right style="hair">
        <color theme="0" tint="-0.24994659260841701"/>
      </right>
      <top style="double">
        <color theme="0" tint="-0.24994659260841701"/>
      </top>
      <bottom style="double">
        <color theme="0" tint="-0.24994659260841701"/>
      </bottom>
      <diagonal/>
    </border>
    <border>
      <left style="hair">
        <color theme="0" tint="-0.24994659260841701"/>
      </left>
      <right style="hair">
        <color theme="0" tint="-0.24994659260841701"/>
      </right>
      <top style="double">
        <color theme="0" tint="-0.24994659260841701"/>
      </top>
      <bottom style="double">
        <color theme="0" tint="-0.24994659260841701"/>
      </bottom>
      <diagonal/>
    </border>
    <border>
      <left style="hair">
        <color theme="0" tint="-0.24994659260841701"/>
      </left>
      <right/>
      <top style="double">
        <color theme="0" tint="-0.24994659260841701"/>
      </top>
      <bottom style="double">
        <color theme="0" tint="-0.24994659260841701"/>
      </bottom>
      <diagonal/>
    </border>
    <border>
      <left style="hair">
        <color theme="0" tint="-0.24994659260841701"/>
      </left>
      <right/>
      <top style="double">
        <color theme="0" tint="-0.24994659260841701"/>
      </top>
      <bottom style="thin">
        <color theme="0" tint="-0.24994659260841701"/>
      </bottom>
      <diagonal/>
    </border>
    <border>
      <left/>
      <right style="hair">
        <color theme="0" tint="-0.24994659260841701"/>
      </right>
      <top style="double">
        <color theme="0" tint="-0.24994659260841701"/>
      </top>
      <bottom style="thin">
        <color theme="0" tint="-0.24994659260841701"/>
      </bottom>
      <diagonal/>
    </border>
    <border>
      <left style="thin">
        <color theme="0" tint="-0.24994659260841701"/>
      </left>
      <right/>
      <top style="double">
        <color theme="0" tint="-0.24994659260841701"/>
      </top>
      <bottom style="thin">
        <color theme="0" tint="-0.24994659260841701"/>
      </bottom>
      <diagonal/>
    </border>
    <border>
      <left/>
      <right/>
      <top style="double">
        <color theme="0" tint="-0.24994659260841701"/>
      </top>
      <bottom style="thin">
        <color theme="0" tint="-0.24994659260841701"/>
      </bottom>
      <diagonal/>
    </border>
    <border>
      <left style="hair">
        <color theme="0" tint="-0.24994659260841701"/>
      </left>
      <right style="hair">
        <color theme="0" tint="-0.24994659260841701"/>
      </right>
      <top style="double">
        <color theme="0" tint="-0.24994659260841701"/>
      </top>
      <bottom style="thin">
        <color theme="0" tint="-0.24994659260841701"/>
      </bottom>
      <diagonal/>
    </border>
    <border>
      <left style="hair">
        <color theme="0" tint="-0.24994659260841701"/>
      </left>
      <right style="thin">
        <color theme="0" tint="-0.24994659260841701"/>
      </right>
      <top style="double">
        <color theme="0" tint="-0.24994659260841701"/>
      </top>
      <bottom style="thin">
        <color theme="0" tint="-0.24994659260841701"/>
      </bottom>
      <diagonal/>
    </border>
    <border>
      <left style="thin">
        <color theme="0" tint="-0.24994659260841701"/>
      </left>
      <right style="hair">
        <color theme="0" tint="-0.24994659260841701"/>
      </right>
      <top style="double">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theme="0" tint="-0.24994659260841701"/>
      </left>
      <right style="thin">
        <color theme="0" tint="-0.24994659260841701"/>
      </right>
      <top style="hair">
        <color theme="0" tint="-0.24994659260841701"/>
      </top>
      <bottom/>
      <diagonal/>
    </border>
    <border>
      <left style="thin">
        <color theme="0" tint="-0.24994659260841701"/>
      </left>
      <right style="thin">
        <color theme="0" tint="-0.24994659260841701"/>
      </right>
      <top style="double">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thin">
        <color theme="0" tint="-0.24994659260841701"/>
      </bottom>
      <diagonal/>
    </border>
    <border>
      <left/>
      <right style="hair">
        <color theme="0" tint="-0.24994659260841701"/>
      </right>
      <top/>
      <bottom/>
      <diagonal/>
    </border>
    <border>
      <left/>
      <right style="hair">
        <color theme="0" tint="-0.24994659260841701"/>
      </right>
      <top/>
      <bottom style="hair">
        <color theme="0" tint="-0.24994659260841701"/>
      </bottom>
      <diagonal/>
    </border>
    <border>
      <left/>
      <right/>
      <top style="medium">
        <color rgb="FF00ACC8"/>
      </top>
      <bottom/>
      <diagonal/>
    </border>
    <border>
      <left style="thin">
        <color theme="0" tint="-0.34998626667073579"/>
      </left>
      <right style="hair">
        <color theme="0" tint="-0.499984740745262"/>
      </right>
      <top style="thin">
        <color theme="0" tint="-0.34998626667073579"/>
      </top>
      <bottom style="hair">
        <color theme="0" tint="-0.499984740745262"/>
      </bottom>
      <diagonal/>
    </border>
    <border>
      <left style="hair">
        <color theme="0" tint="-0.499984740745262"/>
      </left>
      <right style="thin">
        <color theme="0" tint="-0.34998626667073579"/>
      </right>
      <top style="thin">
        <color theme="0" tint="-0.34998626667073579"/>
      </top>
      <bottom style="hair">
        <color theme="0" tint="-0.499984740745262"/>
      </bottom>
      <diagonal/>
    </border>
    <border>
      <left style="thin">
        <color theme="0" tint="-0.34998626667073579"/>
      </left>
      <right style="hair">
        <color theme="0" tint="-0.499984740745262"/>
      </right>
      <top style="hair">
        <color theme="0" tint="-0.499984740745262"/>
      </top>
      <bottom style="thin">
        <color theme="0" tint="-0.24994659260841701"/>
      </bottom>
      <diagonal/>
    </border>
    <border>
      <left style="hair">
        <color theme="0" tint="-0.499984740745262"/>
      </left>
      <right style="thin">
        <color theme="0" tint="-0.34998626667073579"/>
      </right>
      <top style="hair">
        <color theme="0" tint="-0.499984740745262"/>
      </top>
      <bottom style="thin">
        <color theme="0" tint="-0.24994659260841701"/>
      </bottom>
      <diagonal/>
    </border>
    <border>
      <left style="hair">
        <color theme="0" tint="-0.499984740745262"/>
      </left>
      <right style="hair">
        <color theme="0" tint="-0.499984740745262"/>
      </right>
      <top style="thin">
        <color theme="0" tint="-0.34998626667073579"/>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24994659260841701"/>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top style="thin">
        <color theme="0" tint="-0.499984740745262"/>
      </top>
      <bottom style="hair">
        <color theme="0" tint="-0.499984740745262"/>
      </bottom>
      <diagonal/>
    </border>
    <border>
      <left style="hair">
        <color theme="0" tint="-0.499984740745262"/>
      </left>
      <right/>
      <top style="hair">
        <color theme="0" tint="-0.499984740745262"/>
      </top>
      <bottom style="thin">
        <color theme="0" tint="-0.24994659260841701"/>
      </bottom>
      <diagonal/>
    </border>
    <border>
      <left/>
      <right style="hair">
        <color theme="0" tint="-0.499984740745262"/>
      </right>
      <top style="thin">
        <color theme="0" tint="-0.499984740745262"/>
      </top>
      <bottom style="hair">
        <color theme="0" tint="-0.499984740745262"/>
      </bottom>
      <diagonal/>
    </border>
    <border>
      <left/>
      <right style="hair">
        <color theme="0" tint="-0.499984740745262"/>
      </right>
      <top style="hair">
        <color theme="0" tint="-0.499984740745262"/>
      </top>
      <bottom style="thin">
        <color theme="0" tint="-0.24994659260841701"/>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hair">
        <color theme="0" tint="-0.499984740745262"/>
      </bottom>
      <diagonal/>
    </border>
    <border>
      <left style="thin">
        <color theme="0" tint="-0.34998626667073579"/>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24994659260841701"/>
      </right>
      <top style="thin">
        <color theme="0" tint="-0.499984740745262"/>
      </top>
      <bottom style="hair">
        <color theme="0" tint="-0.499984740745262"/>
      </bottom>
      <diagonal/>
    </border>
    <border>
      <left style="thin">
        <color theme="0" tint="-0.499984740745262"/>
      </left>
      <right style="thin">
        <color theme="0" tint="-0.24994659260841701"/>
      </right>
      <top style="hair">
        <color theme="0" tint="-0.499984740745262"/>
      </top>
      <bottom style="thin">
        <color theme="0" tint="-0.499984740745262"/>
      </bottom>
      <diagonal/>
    </border>
    <border>
      <left style="hair">
        <color theme="0" tint="-0.499984740745262"/>
      </left>
      <right/>
      <top style="thin">
        <color theme="0" tint="-0.34998626667073579"/>
      </top>
      <bottom style="hair">
        <color theme="0" tint="-0.499984740745262"/>
      </bottom>
      <diagonal/>
    </border>
    <border>
      <left/>
      <right style="hair">
        <color theme="0" tint="-0.499984740745262"/>
      </right>
      <top style="thin">
        <color theme="0" tint="-0.34998626667073579"/>
      </top>
      <bottom style="hair">
        <color theme="0" tint="-0.499984740745262"/>
      </bottom>
      <diagonal/>
    </border>
    <border>
      <left style="thin">
        <color theme="0" tint="-0.34998626667073579"/>
      </left>
      <right style="thin">
        <color theme="0" tint="-0.34998626667073579"/>
      </right>
      <top style="thin">
        <color theme="0" tint="-0.34998626667073579"/>
      </top>
      <bottom style="hair">
        <color theme="0" tint="-0.499984740745262"/>
      </bottom>
      <diagonal/>
    </border>
    <border>
      <left style="thin">
        <color theme="0" tint="-0.34998626667073579"/>
      </left>
      <right style="thin">
        <color theme="0" tint="-0.34998626667073579"/>
      </right>
      <top style="hair">
        <color theme="0" tint="-0.49998474074526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34998626667073579"/>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24994659260841701"/>
      </bottom>
      <diagonal/>
    </border>
    <border>
      <left style="thin">
        <color theme="0" tint="-0.14996795556505021"/>
      </left>
      <right/>
      <top style="thin">
        <color theme="0" tint="-0.34998626667073579"/>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14996795556505021"/>
      </bottom>
      <diagonal/>
    </border>
    <border>
      <left style="hair">
        <color theme="0" tint="-0.34998626667073579"/>
      </left>
      <right style="thin">
        <color theme="0" tint="-0.14996795556505021"/>
      </right>
      <top style="thin">
        <color theme="0" tint="-0.34998626667073579"/>
      </top>
      <bottom style="thin">
        <color theme="0" tint="-0.14996795556505021"/>
      </bottom>
      <diagonal/>
    </border>
    <border>
      <left style="hair">
        <color theme="0" tint="-0.34998626667073579"/>
      </left>
      <right style="thin">
        <color theme="0" tint="-0.14996795556505021"/>
      </right>
      <top style="thin">
        <color theme="0" tint="-0.14996795556505021"/>
      </top>
      <bottom style="thin">
        <color theme="0" tint="-0.14996795556505021"/>
      </bottom>
      <diagonal/>
    </border>
    <border>
      <left style="thin">
        <color theme="0" tint="-0.34998626667073579"/>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34998626667073579"/>
      </bottom>
      <diagonal/>
    </border>
    <border>
      <left style="thin">
        <color theme="0" tint="-0.24994659260841701"/>
      </left>
      <right style="thin">
        <color theme="0" tint="-0.34998626667073579"/>
      </right>
      <top style="thin">
        <color theme="0" tint="-0.24994659260841701"/>
      </top>
      <bottom style="thin">
        <color theme="0" tint="-0.34998626667073579"/>
      </bottom>
      <diagonal/>
    </border>
    <border>
      <left style="thin">
        <color theme="0" tint="-0.14996795556505021"/>
      </left>
      <right style="thin">
        <color theme="0" tint="-0.14993743705557422"/>
      </right>
      <top style="thin">
        <color theme="0" tint="-0.34998626667073579"/>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34998626667073579"/>
      </bottom>
      <diagonal/>
    </border>
    <border>
      <left/>
      <right style="thin">
        <color theme="0" tint="-0.24994659260841701"/>
      </right>
      <top style="double">
        <color theme="0" tint="-0.24994659260841701"/>
      </top>
      <bottom style="double">
        <color theme="0" tint="-0.24994659260841701"/>
      </bottom>
      <diagonal/>
    </border>
    <border>
      <left style="thin">
        <color theme="0" tint="-0.14996795556505021"/>
      </left>
      <right style="thin">
        <color theme="0" tint="-0.14993743705557422"/>
      </right>
      <top style="thin">
        <color theme="0" tint="-0.34998626667073579"/>
      </top>
      <bottom/>
      <diagonal/>
    </border>
    <border>
      <left style="thin">
        <color theme="0" tint="-0.14996795556505021"/>
      </left>
      <right style="thin">
        <color theme="0" tint="-0.14993743705557422"/>
      </right>
      <top/>
      <bottom style="thin">
        <color theme="0" tint="-0.34998626667073579"/>
      </bottom>
      <diagonal/>
    </border>
    <border diagonalDown="1">
      <left style="thin">
        <color theme="0" tint="-0.24994659260841701"/>
      </left>
      <right style="thin">
        <color theme="0" tint="-0.24994659260841701"/>
      </right>
      <top style="thin">
        <color theme="0" tint="-0.24994659260841701"/>
      </top>
      <bottom/>
      <diagonal style="thin">
        <color theme="0" tint="-0.24994659260841701"/>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double">
        <color theme="0" tint="-0.24994659260841701"/>
      </bottom>
      <diagonal/>
    </border>
    <border>
      <left/>
      <right style="thin">
        <color theme="0" tint="-0.24994659260841701"/>
      </right>
      <top style="thin">
        <color theme="0" tint="-0.24994659260841701"/>
      </top>
      <bottom style="double">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top style="thin">
        <color theme="0" tint="-0.24994659260841701"/>
      </top>
      <bottom style="thin">
        <color theme="0" tint="-0.24994659260841701"/>
      </bottom>
      <diagonal/>
    </border>
    <border diagonalDown="1">
      <left style="thin">
        <color theme="0" tint="-0.14996795556505021"/>
      </left>
      <right style="hair">
        <color theme="0" tint="-0.34998626667073579"/>
      </right>
      <top style="thin">
        <color theme="0" tint="-0.14996795556505021"/>
      </top>
      <bottom style="double">
        <color theme="0" tint="-0.24994659260841701"/>
      </bottom>
      <diagonal style="thin">
        <color theme="0" tint="-0.14993743705557422"/>
      </diagonal>
    </border>
    <border diagonalDown="1">
      <left style="thin">
        <color theme="0" tint="-0.14996795556505021"/>
      </left>
      <right style="hair">
        <color theme="0" tint="-0.34998626667073579"/>
      </right>
      <top style="thin">
        <color theme="0" tint="-0.14996795556505021"/>
      </top>
      <bottom style="thin">
        <color theme="0" tint="-0.14996795556505021"/>
      </bottom>
      <diagonal style="thin">
        <color theme="0" tint="-0.14993743705557422"/>
      </diagonal>
    </border>
    <border diagonalDown="1">
      <left style="thin">
        <color theme="0" tint="-0.24994659260841701"/>
      </left>
      <right style="thin">
        <color theme="0" tint="-0.24994659260841701"/>
      </right>
      <top style="thin">
        <color theme="0" tint="-0.24994659260841701"/>
      </top>
      <bottom style="hair">
        <color theme="0" tint="-0.24994659260841701"/>
      </bottom>
      <diagonal style="thin">
        <color theme="0" tint="-0.24994659260841701"/>
      </diagonal>
    </border>
    <border diagonalDown="1">
      <left style="thin">
        <color theme="0" tint="-0.24994659260841701"/>
      </left>
      <right style="hair">
        <color theme="0" tint="-0.24994659260841701"/>
      </right>
      <top style="thin">
        <color theme="0" tint="-0.24994659260841701"/>
      </top>
      <bottom style="hair">
        <color theme="0" tint="-0.24994659260841701"/>
      </bottom>
      <diagonal style="thin">
        <color theme="0" tint="-0.24994659260841701"/>
      </diagonal>
    </border>
    <border diagonalDown="1">
      <left style="hair">
        <color theme="0" tint="-0.24994659260841701"/>
      </left>
      <right style="hair">
        <color theme="0" tint="-0.24994659260841701"/>
      </right>
      <top style="thin">
        <color theme="0" tint="-0.24994659260841701"/>
      </top>
      <bottom style="hair">
        <color theme="0" tint="-0.24994659260841701"/>
      </bottom>
      <diagonal style="thin">
        <color theme="0" tint="-0.24994659260841701"/>
      </diagonal>
    </border>
    <border diagonalDown="1">
      <left style="hair">
        <color theme="0" tint="-0.24994659260841701"/>
      </left>
      <right style="thin">
        <color theme="0" tint="-0.24994659260841701"/>
      </right>
      <top style="thin">
        <color theme="0" tint="-0.24994659260841701"/>
      </top>
      <bottom style="hair">
        <color theme="0" tint="-0.24994659260841701"/>
      </bottom>
      <diagonal style="thin">
        <color theme="0" tint="-0.24994659260841701"/>
      </diagonal>
    </border>
    <border diagonalDown="1">
      <left style="thin">
        <color theme="0" tint="-0.24994659260841701"/>
      </left>
      <right style="thin">
        <color theme="0" tint="-0.24994659260841701"/>
      </right>
      <top style="hair">
        <color theme="0" tint="-0.24994659260841701"/>
      </top>
      <bottom style="double">
        <color theme="0" tint="-0.24994659260841701"/>
      </bottom>
      <diagonal style="thin">
        <color theme="0" tint="-0.24994659260841701"/>
      </diagonal>
    </border>
    <border diagonalDown="1">
      <left style="thin">
        <color theme="0" tint="-0.24994659260841701"/>
      </left>
      <right style="thin">
        <color theme="0" tint="-0.24994659260841701"/>
      </right>
      <top style="hair">
        <color theme="0" tint="-0.24994659260841701"/>
      </top>
      <bottom style="hair">
        <color theme="0" tint="-0.24994659260841701"/>
      </bottom>
      <diagonal style="thin">
        <color theme="0" tint="-0.24994659260841701"/>
      </diagonal>
    </border>
    <border diagonalDown="1">
      <left style="thin">
        <color theme="0" tint="-0.24994659260841701"/>
      </left>
      <right style="hair">
        <color theme="0" tint="-0.24994659260841701"/>
      </right>
      <top style="hair">
        <color theme="0" tint="-0.24994659260841701"/>
      </top>
      <bottom style="hair">
        <color theme="0" tint="-0.24994659260841701"/>
      </bottom>
      <diagonal style="thin">
        <color theme="0" tint="-0.24994659260841701"/>
      </diagonal>
    </border>
    <border diagonalDown="1">
      <left style="hair">
        <color theme="0" tint="-0.24994659260841701"/>
      </left>
      <right style="hair">
        <color theme="0" tint="-0.24994659260841701"/>
      </right>
      <top style="hair">
        <color theme="0" tint="-0.24994659260841701"/>
      </top>
      <bottom style="hair">
        <color theme="0" tint="-0.24994659260841701"/>
      </bottom>
      <diagonal style="thin">
        <color theme="0" tint="-0.24994659260841701"/>
      </diagonal>
    </border>
    <border diagonalDown="1">
      <left style="hair">
        <color theme="0" tint="-0.24994659260841701"/>
      </left>
      <right style="thin">
        <color theme="0" tint="-0.24994659260841701"/>
      </right>
      <top style="hair">
        <color theme="0" tint="-0.24994659260841701"/>
      </top>
      <bottom style="hair">
        <color theme="0" tint="-0.24994659260841701"/>
      </bottom>
      <diagonal style="thin">
        <color theme="0" tint="-0.24994659260841701"/>
      </diagonal>
    </border>
    <border diagonalDown="1">
      <left style="thin">
        <color theme="0" tint="-0.24994659260841701"/>
      </left>
      <right style="hair">
        <color theme="0" tint="-0.24994659260841701"/>
      </right>
      <top style="hair">
        <color theme="0" tint="-0.24994659260841701"/>
      </top>
      <bottom style="double">
        <color theme="0" tint="-0.24994659260841701"/>
      </bottom>
      <diagonal style="thin">
        <color theme="0" tint="-0.24994659260841701"/>
      </diagonal>
    </border>
    <border diagonalDown="1">
      <left style="hair">
        <color theme="0" tint="-0.24994659260841701"/>
      </left>
      <right style="hair">
        <color theme="0" tint="-0.24994659260841701"/>
      </right>
      <top style="hair">
        <color theme="0" tint="-0.24994659260841701"/>
      </top>
      <bottom style="double">
        <color theme="0" tint="-0.24994659260841701"/>
      </bottom>
      <diagonal style="thin">
        <color theme="0" tint="-0.24994659260841701"/>
      </diagonal>
    </border>
    <border diagonalDown="1">
      <left style="hair">
        <color theme="0" tint="-0.24994659260841701"/>
      </left>
      <right style="thin">
        <color theme="0" tint="-0.24994659260841701"/>
      </right>
      <top style="hair">
        <color theme="0" tint="-0.24994659260841701"/>
      </top>
      <bottom style="double">
        <color theme="0" tint="-0.24994659260841701"/>
      </bottom>
      <diagonal style="thin">
        <color theme="0" tint="-0.24994659260841701"/>
      </diagonal>
    </border>
    <border diagonalDown="1">
      <left style="thin">
        <color theme="0" tint="-0.14996795556505021"/>
      </left>
      <right style="hair">
        <color theme="0" tint="-0.34998626667073579"/>
      </right>
      <top style="thin">
        <color theme="0" tint="-0.34998626667073579"/>
      </top>
      <bottom style="thin">
        <color theme="0" tint="-0.14996795556505021"/>
      </bottom>
      <diagonal style="thin">
        <color theme="0" tint="-0.14993743705557422"/>
      </diagonal>
    </border>
    <border>
      <left style="thin">
        <color theme="0" tint="-0.24994659260841701"/>
      </left>
      <right style="hair">
        <color theme="0" tint="-0.499984740745262"/>
      </right>
      <top style="thin">
        <color theme="0" tint="-0.24994659260841701"/>
      </top>
      <bottom style="thin">
        <color theme="0" tint="-0.24994659260841701"/>
      </bottom>
      <diagonal/>
    </border>
    <border>
      <left style="hair">
        <color theme="0" tint="-0.499984740745262"/>
      </left>
      <right style="hair">
        <color theme="0" tint="-0.499984740745262"/>
      </right>
      <top style="thin">
        <color theme="0" tint="-0.24994659260841701"/>
      </top>
      <bottom style="thin">
        <color theme="0" tint="-0.24994659260841701"/>
      </bottom>
      <diagonal/>
    </border>
    <border>
      <left style="hair">
        <color theme="0" tint="-0.499984740745262"/>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hair">
        <color theme="0" tint="-0.24994659260841701"/>
      </bottom>
      <diagonal/>
    </border>
    <border>
      <left style="thin">
        <color theme="0" tint="-0.34998626667073579"/>
      </left>
      <right style="thin">
        <color theme="0" tint="-0.34998626667073579"/>
      </right>
      <top style="hair">
        <color theme="0" tint="-0.24994659260841701"/>
      </top>
      <bottom style="hair">
        <color theme="0" tint="-0.24994659260841701"/>
      </bottom>
      <diagonal/>
    </border>
    <border>
      <left style="thin">
        <color theme="0" tint="-0.34998626667073579"/>
      </left>
      <right style="thin">
        <color theme="0" tint="-0.34998626667073579"/>
      </right>
      <top style="hair">
        <color theme="0" tint="-0.24994659260841701"/>
      </top>
      <bottom style="thin">
        <color theme="0" tint="-0.34998626667073579"/>
      </bottom>
      <diagonal/>
    </border>
    <border>
      <left style="thin">
        <color theme="0" tint="-0.34998626667073579"/>
      </left>
      <right style="thin">
        <color theme="0" tint="-0.34998626667073579"/>
      </right>
      <top/>
      <bottom style="hair">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499984740745262"/>
      </bottom>
      <diagonal/>
    </border>
    <border>
      <left style="thin">
        <color theme="0" tint="-0.24994659260841701"/>
      </left>
      <right style="thin">
        <color theme="0" tint="-0.499984740745262"/>
      </right>
      <top style="thin">
        <color theme="0" tint="-0.24994659260841701"/>
      </top>
      <bottom style="thin">
        <color theme="0" tint="-0.499984740745262"/>
      </bottom>
      <diagonal/>
    </border>
    <border>
      <left style="thin">
        <color theme="0" tint="-0.34998626667073579"/>
      </left>
      <right style="hair">
        <color theme="0" tint="-0.34998626667073579"/>
      </right>
      <top style="thin">
        <color theme="0" tint="-0.24994659260841701"/>
      </top>
      <bottom style="thin">
        <color theme="0" tint="-0.24994659260841701"/>
      </bottom>
      <diagonal/>
    </border>
    <border>
      <left style="hair">
        <color theme="0" tint="-0.34998626667073579"/>
      </left>
      <right style="hair">
        <color theme="0" tint="-0.34998626667073579"/>
      </right>
      <top style="thin">
        <color theme="0" tint="-0.24994659260841701"/>
      </top>
      <bottom style="thin">
        <color theme="0" tint="-0.24994659260841701"/>
      </bottom>
      <diagonal/>
    </border>
    <border>
      <left style="thin">
        <color theme="0" tint="-0.34998626667073579"/>
      </left>
      <right style="hair">
        <color theme="0" tint="-0.34998626667073579"/>
      </right>
      <top style="thin">
        <color theme="0" tint="-0.24994659260841701"/>
      </top>
      <bottom style="hair">
        <color theme="0" tint="-0.24994659260841701"/>
      </bottom>
      <diagonal/>
    </border>
    <border>
      <left style="hair">
        <color theme="0" tint="-0.34998626667073579"/>
      </left>
      <right style="hair">
        <color theme="0" tint="-0.34998626667073579"/>
      </right>
      <top style="thin">
        <color theme="0" tint="-0.24994659260841701"/>
      </top>
      <bottom style="hair">
        <color theme="0" tint="-0.24994659260841701"/>
      </bottom>
      <diagonal/>
    </border>
    <border>
      <left style="thin">
        <color theme="0" tint="-0.34998626667073579"/>
      </left>
      <right style="hair">
        <color theme="0" tint="-0.34998626667073579"/>
      </right>
      <top style="hair">
        <color theme="0" tint="-0.24994659260841701"/>
      </top>
      <bottom style="hair">
        <color theme="0" tint="-0.24994659260841701"/>
      </bottom>
      <diagonal/>
    </border>
    <border>
      <left style="hair">
        <color theme="0" tint="-0.34998626667073579"/>
      </left>
      <right style="hair">
        <color theme="0" tint="-0.34998626667073579"/>
      </right>
      <top style="hair">
        <color theme="0" tint="-0.24994659260841701"/>
      </top>
      <bottom style="hair">
        <color theme="0" tint="-0.24994659260841701"/>
      </bottom>
      <diagonal/>
    </border>
    <border>
      <left style="hair">
        <color theme="0" tint="-0.34998626667073579"/>
      </left>
      <right style="thin">
        <color theme="0" tint="-0.34998626667073579"/>
      </right>
      <top style="thin">
        <color theme="0" tint="-0.24994659260841701"/>
      </top>
      <bottom style="thin">
        <color theme="0" tint="-0.24994659260841701"/>
      </bottom>
      <diagonal/>
    </border>
    <border>
      <left style="hair">
        <color theme="0" tint="-0.34998626667073579"/>
      </left>
      <right style="thin">
        <color theme="0" tint="-0.34998626667073579"/>
      </right>
      <top style="thin">
        <color theme="0" tint="-0.24994659260841701"/>
      </top>
      <bottom style="hair">
        <color theme="0" tint="-0.24994659260841701"/>
      </bottom>
      <diagonal/>
    </border>
    <border>
      <left style="hair">
        <color theme="0" tint="-0.34998626667073579"/>
      </left>
      <right style="thin">
        <color theme="0" tint="-0.34998626667073579"/>
      </right>
      <top style="hair">
        <color theme="0" tint="-0.24994659260841701"/>
      </top>
      <bottom style="hair">
        <color theme="0" tint="-0.24994659260841701"/>
      </bottom>
      <diagonal/>
    </border>
    <border>
      <left style="thin">
        <color theme="0" tint="-0.34998626667073579"/>
      </left>
      <right style="hair">
        <color theme="0" tint="-0.34998626667073579"/>
      </right>
      <top style="hair">
        <color theme="0" tint="-0.24994659260841701"/>
      </top>
      <bottom style="thin">
        <color theme="0" tint="-0.34998626667073579"/>
      </bottom>
      <diagonal/>
    </border>
    <border>
      <left style="hair">
        <color theme="0" tint="-0.34998626667073579"/>
      </left>
      <right style="hair">
        <color theme="0" tint="-0.34998626667073579"/>
      </right>
      <top style="hair">
        <color theme="0" tint="-0.24994659260841701"/>
      </top>
      <bottom style="thin">
        <color theme="0" tint="-0.34998626667073579"/>
      </bottom>
      <diagonal/>
    </border>
    <border>
      <left style="hair">
        <color theme="0" tint="-0.34998626667073579"/>
      </left>
      <right style="thin">
        <color theme="0" tint="-0.34998626667073579"/>
      </right>
      <top style="hair">
        <color theme="0" tint="-0.24994659260841701"/>
      </top>
      <bottom style="thin">
        <color theme="0" tint="-0.34998626667073579"/>
      </bottom>
      <diagonal/>
    </border>
    <border>
      <left style="thin">
        <color theme="0" tint="-0.34998626667073579"/>
      </left>
      <right/>
      <top style="thin">
        <color theme="0" tint="-0.499984740745262"/>
      </top>
      <bottom style="thin">
        <color theme="0" tint="-0.24994659260841701"/>
      </bottom>
      <diagonal/>
    </border>
    <border>
      <left/>
      <right/>
      <top style="thin">
        <color theme="0" tint="-0.499984740745262"/>
      </top>
      <bottom style="thin">
        <color theme="0" tint="-0.24994659260841701"/>
      </bottom>
      <diagonal/>
    </border>
    <border>
      <left/>
      <right style="thin">
        <color theme="0" tint="-0.34998626667073579"/>
      </right>
      <top style="thin">
        <color theme="0" tint="-0.499984740745262"/>
      </top>
      <bottom style="thin">
        <color theme="0" tint="-0.24994659260841701"/>
      </bottom>
      <diagonal/>
    </border>
    <border>
      <left/>
      <right/>
      <top/>
      <bottom style="thin">
        <color theme="0" tint="-0.499984740745262"/>
      </bottom>
      <diagonal/>
    </border>
    <border>
      <left style="thin">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style="hair">
        <color theme="0" tint="-0.34998626667073579"/>
      </right>
      <top style="thin">
        <color theme="0" tint="-0.34998626667073579"/>
      </top>
      <bottom style="hair">
        <color theme="0" tint="-0.34998626667073579"/>
      </bottom>
      <diagonal/>
    </border>
    <border>
      <left/>
      <right/>
      <top style="thin">
        <color theme="0" tint="-0.24994659260841701"/>
      </top>
      <bottom/>
      <diagonal/>
    </border>
    <border>
      <left/>
      <right/>
      <top/>
      <bottom style="thin">
        <color theme="0" tint="-0.24994659260841701"/>
      </bottom>
      <diagonal/>
    </border>
    <border>
      <left/>
      <right/>
      <top style="thin">
        <color theme="0" tint="-0.24994659260841701"/>
      </top>
      <bottom style="double">
        <color theme="0" tint="-0.24994659260841701"/>
      </bottom>
      <diagonal/>
    </border>
    <border>
      <left/>
      <right style="thin">
        <color theme="0" tint="-0.24994659260841701"/>
      </right>
      <top style="double">
        <color theme="0" tint="-0.24994659260841701"/>
      </top>
      <bottom style="thin">
        <color theme="0" tint="-0.24994659260841701"/>
      </bottom>
      <diagonal/>
    </border>
    <border>
      <left style="thin">
        <color theme="0" tint="-0.24994659260841701"/>
      </left>
      <right/>
      <top style="thin">
        <color theme="0" tint="-0.24994659260841701"/>
      </top>
      <bottom style="hair">
        <color theme="0" tint="-0.24994659260841701"/>
      </bottom>
      <diagonal/>
    </border>
    <border>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s>
  <cellStyleXfs count="2">
    <xf numFmtId="0" fontId="0" fillId="0" borderId="0"/>
    <xf numFmtId="44" fontId="67" fillId="0" borderId="0" applyFont="0" applyFill="0" applyBorder="0" applyAlignment="0" applyProtection="0"/>
  </cellStyleXfs>
  <cellXfs count="508">
    <xf numFmtId="0" fontId="0" fillId="0" borderId="0" xfId="0"/>
    <xf numFmtId="0" fontId="1" fillId="0" borderId="0" xfId="0" applyFont="1" applyAlignment="1">
      <alignment vertical="center"/>
    </xf>
    <xf numFmtId="0" fontId="2" fillId="2" borderId="0" xfId="0" applyFont="1" applyFill="1" applyAlignment="1" applyProtection="1">
      <alignment vertical="top" wrapText="1"/>
      <protection hidden="1"/>
    </xf>
    <xf numFmtId="0" fontId="8" fillId="2" borderId="0" xfId="0" applyFont="1" applyFill="1" applyProtection="1">
      <protection hidden="1"/>
    </xf>
    <xf numFmtId="0" fontId="9" fillId="2" borderId="0" xfId="0" applyFont="1" applyFill="1" applyProtection="1">
      <protection hidden="1"/>
    </xf>
    <xf numFmtId="0" fontId="9" fillId="0" borderId="0" xfId="0" applyFont="1" applyAlignment="1">
      <alignment vertical="center"/>
    </xf>
    <xf numFmtId="0" fontId="11" fillId="0" borderId="0" xfId="0" applyFont="1" applyAlignment="1">
      <alignment vertical="center"/>
    </xf>
    <xf numFmtId="4" fontId="7" fillId="2" borderId="1" xfId="0" applyNumberFormat="1" applyFont="1" applyFill="1" applyBorder="1" applyProtection="1">
      <protection hidden="1"/>
    </xf>
    <xf numFmtId="0" fontId="8" fillId="2" borderId="1" xfId="0" applyFont="1" applyFill="1" applyBorder="1" applyProtection="1">
      <protection hidden="1"/>
    </xf>
    <xf numFmtId="0" fontId="9" fillId="2" borderId="1" xfId="0" applyFont="1" applyFill="1" applyBorder="1" applyProtection="1">
      <protection hidden="1"/>
    </xf>
    <xf numFmtId="0" fontId="4" fillId="2" borderId="0" xfId="0" applyFont="1" applyFill="1" applyProtection="1">
      <protection hidden="1"/>
    </xf>
    <xf numFmtId="4" fontId="7" fillId="2" borderId="0" xfId="0" applyNumberFormat="1" applyFont="1" applyFill="1" applyProtection="1">
      <protection hidden="1"/>
    </xf>
    <xf numFmtId="0" fontId="8" fillId="0" borderId="1" xfId="0" applyFont="1" applyFill="1" applyBorder="1" applyProtection="1">
      <protection hidden="1"/>
    </xf>
    <xf numFmtId="0" fontId="8" fillId="0" borderId="0" xfId="0" applyFont="1" applyFill="1" applyProtection="1">
      <protection hidden="1"/>
    </xf>
    <xf numFmtId="0" fontId="1" fillId="0" borderId="0" xfId="0" applyFont="1" applyFill="1" applyAlignment="1">
      <alignment vertical="center"/>
    </xf>
    <xf numFmtId="0" fontId="16" fillId="0" borderId="1" xfId="0" applyFont="1" applyFill="1" applyBorder="1" applyProtection="1">
      <protection hidden="1"/>
    </xf>
    <xf numFmtId="0" fontId="16" fillId="0" borderId="0" xfId="0" applyFont="1" applyFill="1" applyProtection="1">
      <protection hidden="1"/>
    </xf>
    <xf numFmtId="0" fontId="13" fillId="0" borderId="0" xfId="0" applyFont="1" applyAlignment="1">
      <alignment vertical="center"/>
    </xf>
    <xf numFmtId="0" fontId="12" fillId="0" borderId="0" xfId="0" applyFont="1" applyAlignment="1">
      <alignment vertical="center"/>
    </xf>
    <xf numFmtId="164" fontId="13" fillId="4" borderId="4" xfId="0" applyNumberFormat="1" applyFont="1" applyFill="1" applyBorder="1" applyAlignment="1">
      <alignment vertical="center"/>
    </xf>
    <xf numFmtId="164" fontId="13" fillId="4" borderId="10" xfId="0" applyNumberFormat="1" applyFont="1" applyFill="1" applyBorder="1" applyAlignment="1">
      <alignment vertical="center"/>
    </xf>
    <xf numFmtId="164" fontId="13" fillId="4" borderId="42" xfId="0" applyNumberFormat="1" applyFont="1" applyFill="1" applyBorder="1" applyAlignment="1">
      <alignment vertical="center"/>
    </xf>
    <xf numFmtId="0" fontId="26" fillId="0" borderId="0" xfId="0" applyFont="1" applyAlignment="1">
      <alignment vertical="center"/>
    </xf>
    <xf numFmtId="164" fontId="12" fillId="0" borderId="0" xfId="0" applyNumberFormat="1" applyFont="1" applyFill="1" applyBorder="1" applyAlignment="1">
      <alignment vertical="center"/>
    </xf>
    <xf numFmtId="0" fontId="27" fillId="0" borderId="0" xfId="0" applyFont="1" applyAlignment="1">
      <alignment vertical="center"/>
    </xf>
    <xf numFmtId="0" fontId="2" fillId="2" borderId="0" xfId="0" applyFont="1" applyFill="1" applyAlignment="1" applyProtection="1">
      <alignment vertical="center" wrapText="1"/>
      <protection hidden="1"/>
    </xf>
    <xf numFmtId="0" fontId="22" fillId="4" borderId="20" xfId="0" applyFont="1" applyFill="1" applyBorder="1" applyAlignment="1">
      <alignment horizontal="right" vertical="center"/>
    </xf>
    <xf numFmtId="0" fontId="22" fillId="4" borderId="23" xfId="0" applyFont="1" applyFill="1" applyBorder="1" applyAlignment="1">
      <alignment horizontal="right" vertical="center"/>
    </xf>
    <xf numFmtId="164" fontId="13" fillId="4" borderId="47" xfId="0" applyNumberFormat="1" applyFont="1" applyFill="1" applyBorder="1" applyAlignment="1">
      <alignment vertical="center"/>
    </xf>
    <xf numFmtId="164" fontId="13" fillId="4" borderId="21" xfId="0" applyNumberFormat="1" applyFont="1" applyFill="1" applyBorder="1" applyAlignment="1">
      <alignment vertical="center"/>
    </xf>
    <xf numFmtId="164" fontId="13" fillId="4" borderId="24" xfId="0" applyNumberFormat="1" applyFont="1" applyFill="1" applyBorder="1" applyAlignment="1">
      <alignment vertical="center"/>
    </xf>
    <xf numFmtId="0" fontId="1" fillId="0" borderId="0" xfId="0" applyFont="1" applyAlignment="1" applyProtection="1">
      <alignment vertical="center"/>
    </xf>
    <xf numFmtId="0" fontId="2" fillId="2" borderId="0" xfId="0" applyFont="1" applyFill="1" applyAlignment="1" applyProtection="1">
      <alignment vertical="center" wrapText="1"/>
    </xf>
    <xf numFmtId="0" fontId="2" fillId="2" borderId="0" xfId="0" applyFont="1" applyFill="1" applyAlignment="1" applyProtection="1">
      <alignment vertical="top" wrapText="1"/>
    </xf>
    <xf numFmtId="0" fontId="5" fillId="2" borderId="1" xfId="0" applyFont="1" applyFill="1" applyBorder="1" applyProtection="1"/>
    <xf numFmtId="0" fontId="8" fillId="2" borderId="1" xfId="0" applyFont="1" applyFill="1" applyBorder="1" applyProtection="1"/>
    <xf numFmtId="0" fontId="8" fillId="0" borderId="1" xfId="0" applyFont="1" applyFill="1" applyBorder="1" applyProtection="1"/>
    <xf numFmtId="0" fontId="9" fillId="2" borderId="1" xfId="0" applyFont="1" applyFill="1" applyBorder="1" applyProtection="1"/>
    <xf numFmtId="0" fontId="4" fillId="2" borderId="0" xfId="0" applyFont="1" applyFill="1" applyProtection="1"/>
    <xf numFmtId="0" fontId="5" fillId="2" borderId="0" xfId="0" applyFont="1" applyFill="1" applyProtection="1"/>
    <xf numFmtId="0" fontId="6" fillId="2" borderId="0" xfId="0" applyFont="1" applyFill="1" applyAlignment="1" applyProtection="1">
      <alignment horizontal="right" vertical="top"/>
    </xf>
    <xf numFmtId="4" fontId="7" fillId="2" borderId="0" xfId="0" applyNumberFormat="1" applyFont="1" applyFill="1" applyProtection="1"/>
    <xf numFmtId="0" fontId="8" fillId="2" borderId="0" xfId="0" applyFont="1" applyFill="1" applyProtection="1"/>
    <xf numFmtId="0" fontId="8" fillId="0" borderId="0" xfId="0" applyFont="1" applyFill="1" applyProtection="1"/>
    <xf numFmtId="0" fontId="1" fillId="0" borderId="0" xfId="0" applyFont="1" applyFill="1" applyAlignment="1" applyProtection="1">
      <alignment vertical="center"/>
    </xf>
    <xf numFmtId="0" fontId="9" fillId="2" borderId="0" xfId="0" applyFont="1" applyFill="1" applyProtection="1"/>
    <xf numFmtId="0" fontId="27" fillId="0" borderId="0" xfId="0" applyFont="1" applyAlignment="1" applyProtection="1">
      <alignment vertical="center"/>
    </xf>
    <xf numFmtId="0" fontId="13" fillId="0" borderId="0" xfId="0" applyFont="1" applyAlignment="1" applyProtection="1">
      <alignment vertical="center"/>
    </xf>
    <xf numFmtId="0" fontId="26" fillId="0" borderId="0" xfId="0" applyFont="1" applyAlignment="1" applyProtection="1">
      <alignment vertical="center"/>
    </xf>
    <xf numFmtId="0" fontId="13" fillId="3" borderId="7" xfId="0" applyFont="1" applyFill="1" applyBorder="1" applyAlignment="1" applyProtection="1">
      <alignment horizontal="right" vertical="center"/>
    </xf>
    <xf numFmtId="164" fontId="13" fillId="3" borderId="2" xfId="0" applyNumberFormat="1" applyFont="1" applyFill="1" applyBorder="1" applyAlignment="1" applyProtection="1">
      <alignment vertical="center"/>
    </xf>
    <xf numFmtId="164" fontId="24" fillId="3" borderId="2" xfId="0" applyNumberFormat="1" applyFont="1" applyFill="1" applyBorder="1" applyAlignment="1" applyProtection="1">
      <alignment vertical="center"/>
    </xf>
    <xf numFmtId="164" fontId="13" fillId="3" borderId="3" xfId="0" applyNumberFormat="1" applyFont="1" applyFill="1" applyBorder="1" applyAlignment="1" applyProtection="1">
      <alignment vertical="center"/>
    </xf>
    <xf numFmtId="0" fontId="22" fillId="4" borderId="20" xfId="0" applyFont="1" applyFill="1" applyBorder="1" applyAlignment="1" applyProtection="1">
      <alignment horizontal="right" vertical="center"/>
    </xf>
    <xf numFmtId="0" fontId="13" fillId="4" borderId="4" xfId="0" applyFont="1" applyFill="1" applyBorder="1" applyAlignment="1" applyProtection="1">
      <alignment horizontal="left" vertical="center" indent="1"/>
    </xf>
    <xf numFmtId="164" fontId="13" fillId="4" borderId="4" xfId="0" applyNumberFormat="1" applyFont="1" applyFill="1" applyBorder="1" applyAlignment="1" applyProtection="1">
      <alignment vertical="center"/>
    </xf>
    <xf numFmtId="164" fontId="13" fillId="4" borderId="21" xfId="0" applyNumberFormat="1" applyFont="1" applyFill="1" applyBorder="1" applyAlignment="1" applyProtection="1">
      <alignment vertical="center"/>
    </xf>
    <xf numFmtId="164" fontId="13" fillId="4" borderId="42" xfId="0" applyNumberFormat="1" applyFont="1" applyFill="1" applyBorder="1" applyAlignment="1" applyProtection="1">
      <alignment vertical="center"/>
    </xf>
    <xf numFmtId="0" fontId="22" fillId="4" borderId="23" xfId="0" applyFont="1" applyFill="1" applyBorder="1" applyAlignment="1" applyProtection="1">
      <alignment horizontal="right" vertical="center"/>
    </xf>
    <xf numFmtId="0" fontId="13" fillId="4" borderId="10" xfId="0" applyFont="1" applyFill="1" applyBorder="1" applyAlignment="1" applyProtection="1">
      <alignment horizontal="left" vertical="center" indent="1"/>
    </xf>
    <xf numFmtId="164" fontId="13" fillId="4" borderId="10" xfId="0" applyNumberFormat="1" applyFont="1" applyFill="1" applyBorder="1" applyAlignment="1" applyProtection="1">
      <alignment vertical="center"/>
    </xf>
    <xf numFmtId="164" fontId="13" fillId="4" borderId="24" xfId="0" applyNumberFormat="1" applyFont="1" applyFill="1" applyBorder="1" applyAlignment="1" applyProtection="1">
      <alignment vertical="center"/>
    </xf>
    <xf numFmtId="164" fontId="13" fillId="4" borderId="47" xfId="0" applyNumberFormat="1" applyFont="1" applyFill="1" applyBorder="1" applyAlignment="1" applyProtection="1">
      <alignment vertical="center"/>
    </xf>
    <xf numFmtId="164" fontId="13" fillId="4" borderId="45" xfId="0" applyNumberFormat="1" applyFont="1" applyFill="1" applyBorder="1" applyAlignment="1" applyProtection="1">
      <alignment vertical="center"/>
    </xf>
    <xf numFmtId="164" fontId="13" fillId="4" borderId="5" xfId="0" applyNumberFormat="1" applyFont="1" applyFill="1" applyBorder="1" applyAlignment="1" applyProtection="1">
      <alignment vertical="center"/>
    </xf>
    <xf numFmtId="0" fontId="12" fillId="0" borderId="0" xfId="0" applyFont="1" applyAlignment="1" applyProtection="1">
      <alignment vertical="center"/>
    </xf>
    <xf numFmtId="0" fontId="11" fillId="0" borderId="0" xfId="0" applyFont="1" applyAlignment="1" applyProtection="1">
      <alignment vertical="center"/>
    </xf>
    <xf numFmtId="0" fontId="10" fillId="0" borderId="0" xfId="0" applyFont="1" applyAlignment="1" applyProtection="1">
      <alignment vertical="center"/>
    </xf>
    <xf numFmtId="0" fontId="9" fillId="0" borderId="0" xfId="0" applyFont="1" applyAlignment="1" applyProtection="1">
      <alignment vertical="center"/>
    </xf>
    <xf numFmtId="0" fontId="6" fillId="0" borderId="0" xfId="0" applyFont="1" applyFill="1" applyProtection="1"/>
    <xf numFmtId="164" fontId="12" fillId="3" borderId="40" xfId="0" applyNumberFormat="1" applyFont="1" applyFill="1" applyBorder="1" applyAlignment="1" applyProtection="1">
      <alignment vertical="center"/>
    </xf>
    <xf numFmtId="164" fontId="12" fillId="4" borderId="42" xfId="0" applyNumberFormat="1" applyFont="1" applyFill="1" applyBorder="1" applyAlignment="1" applyProtection="1">
      <alignment vertical="center"/>
    </xf>
    <xf numFmtId="164" fontId="12" fillId="4" borderId="47" xfId="0" applyNumberFormat="1" applyFont="1" applyFill="1" applyBorder="1" applyAlignment="1" applyProtection="1">
      <alignment vertical="center"/>
    </xf>
    <xf numFmtId="164" fontId="12" fillId="4" borderId="45" xfId="0" applyNumberFormat="1" applyFont="1" applyFill="1" applyBorder="1" applyAlignment="1" applyProtection="1">
      <alignment vertical="center"/>
    </xf>
    <xf numFmtId="0" fontId="10" fillId="0" borderId="0" xfId="0" applyFont="1" applyFill="1" applyAlignment="1" applyProtection="1">
      <alignment vertical="center"/>
    </xf>
    <xf numFmtId="164" fontId="13" fillId="4" borderId="20" xfId="0" applyNumberFormat="1" applyFont="1" applyFill="1" applyBorder="1" applyAlignment="1" applyProtection="1">
      <alignment vertical="center"/>
    </xf>
    <xf numFmtId="164" fontId="13" fillId="4" borderId="22" xfId="0" applyNumberFormat="1" applyFont="1" applyFill="1" applyBorder="1" applyAlignment="1" applyProtection="1">
      <alignment vertical="center"/>
    </xf>
    <xf numFmtId="164" fontId="13" fillId="4" borderId="23" xfId="0" applyNumberFormat="1" applyFont="1" applyFill="1" applyBorder="1" applyAlignment="1" applyProtection="1">
      <alignment vertical="center"/>
    </xf>
    <xf numFmtId="164" fontId="13" fillId="4" borderId="18" xfId="0" applyNumberFormat="1" applyFont="1" applyFill="1" applyBorder="1" applyAlignment="1" applyProtection="1">
      <alignment vertical="center"/>
    </xf>
    <xf numFmtId="164" fontId="13" fillId="4" borderId="26" xfId="0" applyNumberFormat="1" applyFont="1" applyFill="1" applyBorder="1" applyAlignment="1" applyProtection="1">
      <alignment vertical="center"/>
    </xf>
    <xf numFmtId="164" fontId="13" fillId="4" borderId="27" xfId="0" applyNumberFormat="1" applyFont="1" applyFill="1" applyBorder="1" applyAlignment="1" applyProtection="1">
      <alignment vertical="center"/>
    </xf>
    <xf numFmtId="0" fontId="27" fillId="4" borderId="0" xfId="0" applyFont="1" applyFill="1" applyAlignment="1" applyProtection="1">
      <alignment vertical="center"/>
    </xf>
    <xf numFmtId="0" fontId="11" fillId="0" borderId="0" xfId="0" applyFont="1" applyFill="1" applyAlignment="1" applyProtection="1">
      <alignment vertical="center"/>
    </xf>
    <xf numFmtId="0" fontId="33" fillId="0" borderId="0" xfId="0" applyFont="1" applyFill="1" applyAlignment="1" applyProtection="1">
      <alignment horizontal="left" vertical="center" wrapText="1"/>
    </xf>
    <xf numFmtId="0" fontId="21" fillId="0" borderId="0" xfId="0" applyFont="1" applyFill="1" applyAlignment="1" applyProtection="1">
      <alignment vertical="center"/>
    </xf>
    <xf numFmtId="0" fontId="27" fillId="0" borderId="0" xfId="0" applyFont="1" applyFill="1" applyAlignment="1" applyProtection="1">
      <alignment vertical="center"/>
    </xf>
    <xf numFmtId="0" fontId="13" fillId="0" borderId="0" xfId="0" applyFont="1" applyFill="1" applyAlignment="1" applyProtection="1">
      <alignment vertical="center"/>
    </xf>
    <xf numFmtId="0" fontId="3" fillId="2" borderId="1" xfId="0" applyFont="1" applyFill="1" applyBorder="1" applyProtection="1"/>
    <xf numFmtId="0" fontId="3" fillId="2" borderId="1" xfId="0" applyFont="1" applyFill="1" applyBorder="1" applyProtection="1">
      <protection hidden="1"/>
    </xf>
    <xf numFmtId="0" fontId="31" fillId="0" borderId="0" xfId="0" applyFont="1" applyFill="1" applyBorder="1" applyProtection="1"/>
    <xf numFmtId="0" fontId="34" fillId="0" borderId="0" xfId="0" applyFont="1" applyFill="1" applyBorder="1" applyProtection="1"/>
    <xf numFmtId="164" fontId="12" fillId="3" borderId="7" xfId="0" applyNumberFormat="1" applyFont="1" applyFill="1" applyBorder="1" applyAlignment="1" applyProtection="1">
      <alignment vertical="center"/>
    </xf>
    <xf numFmtId="0" fontId="2" fillId="2" borderId="0" xfId="0" applyFont="1" applyFill="1" applyAlignment="1" applyProtection="1">
      <alignment horizontal="right" vertical="center" wrapText="1"/>
    </xf>
    <xf numFmtId="0" fontId="28" fillId="0" borderId="0" xfId="0" applyFont="1" applyFill="1" applyAlignment="1" applyProtection="1">
      <alignment horizontal="left" vertical="center" wrapText="1"/>
    </xf>
    <xf numFmtId="0" fontId="4" fillId="2" borderId="50" xfId="0" applyFont="1" applyFill="1" applyBorder="1" applyProtection="1"/>
    <xf numFmtId="0" fontId="5" fillId="2" borderId="50" xfId="0" applyFont="1" applyFill="1" applyBorder="1" applyProtection="1"/>
    <xf numFmtId="0" fontId="8" fillId="2" borderId="50" xfId="0" applyFont="1" applyFill="1" applyBorder="1" applyProtection="1"/>
    <xf numFmtId="0" fontId="9" fillId="2" borderId="50" xfId="0" applyFont="1" applyFill="1" applyBorder="1" applyProtection="1"/>
    <xf numFmtId="0" fontId="1" fillId="0" borderId="50" xfId="0" applyFont="1" applyBorder="1" applyAlignment="1" applyProtection="1">
      <alignment vertical="center"/>
    </xf>
    <xf numFmtId="0" fontId="1" fillId="0" borderId="50" xfId="0" applyFont="1" applyFill="1" applyBorder="1" applyAlignment="1" applyProtection="1">
      <alignment vertical="center"/>
    </xf>
    <xf numFmtId="0" fontId="27" fillId="0" borderId="0" xfId="0" applyFont="1" applyFill="1" applyBorder="1" applyAlignment="1" applyProtection="1">
      <alignment vertical="center"/>
    </xf>
    <xf numFmtId="0" fontId="29" fillId="2" borderId="0" xfId="0" applyFont="1" applyFill="1" applyBorder="1" applyAlignment="1" applyProtection="1">
      <alignment horizontal="left" vertical="top" wrapText="1"/>
    </xf>
    <xf numFmtId="0" fontId="30" fillId="2" borderId="0" xfId="0" applyFont="1" applyFill="1" applyBorder="1" applyAlignment="1" applyProtection="1">
      <alignment horizontal="left" vertical="top" wrapText="1"/>
    </xf>
    <xf numFmtId="0" fontId="40" fillId="0" borderId="0" xfId="0" applyFont="1" applyProtection="1">
      <protection hidden="1"/>
    </xf>
    <xf numFmtId="0" fontId="42" fillId="0" borderId="0" xfId="0" applyFont="1" applyProtection="1">
      <protection hidden="1"/>
    </xf>
    <xf numFmtId="0" fontId="43" fillId="0" borderId="0" xfId="0" applyFont="1" applyProtection="1">
      <protection hidden="1"/>
    </xf>
    <xf numFmtId="0" fontId="43" fillId="0" borderId="0" xfId="0" applyFont="1" applyAlignment="1" applyProtection="1">
      <alignment horizontal="left" vertical="center"/>
      <protection hidden="1"/>
    </xf>
    <xf numFmtId="0" fontId="44" fillId="0" borderId="0" xfId="0" applyFont="1" applyAlignment="1" applyProtection="1">
      <alignment horizontal="right" vertical="top"/>
      <protection hidden="1"/>
    </xf>
    <xf numFmtId="0" fontId="45" fillId="0" borderId="0" xfId="0" applyFont="1" applyAlignment="1" applyProtection="1">
      <alignment vertical="center"/>
      <protection hidden="1"/>
    </xf>
    <xf numFmtId="0" fontId="5" fillId="0" borderId="0" xfId="0" applyFont="1" applyAlignment="1" applyProtection="1">
      <alignment vertical="center"/>
      <protection hidden="1"/>
    </xf>
    <xf numFmtId="0" fontId="40" fillId="0" borderId="0" xfId="0" applyFont="1" applyAlignment="1" applyProtection="1">
      <alignment horizontal="left" vertical="center"/>
      <protection hidden="1"/>
    </xf>
    <xf numFmtId="0" fontId="46" fillId="0" borderId="0" xfId="0" applyFont="1" applyAlignment="1" applyProtection="1">
      <alignment horizontal="right" vertical="top" wrapText="1"/>
      <protection hidden="1"/>
    </xf>
    <xf numFmtId="0" fontId="38" fillId="0" borderId="0" xfId="0" applyFont="1" applyAlignment="1" applyProtection="1">
      <alignment vertical="center"/>
      <protection hidden="1"/>
    </xf>
    <xf numFmtId="0" fontId="47" fillId="0" borderId="0" xfId="0" applyFont="1" applyAlignment="1" applyProtection="1">
      <alignment horizontal="left" vertical="center"/>
      <protection hidden="1"/>
    </xf>
    <xf numFmtId="0" fontId="48" fillId="0" borderId="0" xfId="0" applyFont="1" applyAlignment="1" applyProtection="1">
      <alignment horizontal="right" vertical="top"/>
      <protection hidden="1"/>
    </xf>
    <xf numFmtId="0" fontId="49" fillId="0" borderId="0" xfId="0" applyFont="1" applyAlignment="1" applyProtection="1">
      <alignment horizontal="left" vertical="center"/>
      <protection hidden="1"/>
    </xf>
    <xf numFmtId="0" fontId="1" fillId="0" borderId="0" xfId="0" applyFont="1" applyAlignment="1" applyProtection="1">
      <alignment vertical="top" wrapText="1"/>
      <protection hidden="1"/>
    </xf>
    <xf numFmtId="0" fontId="39" fillId="0" borderId="0" xfId="0" applyFont="1" applyAlignment="1" applyProtection="1">
      <alignment horizontal="left" vertical="top" wrapText="1"/>
      <protection hidden="1"/>
    </xf>
    <xf numFmtId="0" fontId="50" fillId="0" borderId="0" xfId="0" applyFont="1" applyAlignment="1" applyProtection="1">
      <alignment horizontal="left" vertical="top" wrapText="1"/>
      <protection hidden="1"/>
    </xf>
    <xf numFmtId="0" fontId="1" fillId="0" borderId="0" xfId="0" applyFont="1" applyAlignment="1" applyProtection="1">
      <alignment horizontal="left" vertical="top" wrapText="1"/>
      <protection hidden="1"/>
    </xf>
    <xf numFmtId="0" fontId="39" fillId="0" borderId="0" xfId="0" applyFont="1" applyAlignment="1" applyProtection="1">
      <alignment vertical="top" wrapText="1"/>
      <protection hidden="1"/>
    </xf>
    <xf numFmtId="0" fontId="52" fillId="0" borderId="0" xfId="0" applyFont="1" applyProtection="1">
      <protection hidden="1"/>
    </xf>
    <xf numFmtId="0" fontId="53" fillId="0" borderId="0" xfId="0" applyFont="1" applyProtection="1">
      <protection hidden="1"/>
    </xf>
    <xf numFmtId="0" fontId="51" fillId="0" borderId="0" xfId="0" applyFont="1" applyProtection="1">
      <protection hidden="1"/>
    </xf>
    <xf numFmtId="0" fontId="54" fillId="0" borderId="0" xfId="0" applyFont="1" applyAlignment="1" applyProtection="1">
      <alignment horizontal="right"/>
      <protection hidden="1"/>
    </xf>
    <xf numFmtId="164" fontId="13" fillId="10" borderId="2" xfId="0" applyNumberFormat="1" applyFont="1" applyFill="1" applyBorder="1" applyAlignment="1">
      <alignment vertical="center"/>
    </xf>
    <xf numFmtId="164" fontId="24" fillId="8" borderId="77" xfId="0" applyNumberFormat="1" applyFont="1" applyFill="1" applyBorder="1" applyAlignment="1" applyProtection="1">
      <alignment vertical="center"/>
      <protection locked="0"/>
    </xf>
    <xf numFmtId="164" fontId="24" fillId="8" borderId="79" xfId="0" applyNumberFormat="1" applyFont="1" applyFill="1" applyBorder="1" applyAlignment="1" applyProtection="1">
      <alignment vertical="center"/>
      <protection locked="0"/>
    </xf>
    <xf numFmtId="164" fontId="24" fillId="8" borderId="84" xfId="0" applyNumberFormat="1" applyFont="1" applyFill="1" applyBorder="1" applyAlignment="1" applyProtection="1">
      <alignment vertical="center"/>
      <protection locked="0"/>
    </xf>
    <xf numFmtId="164" fontId="24" fillId="8" borderId="86" xfId="0" applyNumberFormat="1" applyFont="1" applyFill="1" applyBorder="1" applyAlignment="1" applyProtection="1">
      <alignment vertical="center"/>
      <protection locked="0"/>
    </xf>
    <xf numFmtId="0" fontId="13" fillId="6" borderId="63" xfId="0" applyFont="1" applyFill="1" applyBorder="1" applyAlignment="1" applyProtection="1">
      <alignment horizontal="center" vertical="center" wrapText="1"/>
      <protection locked="0"/>
    </xf>
    <xf numFmtId="0" fontId="13" fillId="6" borderId="56" xfId="0" applyFont="1" applyFill="1" applyBorder="1" applyAlignment="1" applyProtection="1">
      <alignment horizontal="center" vertical="center" wrapText="1"/>
      <protection locked="0"/>
    </xf>
    <xf numFmtId="0" fontId="39" fillId="0" borderId="0" xfId="0" applyFont="1" applyBorder="1" applyAlignment="1" applyProtection="1">
      <alignment horizontal="left" vertical="top" wrapText="1"/>
      <protection hidden="1"/>
    </xf>
    <xf numFmtId="0" fontId="50" fillId="0" borderId="0" xfId="0" applyFont="1" applyBorder="1" applyAlignment="1" applyProtection="1">
      <alignment horizontal="left" vertical="top" wrapText="1"/>
      <protection hidden="1"/>
    </xf>
    <xf numFmtId="0" fontId="39" fillId="0" borderId="48" xfId="0" applyFont="1" applyBorder="1" applyAlignment="1" applyProtection="1">
      <alignment horizontal="left" vertical="top" wrapText="1"/>
      <protection hidden="1"/>
    </xf>
    <xf numFmtId="0" fontId="39" fillId="0" borderId="48" xfId="0" applyFont="1" applyBorder="1" applyAlignment="1" applyProtection="1">
      <alignment horizontal="left" vertical="top" wrapText="1" indent="2"/>
      <protection hidden="1"/>
    </xf>
    <xf numFmtId="0" fontId="39" fillId="0" borderId="6" xfId="0" applyFont="1" applyBorder="1" applyAlignment="1" applyProtection="1">
      <alignment horizontal="left" vertical="top" wrapText="1"/>
      <protection hidden="1"/>
    </xf>
    <xf numFmtId="0" fontId="50" fillId="0" borderId="6" xfId="0" applyFont="1" applyBorder="1" applyAlignment="1" applyProtection="1">
      <alignment horizontal="left" vertical="top" wrapText="1"/>
      <protection hidden="1"/>
    </xf>
    <xf numFmtId="0" fontId="41" fillId="0" borderId="0" xfId="0" applyFont="1" applyAlignment="1" applyProtection="1">
      <alignment horizontal="right"/>
      <protection hidden="1"/>
    </xf>
    <xf numFmtId="0" fontId="30" fillId="2" borderId="0" xfId="0" applyFont="1" applyFill="1" applyAlignment="1" applyProtection="1">
      <alignment vertical="top" wrapText="1"/>
    </xf>
    <xf numFmtId="0" fontId="6" fillId="2" borderId="1" xfId="0" applyFont="1" applyFill="1" applyBorder="1" applyAlignment="1" applyProtection="1">
      <alignment horizontal="right" vertical="top"/>
    </xf>
    <xf numFmtId="4" fontId="7" fillId="2" borderId="1" xfId="0" applyNumberFormat="1" applyFont="1" applyFill="1" applyBorder="1" applyProtection="1"/>
    <xf numFmtId="0" fontId="16" fillId="0" borderId="1" xfId="0" applyFont="1" applyFill="1" applyBorder="1" applyProtection="1"/>
    <xf numFmtId="0" fontId="16" fillId="0" borderId="0" xfId="0" applyFont="1" applyFill="1" applyProtection="1"/>
    <xf numFmtId="0" fontId="5" fillId="2" borderId="0" xfId="0" applyFont="1" applyFill="1" applyAlignment="1" applyProtection="1">
      <alignment vertical="top" wrapText="1"/>
    </xf>
    <xf numFmtId="0" fontId="13" fillId="6" borderId="89" xfId="0" applyFont="1" applyFill="1" applyBorder="1" applyAlignment="1" applyProtection="1">
      <alignment horizontal="center" vertical="center" wrapText="1"/>
    </xf>
    <xf numFmtId="0" fontId="13" fillId="6" borderId="90" xfId="0" applyFont="1" applyFill="1" applyBorder="1" applyAlignment="1" applyProtection="1">
      <alignment horizontal="center" vertical="center" wrapText="1"/>
    </xf>
    <xf numFmtId="0" fontId="13" fillId="10" borderId="78" xfId="0" applyFont="1" applyFill="1" applyBorder="1" applyAlignment="1" applyProtection="1">
      <alignment vertical="center"/>
    </xf>
    <xf numFmtId="164" fontId="13" fillId="10" borderId="78" xfId="0" applyNumberFormat="1" applyFont="1" applyFill="1" applyBorder="1" applyAlignment="1" applyProtection="1">
      <alignment vertical="center"/>
    </xf>
    <xf numFmtId="164" fontId="24" fillId="10" borderId="78" xfId="0" applyNumberFormat="1" applyFont="1" applyFill="1" applyBorder="1" applyAlignment="1" applyProtection="1">
      <alignment vertical="center"/>
    </xf>
    <xf numFmtId="164" fontId="12" fillId="10" borderId="78" xfId="0" applyNumberFormat="1" applyFont="1" applyFill="1" applyBorder="1" applyAlignment="1" applyProtection="1">
      <alignment vertical="center"/>
    </xf>
    <xf numFmtId="164" fontId="12" fillId="10" borderId="80" xfId="0" applyNumberFormat="1" applyFont="1" applyFill="1" applyBorder="1" applyAlignment="1" applyProtection="1">
      <alignment vertical="center"/>
    </xf>
    <xf numFmtId="164" fontId="12" fillId="10" borderId="85" xfId="0" applyNumberFormat="1" applyFont="1" applyFill="1" applyBorder="1" applyAlignment="1" applyProtection="1">
      <alignment vertical="center"/>
    </xf>
    <xf numFmtId="164" fontId="30" fillId="10" borderId="91" xfId="0" applyNumberFormat="1" applyFont="1" applyFill="1" applyBorder="1" applyAlignment="1" applyProtection="1">
      <alignment vertical="center"/>
    </xf>
    <xf numFmtId="164" fontId="24" fillId="4" borderId="77" xfId="0" applyNumberFormat="1" applyFont="1" applyFill="1" applyBorder="1" applyAlignment="1" applyProtection="1">
      <alignment vertical="center"/>
    </xf>
    <xf numFmtId="164" fontId="13" fillId="4" borderId="77" xfId="0" applyNumberFormat="1" applyFont="1" applyFill="1" applyBorder="1" applyAlignment="1" applyProtection="1">
      <alignment vertical="center"/>
    </xf>
    <xf numFmtId="164" fontId="29" fillId="0" borderId="92" xfId="0" applyNumberFormat="1" applyFont="1" applyFill="1" applyBorder="1" applyAlignment="1" applyProtection="1">
      <alignment vertical="center"/>
    </xf>
    <xf numFmtId="164" fontId="24" fillId="4" borderId="81" xfId="0" applyNumberFormat="1" applyFont="1" applyFill="1" applyBorder="1" applyAlignment="1" applyProtection="1">
      <alignment vertical="center"/>
    </xf>
    <xf numFmtId="164" fontId="29" fillId="0" borderId="93" xfId="0" applyNumberFormat="1" applyFont="1" applyFill="1" applyBorder="1" applyAlignment="1" applyProtection="1">
      <alignment vertical="center"/>
    </xf>
    <xf numFmtId="164" fontId="24" fillId="4" borderId="79" xfId="0" applyNumberFormat="1" applyFont="1" applyFill="1" applyBorder="1" applyAlignment="1" applyProtection="1">
      <alignment vertical="center"/>
    </xf>
    <xf numFmtId="164" fontId="13" fillId="4" borderId="79" xfId="0" applyNumberFormat="1" applyFont="1" applyFill="1" applyBorder="1" applyAlignment="1" applyProtection="1">
      <alignment vertical="center"/>
    </xf>
    <xf numFmtId="164" fontId="12" fillId="6" borderId="43" xfId="0" applyNumberFormat="1" applyFont="1" applyFill="1" applyBorder="1" applyAlignment="1" applyProtection="1">
      <alignment vertical="center"/>
    </xf>
    <xf numFmtId="164" fontId="30" fillId="6" borderId="43" xfId="0" applyNumberFormat="1" applyFont="1" applyFill="1" applyBorder="1" applyAlignment="1" applyProtection="1">
      <alignment vertical="center"/>
    </xf>
    <xf numFmtId="164" fontId="12" fillId="0" borderId="0" xfId="0" applyNumberFormat="1" applyFont="1" applyFill="1" applyBorder="1" applyAlignment="1" applyProtection="1">
      <alignment vertical="center"/>
    </xf>
    <xf numFmtId="0" fontId="29" fillId="0" borderId="0" xfId="0" applyFont="1" applyAlignment="1" applyProtection="1">
      <alignment vertical="center"/>
    </xf>
    <xf numFmtId="0" fontId="1" fillId="0" borderId="0" xfId="0" applyFont="1" applyAlignment="1" applyProtection="1">
      <alignment vertical="center"/>
      <protection hidden="1"/>
    </xf>
    <xf numFmtId="0" fontId="1" fillId="0" borderId="0" xfId="0" applyFont="1" applyFill="1" applyAlignment="1" applyProtection="1">
      <alignment vertical="center"/>
      <protection hidden="1"/>
    </xf>
    <xf numFmtId="0" fontId="11" fillId="0" borderId="0" xfId="0" applyFont="1" applyAlignment="1" applyProtection="1">
      <alignment vertical="center"/>
      <protection hidden="1"/>
    </xf>
    <xf numFmtId="0" fontId="22" fillId="8" borderId="77" xfId="0" applyFont="1" applyFill="1" applyBorder="1" applyAlignment="1" applyProtection="1">
      <alignment horizontal="right" vertical="center"/>
      <protection locked="0"/>
    </xf>
    <xf numFmtId="0" fontId="22" fillId="8" borderId="79" xfId="0" applyFont="1" applyFill="1" applyBorder="1" applyAlignment="1" applyProtection="1">
      <alignment horizontal="right" vertical="center"/>
      <protection locked="0"/>
    </xf>
    <xf numFmtId="164" fontId="12" fillId="6" borderId="94" xfId="0" applyNumberFormat="1" applyFont="1" applyFill="1" applyBorder="1" applyAlignment="1" applyProtection="1">
      <alignment vertical="center"/>
    </xf>
    <xf numFmtId="164" fontId="25" fillId="6" borderId="43" xfId="0" applyNumberFormat="1" applyFont="1" applyFill="1" applyBorder="1" applyAlignment="1" applyProtection="1">
      <alignment vertical="center"/>
    </xf>
    <xf numFmtId="0" fontId="2" fillId="7" borderId="0" xfId="0" applyFont="1" applyFill="1" applyAlignment="1" applyProtection="1">
      <alignment vertical="top" wrapText="1"/>
    </xf>
    <xf numFmtId="0" fontId="1" fillId="3" borderId="0" xfId="0" applyFont="1" applyFill="1" applyAlignment="1" applyProtection="1">
      <alignment vertical="center"/>
    </xf>
    <xf numFmtId="0" fontId="27" fillId="3" borderId="0" xfId="0" applyFont="1" applyFill="1" applyAlignment="1" applyProtection="1">
      <alignment vertical="center"/>
    </xf>
    <xf numFmtId="0" fontId="13" fillId="3" borderId="0" xfId="0" applyFont="1" applyFill="1" applyAlignment="1" applyProtection="1">
      <alignment vertical="center"/>
    </xf>
    <xf numFmtId="0" fontId="13" fillId="6" borderId="56" xfId="0" applyFont="1" applyFill="1" applyBorder="1" applyAlignment="1" applyProtection="1">
      <alignment horizontal="center" vertical="center" wrapText="1"/>
    </xf>
    <xf numFmtId="0" fontId="13" fillId="6" borderId="63" xfId="0" applyFont="1" applyFill="1" applyBorder="1" applyAlignment="1" applyProtection="1">
      <alignment horizontal="center" vertical="center" wrapText="1"/>
    </xf>
    <xf numFmtId="164" fontId="12" fillId="3" borderId="3" xfId="0" applyNumberFormat="1" applyFont="1" applyFill="1" applyBorder="1" applyAlignment="1" applyProtection="1">
      <alignment vertical="center"/>
    </xf>
    <xf numFmtId="164" fontId="24" fillId="3" borderId="3" xfId="0" applyNumberFormat="1" applyFont="1" applyFill="1" applyBorder="1" applyAlignment="1" applyProtection="1">
      <alignment vertical="center"/>
    </xf>
    <xf numFmtId="164" fontId="12" fillId="5" borderId="43" xfId="0" applyNumberFormat="1" applyFont="1" applyFill="1" applyBorder="1" applyAlignment="1" applyProtection="1">
      <alignment vertical="center"/>
    </xf>
    <xf numFmtId="0" fontId="12" fillId="3" borderId="0" xfId="0" applyFont="1" applyFill="1" applyAlignment="1" applyProtection="1">
      <alignment vertical="center"/>
    </xf>
    <xf numFmtId="0" fontId="23" fillId="0" borderId="0" xfId="0" applyFont="1" applyAlignment="1" applyProtection="1">
      <alignment vertical="center"/>
    </xf>
    <xf numFmtId="0" fontId="1" fillId="3" borderId="0" xfId="0" applyFont="1" applyFill="1" applyAlignment="1" applyProtection="1">
      <alignment vertical="center"/>
      <protection hidden="1"/>
    </xf>
    <xf numFmtId="0" fontId="27" fillId="0" borderId="0" xfId="0" applyFont="1" applyAlignment="1" applyProtection="1">
      <alignment vertical="center"/>
      <protection hidden="1"/>
    </xf>
    <xf numFmtId="0" fontId="27" fillId="3" borderId="0" xfId="0" applyFont="1" applyFill="1" applyAlignment="1" applyProtection="1">
      <alignment vertical="center"/>
      <protection hidden="1"/>
    </xf>
    <xf numFmtId="0" fontId="13" fillId="10" borderId="7" xfId="0" applyFont="1" applyFill="1" applyBorder="1" applyAlignment="1">
      <alignment horizontal="right" vertical="center"/>
    </xf>
    <xf numFmtId="164" fontId="24" fillId="10" borderId="2" xfId="0" applyNumberFormat="1" applyFont="1" applyFill="1" applyBorder="1" applyAlignment="1">
      <alignment vertical="center"/>
    </xf>
    <xf numFmtId="164" fontId="13" fillId="10" borderId="3" xfId="0" applyNumberFormat="1" applyFont="1" applyFill="1" applyBorder="1" applyAlignment="1">
      <alignment vertical="center"/>
    </xf>
    <xf numFmtId="164" fontId="12" fillId="10" borderId="40" xfId="0" applyNumberFormat="1" applyFont="1" applyFill="1" applyBorder="1" applyAlignment="1">
      <alignment vertical="center"/>
    </xf>
    <xf numFmtId="164" fontId="12" fillId="10" borderId="8" xfId="0" applyNumberFormat="1" applyFont="1" applyFill="1" applyBorder="1" applyAlignment="1">
      <alignment vertical="center"/>
    </xf>
    <xf numFmtId="164" fontId="12" fillId="10" borderId="3" xfId="0" applyNumberFormat="1" applyFont="1" applyFill="1" applyBorder="1" applyAlignment="1">
      <alignment vertical="center"/>
    </xf>
    <xf numFmtId="164" fontId="12" fillId="10" borderId="19" xfId="0" applyNumberFormat="1" applyFont="1" applyFill="1" applyBorder="1" applyAlignment="1">
      <alignment vertical="center"/>
    </xf>
    <xf numFmtId="164" fontId="24" fillId="10" borderId="3" xfId="0" applyNumberFormat="1" applyFont="1" applyFill="1" applyBorder="1" applyAlignment="1">
      <alignment vertical="center"/>
    </xf>
    <xf numFmtId="164" fontId="25" fillId="6" borderId="31" xfId="0" applyNumberFormat="1" applyFont="1" applyFill="1" applyBorder="1" applyAlignment="1">
      <alignment vertical="center"/>
    </xf>
    <xf numFmtId="164" fontId="25" fillId="6" borderId="32" xfId="0" applyNumberFormat="1" applyFont="1" applyFill="1" applyBorder="1" applyAlignment="1">
      <alignment vertical="center"/>
    </xf>
    <xf numFmtId="164" fontId="12" fillId="6" borderId="43" xfId="0" applyNumberFormat="1" applyFont="1" applyFill="1" applyBorder="1" applyAlignment="1">
      <alignment vertical="center"/>
    </xf>
    <xf numFmtId="0" fontId="13" fillId="6" borderId="76" xfId="0" applyFont="1" applyFill="1" applyBorder="1" applyAlignment="1" applyProtection="1">
      <alignment horizontal="center" vertical="center" wrapText="1"/>
    </xf>
    <xf numFmtId="0" fontId="63" fillId="0" borderId="0" xfId="0" applyFont="1" applyAlignment="1" applyProtection="1">
      <alignment vertical="center"/>
    </xf>
    <xf numFmtId="0" fontId="12" fillId="6" borderId="66" xfId="0" applyFont="1" applyFill="1" applyBorder="1" applyAlignment="1" applyProtection="1">
      <alignment horizontal="center" vertical="center" wrapText="1"/>
    </xf>
    <xf numFmtId="0" fontId="13" fillId="10" borderId="12" xfId="0" applyFont="1" applyFill="1" applyBorder="1" applyAlignment="1" applyProtection="1">
      <alignment horizontal="right" vertical="center"/>
    </xf>
    <xf numFmtId="164" fontId="13" fillId="10" borderId="14" xfId="0" applyNumberFormat="1" applyFont="1" applyFill="1" applyBorder="1" applyAlignment="1" applyProtection="1">
      <alignment vertical="center"/>
    </xf>
    <xf numFmtId="164" fontId="24" fillId="10" borderId="14" xfId="0" applyNumberFormat="1" applyFont="1" applyFill="1" applyBorder="1" applyAlignment="1" applyProtection="1">
      <alignment vertical="center"/>
    </xf>
    <xf numFmtId="164" fontId="13" fillId="10" borderId="13" xfId="0" applyNumberFormat="1" applyFont="1" applyFill="1" applyBorder="1" applyAlignment="1" applyProtection="1">
      <alignment vertical="center"/>
    </xf>
    <xf numFmtId="164" fontId="12" fillId="10" borderId="44" xfId="0" applyNumberFormat="1" applyFont="1" applyFill="1" applyBorder="1" applyAlignment="1" applyProtection="1">
      <alignment vertical="center"/>
    </xf>
    <xf numFmtId="164" fontId="13" fillId="10" borderId="44" xfId="0" applyNumberFormat="1" applyFont="1" applyFill="1" applyBorder="1" applyAlignment="1" applyProtection="1">
      <alignment vertical="center"/>
    </xf>
    <xf numFmtId="164" fontId="13" fillId="10" borderId="12" xfId="0" applyNumberFormat="1" applyFont="1" applyFill="1" applyBorder="1" applyAlignment="1" applyProtection="1">
      <alignment vertical="center"/>
    </xf>
    <xf numFmtId="164" fontId="13" fillId="10" borderId="25" xfId="0" applyNumberFormat="1" applyFont="1" applyFill="1" applyBorder="1" applyAlignment="1" applyProtection="1">
      <alignment vertical="center"/>
    </xf>
    <xf numFmtId="0" fontId="13" fillId="10" borderId="7" xfId="0" applyFont="1" applyFill="1" applyBorder="1" applyAlignment="1" applyProtection="1">
      <alignment horizontal="right" vertical="center"/>
    </xf>
    <xf numFmtId="164" fontId="13" fillId="10" borderId="2" xfId="0" applyNumberFormat="1" applyFont="1" applyFill="1" applyBorder="1" applyAlignment="1" applyProtection="1">
      <alignment vertical="center"/>
    </xf>
    <xf numFmtId="164" fontId="24" fillId="10" borderId="2" xfId="0" applyNumberFormat="1" applyFont="1" applyFill="1" applyBorder="1" applyAlignment="1" applyProtection="1">
      <alignment vertical="center"/>
    </xf>
    <xf numFmtId="164" fontId="13" fillId="10" borderId="3" xfId="0" applyNumberFormat="1" applyFont="1" applyFill="1" applyBorder="1" applyAlignment="1" applyProtection="1">
      <alignment vertical="center"/>
    </xf>
    <xf numFmtId="164" fontId="12" fillId="10" borderId="40" xfId="0" applyNumberFormat="1" applyFont="1" applyFill="1" applyBorder="1" applyAlignment="1" applyProtection="1">
      <alignment vertical="center"/>
    </xf>
    <xf numFmtId="164" fontId="13" fillId="10" borderId="40" xfId="0" applyNumberFormat="1" applyFont="1" applyFill="1" applyBorder="1" applyAlignment="1" applyProtection="1">
      <alignment vertical="center"/>
    </xf>
    <xf numFmtId="164" fontId="13" fillId="10" borderId="7" xfId="0" applyNumberFormat="1" applyFont="1" applyFill="1" applyBorder="1" applyAlignment="1" applyProtection="1">
      <alignment vertical="center"/>
    </xf>
    <xf numFmtId="164" fontId="13" fillId="10" borderId="19" xfId="0" applyNumberFormat="1" applyFont="1" applyFill="1" applyBorder="1" applyAlignment="1" applyProtection="1">
      <alignment vertical="center"/>
    </xf>
    <xf numFmtId="164" fontId="12" fillId="10" borderId="37" xfId="0" applyNumberFormat="1" applyFont="1" applyFill="1" applyBorder="1" applyAlignment="1" applyProtection="1">
      <alignment vertical="center"/>
    </xf>
    <xf numFmtId="164" fontId="12" fillId="10" borderId="33" xfId="0" applyNumberFormat="1" applyFont="1" applyFill="1" applyBorder="1" applyAlignment="1" applyProtection="1">
      <alignment vertical="center"/>
    </xf>
    <xf numFmtId="164" fontId="12" fillId="10" borderId="46" xfId="0" applyNumberFormat="1" applyFont="1" applyFill="1" applyBorder="1" applyAlignment="1" applyProtection="1">
      <alignment vertical="center"/>
    </xf>
    <xf numFmtId="164" fontId="12" fillId="10" borderId="39" xfId="0" applyNumberFormat="1" applyFont="1" applyFill="1" applyBorder="1" applyAlignment="1" applyProtection="1">
      <alignment vertical="center"/>
    </xf>
    <xf numFmtId="164" fontId="12" fillId="10" borderId="38" xfId="0" applyNumberFormat="1" applyFont="1" applyFill="1" applyBorder="1" applyAlignment="1" applyProtection="1">
      <alignment vertical="center"/>
    </xf>
    <xf numFmtId="0" fontId="13" fillId="6" borderId="56"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protection hidden="1"/>
    </xf>
    <xf numFmtId="0" fontId="13" fillId="6" borderId="65" xfId="0" applyFont="1" applyFill="1" applyBorder="1" applyAlignment="1" applyProtection="1">
      <alignment horizontal="center" vertical="center" wrapText="1"/>
    </xf>
    <xf numFmtId="0" fontId="28" fillId="0" borderId="0" xfId="0" applyFont="1" applyFill="1" applyAlignment="1" applyProtection="1">
      <alignment horizontal="left" vertical="center" wrapText="1"/>
    </xf>
    <xf numFmtId="0" fontId="1" fillId="0" borderId="0" xfId="0" applyFont="1" applyAlignment="1" applyProtection="1">
      <alignment horizontal="left" vertical="center"/>
    </xf>
    <xf numFmtId="0" fontId="5" fillId="2" borderId="1" xfId="0" applyFont="1" applyFill="1" applyBorder="1" applyAlignment="1" applyProtection="1">
      <alignment horizontal="left"/>
    </xf>
    <xf numFmtId="0" fontId="6" fillId="2" borderId="1" xfId="0" applyFont="1" applyFill="1" applyBorder="1" applyAlignment="1" applyProtection="1">
      <alignment horizontal="left" vertical="top"/>
    </xf>
    <xf numFmtId="0" fontId="5" fillId="2" borderId="0" xfId="0" applyFont="1" applyFill="1" applyAlignment="1" applyProtection="1">
      <alignment horizontal="left"/>
    </xf>
    <xf numFmtId="0" fontId="6" fillId="2" borderId="0" xfId="0" applyFont="1" applyFill="1" applyAlignment="1" applyProtection="1">
      <alignment horizontal="left" vertical="top"/>
    </xf>
    <xf numFmtId="0" fontId="13" fillId="3" borderId="2" xfId="0" applyFont="1" applyFill="1" applyBorder="1" applyAlignment="1" applyProtection="1">
      <alignment horizontal="left" vertical="center"/>
    </xf>
    <xf numFmtId="0" fontId="13" fillId="4" borderId="4" xfId="0" applyFont="1" applyFill="1" applyBorder="1" applyAlignment="1" applyProtection="1">
      <alignment horizontal="left" vertical="center"/>
    </xf>
    <xf numFmtId="0" fontId="13" fillId="4" borderId="10" xfId="0" applyFont="1" applyFill="1" applyBorder="1" applyAlignment="1" applyProtection="1">
      <alignment horizontal="left" vertical="center"/>
    </xf>
    <xf numFmtId="164" fontId="12" fillId="0" borderId="0" xfId="0" applyNumberFormat="1" applyFont="1" applyFill="1" applyBorder="1" applyAlignment="1" applyProtection="1">
      <alignment horizontal="left" vertical="center"/>
    </xf>
    <xf numFmtId="0" fontId="1" fillId="0" borderId="0" xfId="0" applyFont="1" applyAlignment="1" applyProtection="1">
      <alignment horizontal="left" vertical="center"/>
      <protection hidden="1"/>
    </xf>
    <xf numFmtId="0" fontId="1" fillId="0" borderId="0" xfId="0" applyFont="1" applyAlignment="1">
      <alignment horizontal="left" vertical="center"/>
    </xf>
    <xf numFmtId="0" fontId="5" fillId="2" borderId="1" xfId="0" applyFont="1" applyFill="1" applyBorder="1" applyAlignment="1" applyProtection="1">
      <alignment horizontal="left"/>
      <protection hidden="1"/>
    </xf>
    <xf numFmtId="0" fontId="5" fillId="2" borderId="0" xfId="0" applyFont="1" applyFill="1" applyAlignment="1" applyProtection="1">
      <alignment horizontal="left"/>
      <protection hidden="1"/>
    </xf>
    <xf numFmtId="0" fontId="13" fillId="4" borderId="4" xfId="0" applyFont="1" applyFill="1" applyBorder="1" applyAlignment="1">
      <alignment horizontal="left" vertical="center"/>
    </xf>
    <xf numFmtId="0" fontId="13" fillId="4" borderId="10" xfId="0" applyFont="1" applyFill="1" applyBorder="1" applyAlignment="1">
      <alignment horizontal="left" vertical="center"/>
    </xf>
    <xf numFmtId="0" fontId="12" fillId="0" borderId="0" xfId="0" applyFont="1" applyAlignment="1">
      <alignment horizontal="left" vertical="center"/>
    </xf>
    <xf numFmtId="164" fontId="12" fillId="0" borderId="0" xfId="0" applyNumberFormat="1" applyFont="1" applyFill="1" applyBorder="1" applyAlignment="1">
      <alignment horizontal="left" vertical="center"/>
    </xf>
    <xf numFmtId="0" fontId="6" fillId="2" borderId="1" xfId="0" applyFont="1" applyFill="1" applyBorder="1" applyAlignment="1" applyProtection="1">
      <alignment horizontal="left" vertical="top"/>
      <protection hidden="1"/>
    </xf>
    <xf numFmtId="0" fontId="6" fillId="2" borderId="0" xfId="0" applyFont="1" applyFill="1" applyAlignment="1" applyProtection="1">
      <alignment horizontal="left" vertical="top"/>
      <protection hidden="1"/>
    </xf>
    <xf numFmtId="0" fontId="13" fillId="10" borderId="2" xfId="0" applyFont="1" applyFill="1" applyBorder="1" applyAlignment="1">
      <alignment horizontal="left" vertical="center"/>
    </xf>
    <xf numFmtId="0" fontId="6" fillId="0" borderId="1" xfId="0" applyFont="1" applyFill="1" applyBorder="1" applyAlignment="1" applyProtection="1">
      <alignment horizontal="left"/>
    </xf>
    <xf numFmtId="0" fontId="8" fillId="2" borderId="1" xfId="0" applyFont="1" applyFill="1" applyBorder="1" applyAlignment="1" applyProtection="1">
      <alignment horizontal="left"/>
    </xf>
    <xf numFmtId="0" fontId="6" fillId="0" borderId="50" xfId="0" applyFont="1" applyFill="1" applyBorder="1" applyAlignment="1" applyProtection="1">
      <alignment horizontal="left"/>
    </xf>
    <xf numFmtId="0" fontId="8" fillId="2" borderId="50" xfId="0" applyFont="1" applyFill="1" applyBorder="1" applyAlignment="1" applyProtection="1">
      <alignment horizontal="left"/>
    </xf>
    <xf numFmtId="0" fontId="13" fillId="10" borderId="14" xfId="0" applyFont="1" applyFill="1" applyBorder="1" applyAlignment="1" applyProtection="1">
      <alignment horizontal="left" vertical="center"/>
    </xf>
    <xf numFmtId="0" fontId="13" fillId="10" borderId="2" xfId="0" applyFont="1" applyFill="1" applyBorder="1" applyAlignment="1" applyProtection="1">
      <alignment horizontal="left" vertical="center"/>
    </xf>
    <xf numFmtId="164" fontId="13" fillId="4" borderId="76" xfId="0" applyNumberFormat="1" applyFont="1" applyFill="1" applyBorder="1" applyAlignment="1" applyProtection="1">
      <alignment horizontal="right" vertical="center"/>
    </xf>
    <xf numFmtId="164" fontId="13" fillId="4" borderId="41" xfId="0" applyNumberFormat="1" applyFont="1" applyFill="1" applyBorder="1" applyAlignment="1" applyProtection="1">
      <alignment horizontal="right" vertical="center"/>
    </xf>
    <xf numFmtId="164" fontId="13" fillId="4" borderId="97" xfId="0" applyNumberFormat="1" applyFont="1" applyFill="1" applyBorder="1" applyAlignment="1" applyProtection="1">
      <alignment horizontal="right" vertical="center"/>
    </xf>
    <xf numFmtId="164" fontId="12" fillId="0" borderId="46" xfId="0" applyNumberFormat="1" applyFont="1" applyFill="1" applyBorder="1" applyAlignment="1" applyProtection="1">
      <alignment horizontal="right" vertical="center"/>
    </xf>
    <xf numFmtId="3" fontId="13" fillId="10" borderId="78" xfId="0" applyNumberFormat="1" applyFont="1" applyFill="1" applyBorder="1" applyAlignment="1" applyProtection="1">
      <alignment vertical="center"/>
    </xf>
    <xf numFmtId="3" fontId="13" fillId="3" borderId="2" xfId="0" applyNumberFormat="1" applyFont="1" applyFill="1" applyBorder="1" applyAlignment="1" applyProtection="1">
      <alignment vertical="center"/>
    </xf>
    <xf numFmtId="3" fontId="13" fillId="4" borderId="4" xfId="0" applyNumberFormat="1" applyFont="1" applyFill="1" applyBorder="1" applyAlignment="1" applyProtection="1">
      <alignment vertical="center"/>
    </xf>
    <xf numFmtId="3" fontId="13" fillId="4" borderId="10" xfId="0" applyNumberFormat="1" applyFont="1" applyFill="1" applyBorder="1" applyAlignment="1" applyProtection="1">
      <alignment vertical="center"/>
    </xf>
    <xf numFmtId="165" fontId="13" fillId="10" borderId="2" xfId="0" applyNumberFormat="1" applyFont="1" applyFill="1" applyBorder="1" applyAlignment="1">
      <alignment vertical="center"/>
    </xf>
    <xf numFmtId="165" fontId="13" fillId="4" borderId="4" xfId="0" applyNumberFormat="1" applyFont="1" applyFill="1" applyBorder="1" applyAlignment="1">
      <alignment vertical="center"/>
    </xf>
    <xf numFmtId="165" fontId="13" fillId="4" borderId="10" xfId="0" applyNumberFormat="1" applyFont="1" applyFill="1" applyBorder="1" applyAlignment="1">
      <alignment vertical="center"/>
    </xf>
    <xf numFmtId="165" fontId="13" fillId="10" borderId="14" xfId="0" applyNumberFormat="1" applyFont="1" applyFill="1" applyBorder="1" applyAlignment="1" applyProtection="1">
      <alignment vertical="center"/>
    </xf>
    <xf numFmtId="165" fontId="13" fillId="4" borderId="4" xfId="0" applyNumberFormat="1" applyFont="1" applyFill="1" applyBorder="1" applyAlignment="1" applyProtection="1">
      <alignment vertical="center"/>
    </xf>
    <xf numFmtId="165" fontId="13" fillId="4" borderId="10" xfId="0" applyNumberFormat="1" applyFont="1" applyFill="1" applyBorder="1" applyAlignment="1" applyProtection="1">
      <alignment vertical="center"/>
    </xf>
    <xf numFmtId="165" fontId="13" fillId="10" borderId="2" xfId="0" applyNumberFormat="1" applyFont="1" applyFill="1" applyBorder="1" applyAlignment="1" applyProtection="1">
      <alignment vertical="center"/>
    </xf>
    <xf numFmtId="166" fontId="13" fillId="10" borderId="78" xfId="0" applyNumberFormat="1" applyFont="1" applyFill="1" applyBorder="1" applyAlignment="1" applyProtection="1">
      <alignment vertical="center"/>
    </xf>
    <xf numFmtId="164" fontId="12" fillId="0" borderId="0" xfId="0" applyNumberFormat="1" applyFont="1" applyFill="1" applyBorder="1" applyAlignment="1" applyProtection="1">
      <alignment horizontal="right" vertical="center"/>
    </xf>
    <xf numFmtId="0" fontId="12" fillId="0" borderId="0" xfId="0" applyFont="1" applyFill="1" applyAlignment="1" applyProtection="1">
      <alignment horizontal="right" vertical="center"/>
    </xf>
    <xf numFmtId="0" fontId="66" fillId="2" borderId="0" xfId="0" applyFont="1" applyFill="1" applyAlignment="1" applyProtection="1">
      <alignment horizontal="right" indent="1"/>
    </xf>
    <xf numFmtId="0" fontId="28" fillId="2" borderId="0" xfId="0" applyFont="1" applyFill="1" applyAlignment="1" applyProtection="1">
      <alignment horizontal="left" wrapText="1"/>
      <protection hidden="1"/>
    </xf>
    <xf numFmtId="0" fontId="60" fillId="0" borderId="0" xfId="0" applyFont="1" applyAlignment="1">
      <alignment vertical="center"/>
    </xf>
    <xf numFmtId="0" fontId="60" fillId="0" borderId="1" xfId="0" applyFont="1" applyFill="1" applyBorder="1" applyAlignment="1" applyProtection="1">
      <alignment vertical="center"/>
    </xf>
    <xf numFmtId="0" fontId="60" fillId="0" borderId="0" xfId="0" applyFont="1" applyAlignment="1" applyProtection="1">
      <alignment horizontal="center" vertical="center"/>
      <protection hidden="1"/>
    </xf>
    <xf numFmtId="0" fontId="1" fillId="0" borderId="0" xfId="0" applyFont="1" applyAlignment="1" applyProtection="1">
      <alignment horizontal="center" vertical="center"/>
    </xf>
    <xf numFmtId="164" fontId="24" fillId="0" borderId="110" xfId="0" applyNumberFormat="1" applyFont="1" applyFill="1" applyBorder="1" applyAlignment="1" applyProtection="1">
      <alignment vertical="center"/>
    </xf>
    <xf numFmtId="164" fontId="24" fillId="0" borderId="109" xfId="0" applyNumberFormat="1" applyFont="1" applyFill="1" applyBorder="1" applyAlignment="1" applyProtection="1">
      <alignment vertical="center"/>
    </xf>
    <xf numFmtId="164" fontId="13" fillId="10" borderId="111" xfId="0" applyNumberFormat="1" applyFont="1" applyFill="1" applyBorder="1" applyAlignment="1" applyProtection="1">
      <alignment vertical="center"/>
    </xf>
    <xf numFmtId="164" fontId="13" fillId="10" borderId="112" xfId="0" applyNumberFormat="1" applyFont="1" applyFill="1" applyBorder="1" applyAlignment="1" applyProtection="1">
      <alignment vertical="center"/>
    </xf>
    <xf numFmtId="164" fontId="13" fillId="10" borderId="113" xfId="0" applyNumberFormat="1" applyFont="1" applyFill="1" applyBorder="1" applyAlignment="1" applyProtection="1">
      <alignment vertical="center"/>
    </xf>
    <xf numFmtId="164" fontId="13" fillId="10" borderId="114" xfId="0" applyNumberFormat="1" applyFont="1" applyFill="1" applyBorder="1" applyAlignment="1" applyProtection="1">
      <alignment vertical="center"/>
    </xf>
    <xf numFmtId="164" fontId="13" fillId="4" borderId="116" xfId="0" applyNumberFormat="1" applyFont="1" applyFill="1" applyBorder="1" applyAlignment="1" applyProtection="1">
      <alignment vertical="center"/>
    </xf>
    <xf numFmtId="164" fontId="13" fillId="4" borderId="117" xfId="0" applyNumberFormat="1" applyFont="1" applyFill="1" applyBorder="1" applyAlignment="1" applyProtection="1">
      <alignment vertical="center"/>
    </xf>
    <xf numFmtId="164" fontId="13" fillId="4" borderId="118" xfId="0" applyNumberFormat="1" applyFont="1" applyFill="1" applyBorder="1" applyAlignment="1" applyProtection="1">
      <alignment vertical="center"/>
    </xf>
    <xf numFmtId="164" fontId="13" fillId="4" borderId="119" xfId="0" applyNumberFormat="1" applyFont="1" applyFill="1" applyBorder="1" applyAlignment="1" applyProtection="1">
      <alignment vertical="center"/>
    </xf>
    <xf numFmtId="164" fontId="13" fillId="4" borderId="115" xfId="0" applyNumberFormat="1" applyFont="1" applyFill="1" applyBorder="1" applyAlignment="1" applyProtection="1">
      <alignment vertical="center"/>
    </xf>
    <xf numFmtId="164" fontId="13" fillId="4" borderId="120" xfId="0" applyNumberFormat="1" applyFont="1" applyFill="1" applyBorder="1" applyAlignment="1" applyProtection="1">
      <alignment vertical="center"/>
    </xf>
    <xf numFmtId="164" fontId="13" fillId="4" borderId="121" xfId="0" applyNumberFormat="1" applyFont="1" applyFill="1" applyBorder="1" applyAlignment="1" applyProtection="1">
      <alignment vertical="center"/>
    </xf>
    <xf numFmtId="164" fontId="13" fillId="4" borderId="122" xfId="0" applyNumberFormat="1" applyFont="1" applyFill="1" applyBorder="1" applyAlignment="1" applyProtection="1">
      <alignment vertical="center"/>
    </xf>
    <xf numFmtId="164" fontId="12" fillId="10" borderId="123" xfId="0" applyNumberFormat="1" applyFont="1" applyFill="1" applyBorder="1" applyAlignment="1" applyProtection="1">
      <alignment vertical="center"/>
    </xf>
    <xf numFmtId="164" fontId="13" fillId="10" borderId="127" xfId="0" applyNumberFormat="1" applyFont="1" applyFill="1" applyBorder="1" applyAlignment="1" applyProtection="1">
      <alignment vertical="center"/>
    </xf>
    <xf numFmtId="164" fontId="13" fillId="0" borderId="128" xfId="0" applyNumberFormat="1" applyFont="1" applyFill="1" applyBorder="1" applyAlignment="1" applyProtection="1">
      <alignment horizontal="center" vertical="center"/>
    </xf>
    <xf numFmtId="164" fontId="13" fillId="0" borderId="129" xfId="0" applyNumberFormat="1" applyFont="1" applyFill="1" applyBorder="1" applyAlignment="1" applyProtection="1">
      <alignment horizontal="center" vertical="center"/>
    </xf>
    <xf numFmtId="0" fontId="12" fillId="0" borderId="0" xfId="0" applyFont="1" applyFill="1" applyAlignment="1" applyProtection="1">
      <alignment vertical="center"/>
    </xf>
    <xf numFmtId="0" fontId="13" fillId="6" borderId="134" xfId="0" applyFont="1" applyFill="1" applyBorder="1" applyAlignment="1" applyProtection="1">
      <alignment horizontal="center" vertical="center" wrapText="1"/>
    </xf>
    <xf numFmtId="0" fontId="13" fillId="6" borderId="135" xfId="0" applyFont="1" applyFill="1" applyBorder="1" applyAlignment="1" applyProtection="1">
      <alignment horizontal="center" vertical="center" wrapText="1"/>
    </xf>
    <xf numFmtId="164" fontId="6" fillId="3" borderId="138" xfId="0" applyNumberFormat="1" applyFont="1" applyFill="1" applyBorder="1" applyAlignment="1" applyProtection="1">
      <alignment horizontal="center" vertical="center"/>
    </xf>
    <xf numFmtId="164" fontId="6" fillId="3" borderId="139" xfId="0" applyNumberFormat="1" applyFont="1" applyFill="1" applyBorder="1" applyAlignment="1" applyProtection="1">
      <alignment horizontal="center" vertical="center"/>
    </xf>
    <xf numFmtId="164" fontId="13" fillId="0" borderId="140" xfId="0" applyNumberFormat="1" applyFont="1" applyFill="1" applyBorder="1" applyAlignment="1" applyProtection="1">
      <alignment horizontal="center" vertical="center"/>
    </xf>
    <xf numFmtId="164" fontId="13" fillId="0" borderId="141" xfId="0" applyNumberFormat="1" applyFont="1" applyFill="1" applyBorder="1" applyAlignment="1" applyProtection="1">
      <alignment horizontal="center" vertical="center"/>
    </xf>
    <xf numFmtId="164" fontId="6" fillId="3" borderId="143" xfId="0" applyNumberFormat="1" applyFont="1" applyFill="1" applyBorder="1" applyAlignment="1" applyProtection="1">
      <alignment horizontal="center" vertical="center"/>
    </xf>
    <xf numFmtId="164" fontId="13" fillId="0" borderId="144" xfId="0" applyNumberFormat="1" applyFont="1" applyFill="1" applyBorder="1" applyAlignment="1" applyProtection="1">
      <alignment horizontal="center" vertical="center"/>
    </xf>
    <xf numFmtId="164" fontId="13" fillId="0" borderId="145" xfId="0" applyNumberFormat="1" applyFont="1" applyFill="1" applyBorder="1" applyAlignment="1" applyProtection="1">
      <alignment horizontal="center" vertical="center"/>
    </xf>
    <xf numFmtId="164" fontId="13" fillId="0" borderId="146" xfId="0" applyNumberFormat="1" applyFont="1" applyFill="1" applyBorder="1" applyAlignment="1" applyProtection="1">
      <alignment horizontal="center" vertical="center"/>
    </xf>
    <xf numFmtId="164" fontId="13" fillId="0" borderId="147" xfId="0" applyNumberFormat="1" applyFont="1" applyFill="1" applyBorder="1" applyAlignment="1" applyProtection="1">
      <alignment horizontal="center" vertical="center"/>
    </xf>
    <xf numFmtId="0" fontId="27" fillId="0" borderId="0" xfId="0" applyFont="1" applyBorder="1" applyAlignment="1" applyProtection="1">
      <alignment vertical="center"/>
    </xf>
    <xf numFmtId="0" fontId="28" fillId="2" borderId="1" xfId="0" applyFont="1" applyFill="1" applyBorder="1" applyAlignment="1" applyProtection="1">
      <alignment vertical="top" wrapText="1"/>
      <protection hidden="1"/>
    </xf>
    <xf numFmtId="0" fontId="27" fillId="0" borderId="1" xfId="0" applyFont="1" applyBorder="1" applyAlignment="1" applyProtection="1">
      <alignment vertical="center"/>
    </xf>
    <xf numFmtId="0" fontId="13" fillId="6" borderId="56" xfId="0" applyFont="1" applyFill="1" applyBorder="1" applyAlignment="1" applyProtection="1">
      <alignment horizontal="center" vertical="center" wrapText="1"/>
    </xf>
    <xf numFmtId="0" fontId="39" fillId="0" borderId="0" xfId="0" applyFont="1" applyAlignment="1" applyProtection="1">
      <alignment horizontal="left" vertical="top" wrapText="1"/>
      <protection hidden="1"/>
    </xf>
    <xf numFmtId="0" fontId="9" fillId="0" borderId="1" xfId="0" applyFont="1" applyFill="1" applyBorder="1" applyProtection="1"/>
    <xf numFmtId="0" fontId="9" fillId="0" borderId="0" xfId="0" applyFont="1" applyFill="1" applyProtection="1"/>
    <xf numFmtId="0" fontId="26" fillId="0" borderId="0" xfId="0" applyFont="1" applyFill="1" applyAlignment="1" applyProtection="1">
      <alignment vertical="center"/>
    </xf>
    <xf numFmtId="0" fontId="9" fillId="0" borderId="0" xfId="0" applyFont="1" applyFill="1" applyAlignment="1" applyProtection="1">
      <alignment vertical="center"/>
    </xf>
    <xf numFmtId="0" fontId="13" fillId="6" borderId="83" xfId="0" applyFont="1" applyFill="1" applyBorder="1" applyAlignment="1" applyProtection="1">
      <alignment horizontal="center" vertical="center" wrapText="1"/>
    </xf>
    <xf numFmtId="166" fontId="13" fillId="10" borderId="78" xfId="0" applyNumberFormat="1" applyFont="1" applyFill="1" applyBorder="1" applyAlignment="1" applyProtection="1">
      <alignment horizontal="right" vertical="center"/>
    </xf>
    <xf numFmtId="0" fontId="19" fillId="2" borderId="0" xfId="0" applyFont="1" applyFill="1" applyAlignment="1" applyProtection="1">
      <alignment vertical="center" wrapText="1"/>
    </xf>
    <xf numFmtId="164" fontId="24" fillId="0" borderId="86" xfId="0" applyNumberFormat="1" applyFont="1" applyFill="1" applyBorder="1" applyAlignment="1" applyProtection="1">
      <alignment vertical="center"/>
    </xf>
    <xf numFmtId="0" fontId="60" fillId="0" borderId="0" xfId="0" applyFont="1" applyAlignment="1" applyProtection="1">
      <alignment horizontal="center" vertical="center" wrapText="1"/>
    </xf>
    <xf numFmtId="0" fontId="13" fillId="0" borderId="0" xfId="0" applyFont="1" applyAlignment="1" applyProtection="1">
      <alignment vertical="center"/>
      <protection hidden="1"/>
    </xf>
    <xf numFmtId="0" fontId="9" fillId="0" borderId="0" xfId="0" applyFont="1" applyAlignment="1" applyProtection="1">
      <alignment vertical="center"/>
      <protection hidden="1"/>
    </xf>
    <xf numFmtId="0" fontId="12" fillId="0" borderId="0" xfId="0" applyFont="1" applyAlignment="1" applyProtection="1">
      <alignment vertical="center"/>
      <protection hidden="1"/>
    </xf>
    <xf numFmtId="0" fontId="13" fillId="6" borderId="136" xfId="0" applyFont="1" applyFill="1" applyBorder="1" applyAlignment="1" applyProtection="1">
      <alignment horizontal="center" vertical="center" textRotation="90" wrapText="1"/>
    </xf>
    <xf numFmtId="0" fontId="13" fillId="6" borderId="137" xfId="0" applyFont="1" applyFill="1" applyBorder="1" applyAlignment="1" applyProtection="1">
      <alignment horizontal="center" vertical="center" textRotation="90" wrapText="1"/>
    </xf>
    <xf numFmtId="0" fontId="13" fillId="6" borderId="142" xfId="0" applyFont="1" applyFill="1" applyBorder="1" applyAlignment="1" applyProtection="1">
      <alignment horizontal="center" vertical="center" textRotation="90" wrapText="1"/>
    </xf>
    <xf numFmtId="0" fontId="72" fillId="0" borderId="0" xfId="0" applyFont="1" applyFill="1" applyAlignment="1" applyProtection="1">
      <alignment vertical="center"/>
      <protection hidden="1"/>
    </xf>
    <xf numFmtId="0" fontId="12" fillId="6" borderId="76" xfId="0" applyFont="1" applyFill="1" applyBorder="1" applyAlignment="1" applyProtection="1">
      <alignment vertical="center"/>
    </xf>
    <xf numFmtId="0" fontId="13" fillId="6" borderId="124" xfId="0" applyFont="1" applyFill="1" applyBorder="1" applyAlignment="1" applyProtection="1">
      <alignment horizontal="center" vertical="center" wrapText="1"/>
    </xf>
    <xf numFmtId="0" fontId="13" fillId="6" borderId="125" xfId="0" applyFont="1" applyFill="1" applyBorder="1" applyAlignment="1" applyProtection="1">
      <alignment horizontal="center" vertical="center" wrapText="1"/>
    </xf>
    <xf numFmtId="0" fontId="13" fillId="6" borderId="126" xfId="0" applyFont="1" applyFill="1" applyBorder="1" applyAlignment="1" applyProtection="1">
      <alignment horizontal="center" vertical="center" wrapText="1"/>
    </xf>
    <xf numFmtId="164" fontId="12" fillId="3" borderId="7" xfId="0" applyNumberFormat="1" applyFont="1" applyFill="1" applyBorder="1" applyAlignment="1" applyProtection="1">
      <alignment horizontal="center" vertical="center"/>
      <protection locked="0"/>
    </xf>
    <xf numFmtId="0" fontId="39" fillId="0" borderId="0" xfId="0" applyFont="1" applyAlignment="1" applyProtection="1">
      <alignment horizontal="left" vertical="top" wrapText="1"/>
      <protection hidden="1"/>
    </xf>
    <xf numFmtId="0" fontId="60" fillId="0" borderId="0" xfId="0" applyFont="1" applyAlignment="1" applyProtection="1">
      <alignment horizontal="center" vertical="center"/>
      <protection hidden="1"/>
    </xf>
    <xf numFmtId="164" fontId="6" fillId="3" borderId="159" xfId="0" applyNumberFormat="1" applyFont="1" applyFill="1" applyBorder="1" applyAlignment="1" applyProtection="1">
      <alignment horizontal="center" vertical="center"/>
    </xf>
    <xf numFmtId="164" fontId="6" fillId="3" borderId="160" xfId="0" applyNumberFormat="1" applyFont="1" applyFill="1" applyBorder="1" applyAlignment="1" applyProtection="1">
      <alignment horizontal="center" vertical="center"/>
    </xf>
    <xf numFmtId="164" fontId="6" fillId="3" borderId="161" xfId="0" applyNumberFormat="1" applyFont="1" applyFill="1" applyBorder="1" applyAlignment="1" applyProtection="1">
      <alignment horizontal="center" vertical="center"/>
    </xf>
    <xf numFmtId="0" fontId="13" fillId="8" borderId="77" xfId="0" applyFont="1" applyFill="1" applyBorder="1" applyAlignment="1" applyProtection="1">
      <alignment horizontal="left" vertical="center" wrapText="1" indent="1"/>
      <protection locked="0"/>
    </xf>
    <xf numFmtId="166" fontId="13" fillId="8" borderId="77" xfId="0" applyNumberFormat="1" applyFont="1" applyFill="1" applyBorder="1" applyAlignment="1" applyProtection="1">
      <alignment horizontal="right" vertical="center" wrapText="1" indent="1"/>
      <protection locked="0"/>
    </xf>
    <xf numFmtId="3" fontId="13" fillId="8" borderId="77" xfId="0" applyNumberFormat="1" applyFont="1" applyFill="1" applyBorder="1" applyAlignment="1" applyProtection="1">
      <alignment horizontal="right" vertical="center" wrapText="1" indent="1"/>
      <protection locked="0"/>
    </xf>
    <xf numFmtId="0" fontId="22" fillId="8" borderId="81" xfId="0" applyFont="1" applyFill="1" applyBorder="1" applyAlignment="1" applyProtection="1">
      <alignment horizontal="right" vertical="center"/>
      <protection locked="0"/>
    </xf>
    <xf numFmtId="164" fontId="13" fillId="8" borderId="20" xfId="0" applyNumberFormat="1" applyFont="1" applyFill="1" applyBorder="1" applyAlignment="1" applyProtection="1">
      <alignment vertical="center"/>
      <protection locked="0"/>
    </xf>
    <xf numFmtId="164" fontId="13" fillId="8" borderId="21" xfId="0" applyNumberFormat="1" applyFont="1" applyFill="1" applyBorder="1" applyAlignment="1" applyProtection="1">
      <alignment vertical="center"/>
      <protection locked="0"/>
    </xf>
    <xf numFmtId="164" fontId="13" fillId="8" borderId="20" xfId="0" applyNumberFormat="1" applyFont="1" applyFill="1" applyBorder="1" applyAlignment="1" applyProtection="1">
      <alignment horizontal="center" vertical="center"/>
      <protection locked="0"/>
    </xf>
    <xf numFmtId="164" fontId="13" fillId="8" borderId="21" xfId="0" applyNumberFormat="1" applyFont="1" applyFill="1" applyBorder="1" applyAlignment="1" applyProtection="1">
      <alignment horizontal="center" vertical="center"/>
      <protection locked="0"/>
    </xf>
    <xf numFmtId="164" fontId="13" fillId="8" borderId="4" xfId="0" applyNumberFormat="1" applyFont="1" applyFill="1" applyBorder="1" applyAlignment="1" applyProtection="1">
      <alignment horizontal="center" vertical="center"/>
      <protection locked="0"/>
    </xf>
    <xf numFmtId="164" fontId="13" fillId="8" borderId="9" xfId="0" applyNumberFormat="1" applyFont="1" applyFill="1" applyBorder="1" applyAlignment="1" applyProtection="1">
      <alignment horizontal="center" vertical="center"/>
      <protection locked="0"/>
    </xf>
    <xf numFmtId="164" fontId="13" fillId="8" borderId="22" xfId="0" applyNumberFormat="1" applyFont="1" applyFill="1" applyBorder="1" applyAlignment="1" applyProtection="1">
      <alignment horizontal="center" vertical="center"/>
      <protection locked="0"/>
    </xf>
    <xf numFmtId="164" fontId="13" fillId="8" borderId="23" xfId="0" applyNumberFormat="1" applyFont="1" applyFill="1" applyBorder="1" applyAlignment="1" applyProtection="1">
      <alignment horizontal="center" vertical="center"/>
      <protection locked="0"/>
    </xf>
    <xf numFmtId="164" fontId="13" fillId="8" borderId="10" xfId="0" applyNumberFormat="1" applyFont="1" applyFill="1" applyBorder="1" applyAlignment="1" applyProtection="1">
      <alignment horizontal="center" vertical="center"/>
      <protection locked="0"/>
    </xf>
    <xf numFmtId="164" fontId="13" fillId="8" borderId="11" xfId="0" applyNumberFormat="1" applyFont="1" applyFill="1" applyBorder="1" applyAlignment="1" applyProtection="1">
      <alignment horizontal="center" vertical="center"/>
      <protection locked="0"/>
    </xf>
    <xf numFmtId="164" fontId="16" fillId="8" borderId="20" xfId="0" applyNumberFormat="1" applyFont="1" applyFill="1" applyBorder="1" applyAlignment="1" applyProtection="1">
      <alignment horizontal="center" vertical="center"/>
      <protection locked="0"/>
    </xf>
    <xf numFmtId="164" fontId="16" fillId="8" borderId="4" xfId="0" applyNumberFormat="1" applyFont="1" applyFill="1" applyBorder="1" applyAlignment="1" applyProtection="1">
      <alignment horizontal="center" vertical="center"/>
      <protection locked="0"/>
    </xf>
    <xf numFmtId="164" fontId="16" fillId="8" borderId="22" xfId="0" applyNumberFormat="1" applyFont="1" applyFill="1" applyBorder="1" applyAlignment="1" applyProtection="1">
      <alignment horizontal="center" vertical="center"/>
      <protection locked="0"/>
    </xf>
    <xf numFmtId="164" fontId="13" fillId="8" borderId="23" xfId="0" applyNumberFormat="1" applyFont="1" applyFill="1" applyBorder="1" applyAlignment="1" applyProtection="1">
      <alignment vertical="center"/>
      <protection locked="0"/>
    </xf>
    <xf numFmtId="164" fontId="16" fillId="8" borderId="23" xfId="0" applyNumberFormat="1" applyFont="1" applyFill="1" applyBorder="1" applyAlignment="1" applyProtection="1">
      <alignment horizontal="center" vertical="center"/>
      <protection locked="0"/>
    </xf>
    <xf numFmtId="164" fontId="16" fillId="8" borderId="10" xfId="0" applyNumberFormat="1" applyFont="1" applyFill="1" applyBorder="1" applyAlignment="1" applyProtection="1">
      <alignment horizontal="center" vertical="center"/>
      <protection locked="0"/>
    </xf>
    <xf numFmtId="164" fontId="16" fillId="8" borderId="18" xfId="0" applyNumberFormat="1" applyFont="1" applyFill="1" applyBorder="1" applyAlignment="1" applyProtection="1">
      <alignment horizontal="center" vertical="center"/>
      <protection locked="0"/>
    </xf>
    <xf numFmtId="164" fontId="13" fillId="8" borderId="9" xfId="0" applyNumberFormat="1" applyFont="1" applyFill="1" applyBorder="1" applyAlignment="1" applyProtection="1">
      <alignment vertical="center"/>
      <protection locked="0"/>
    </xf>
    <xf numFmtId="164" fontId="13" fillId="8" borderId="22" xfId="0" applyNumberFormat="1" applyFont="1" applyFill="1" applyBorder="1" applyAlignment="1" applyProtection="1">
      <alignment vertical="center"/>
      <protection locked="0"/>
    </xf>
    <xf numFmtId="164" fontId="13" fillId="8" borderId="11" xfId="0" applyNumberFormat="1" applyFont="1" applyFill="1" applyBorder="1" applyAlignment="1" applyProtection="1">
      <alignment vertical="center"/>
      <protection locked="0"/>
    </xf>
    <xf numFmtId="0" fontId="69" fillId="0" borderId="0" xfId="0" applyFont="1" applyAlignment="1" applyProtection="1">
      <alignment vertical="center"/>
      <protection hidden="1"/>
    </xf>
    <xf numFmtId="0" fontId="75" fillId="0" borderId="0" xfId="0" applyFont="1" applyAlignment="1" applyProtection="1">
      <alignment vertical="center"/>
    </xf>
    <xf numFmtId="0" fontId="9" fillId="0" borderId="0" xfId="0" applyFont="1" applyAlignment="1" applyProtection="1">
      <alignment vertical="center" wrapText="1"/>
      <protection hidden="1"/>
    </xf>
    <xf numFmtId="0" fontId="53" fillId="0" borderId="0" xfId="0" applyFont="1" applyAlignment="1" applyProtection="1">
      <alignment vertical="top" wrapText="1"/>
      <protection hidden="1"/>
    </xf>
    <xf numFmtId="0" fontId="16" fillId="0" borderId="0" xfId="0" applyFont="1" applyAlignment="1" applyProtection="1">
      <alignment vertical="center"/>
    </xf>
    <xf numFmtId="0" fontId="16" fillId="0" borderId="0" xfId="0" applyFont="1" applyAlignment="1" applyProtection="1">
      <alignment horizontal="left" vertical="center"/>
    </xf>
    <xf numFmtId="0" fontId="16" fillId="0" borderId="0" xfId="0" applyFont="1" applyFill="1" applyAlignment="1" applyProtection="1">
      <alignment vertical="center"/>
    </xf>
    <xf numFmtId="0" fontId="58" fillId="0" borderId="0" xfId="0" applyFont="1" applyAlignment="1" applyProtection="1">
      <alignment vertical="center"/>
    </xf>
    <xf numFmtId="0" fontId="6" fillId="0" borderId="0" xfId="0" applyFont="1" applyFill="1" applyAlignment="1" applyProtection="1">
      <alignment vertical="center"/>
    </xf>
    <xf numFmtId="0" fontId="76" fillId="0" borderId="0" xfId="0" applyFont="1" applyAlignment="1" applyProtection="1">
      <alignment vertical="center"/>
    </xf>
    <xf numFmtId="0" fontId="6" fillId="0" borderId="0" xfId="0" applyFont="1" applyAlignment="1" applyProtection="1">
      <alignment vertical="center"/>
    </xf>
    <xf numFmtId="0" fontId="77" fillId="0" borderId="0" xfId="0" applyFont="1" applyAlignment="1" applyProtection="1">
      <alignment vertical="center"/>
    </xf>
    <xf numFmtId="0" fontId="58" fillId="0" borderId="0" xfId="0" applyFont="1" applyAlignment="1" applyProtection="1">
      <alignment horizontal="right" vertical="center" wrapText="1"/>
      <protection hidden="1"/>
    </xf>
    <xf numFmtId="0" fontId="78" fillId="6" borderId="54" xfId="0" applyFont="1" applyFill="1" applyBorder="1" applyAlignment="1" applyProtection="1">
      <alignment horizontal="center" vertical="center" wrapText="1"/>
    </xf>
    <xf numFmtId="0" fontId="78" fillId="6" borderId="76" xfId="0" applyFont="1" applyFill="1" applyBorder="1" applyAlignment="1" applyProtection="1">
      <alignment horizontal="center" vertical="center" wrapText="1"/>
    </xf>
    <xf numFmtId="0" fontId="53" fillId="0" borderId="0" xfId="0" applyFont="1" applyAlignment="1" applyProtection="1">
      <alignment horizontal="left" vertical="top" wrapText="1"/>
      <protection hidden="1"/>
    </xf>
    <xf numFmtId="0" fontId="39" fillId="0" borderId="0" xfId="0" applyFont="1" applyAlignment="1" applyProtection="1">
      <alignment horizontal="left" vertical="top" wrapText="1"/>
      <protection hidden="1"/>
    </xf>
    <xf numFmtId="0" fontId="37" fillId="0" borderId="0" xfId="0" applyFont="1" applyBorder="1" applyAlignment="1" applyProtection="1">
      <alignment horizontal="left" vertical="top" wrapText="1"/>
      <protection hidden="1"/>
    </xf>
    <xf numFmtId="0" fontId="37" fillId="0" borderId="0" xfId="0" applyFont="1" applyBorder="1" applyAlignment="1" applyProtection="1">
      <alignment horizontal="left" vertical="top" wrapText="1" indent="2"/>
      <protection hidden="1"/>
    </xf>
    <xf numFmtId="0" fontId="70" fillId="0" borderId="0" xfId="0" applyFont="1" applyBorder="1" applyAlignment="1" applyProtection="1">
      <alignment horizontal="left" vertical="top" wrapText="1" indent="2"/>
      <protection hidden="1"/>
    </xf>
    <xf numFmtId="0" fontId="55" fillId="0" borderId="0" xfId="0" applyFont="1" applyAlignment="1" applyProtection="1">
      <alignment horizontal="right" vertical="top" wrapText="1"/>
      <protection hidden="1"/>
    </xf>
    <xf numFmtId="0" fontId="56" fillId="0" borderId="0" xfId="0" applyFont="1" applyAlignment="1" applyProtection="1">
      <alignment horizontal="right" vertical="top" wrapText="1"/>
      <protection hidden="1"/>
    </xf>
    <xf numFmtId="0" fontId="3" fillId="0" borderId="0" xfId="0" applyFont="1" applyAlignment="1" applyProtection="1">
      <alignment horizontal="left" vertical="center" wrapText="1" indent="2"/>
      <protection hidden="1"/>
    </xf>
    <xf numFmtId="0" fontId="65" fillId="2" borderId="0" xfId="0" applyFont="1" applyFill="1" applyAlignment="1" applyProtection="1">
      <alignment horizontal="right" vertical="top" wrapText="1"/>
    </xf>
    <xf numFmtId="0" fontId="12" fillId="6" borderId="28" xfId="0" applyFont="1" applyFill="1" applyBorder="1" applyAlignment="1" applyProtection="1">
      <alignment horizontal="right" vertical="center"/>
    </xf>
    <xf numFmtId="0" fontId="12" fillId="6" borderId="29" xfId="0" applyFont="1" applyFill="1" applyBorder="1" applyAlignment="1" applyProtection="1">
      <alignment horizontal="right" vertical="center"/>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xf>
    <xf numFmtId="0" fontId="13" fillId="6" borderId="83" xfId="0" applyFont="1" applyFill="1" applyBorder="1" applyAlignment="1" applyProtection="1">
      <alignment horizontal="center" vertical="center"/>
    </xf>
    <xf numFmtId="0" fontId="12" fillId="6" borderId="82" xfId="0" applyFont="1" applyFill="1" applyBorder="1" applyAlignment="1" applyProtection="1">
      <alignment horizontal="center" vertical="center" wrapText="1"/>
    </xf>
    <xf numFmtId="0" fontId="12" fillId="6" borderId="83" xfId="0" applyFont="1" applyFill="1" applyBorder="1" applyAlignment="1" applyProtection="1">
      <alignment horizontal="center" vertical="center" wrapText="1"/>
    </xf>
    <xf numFmtId="0" fontId="12" fillId="6" borderId="87" xfId="0" applyFont="1" applyFill="1" applyBorder="1" applyAlignment="1" applyProtection="1">
      <alignment horizontal="center" vertical="center" wrapText="1"/>
    </xf>
    <xf numFmtId="0" fontId="12" fillId="6" borderId="88" xfId="0" applyFont="1" applyFill="1" applyBorder="1" applyAlignment="1" applyProtection="1">
      <alignment horizontal="center" vertical="center" wrapText="1"/>
    </xf>
    <xf numFmtId="49" fontId="17" fillId="9" borderId="15" xfId="0" applyNumberFormat="1" applyFont="1" applyFill="1" applyBorder="1" applyAlignment="1" applyProtection="1">
      <alignment horizontal="center"/>
      <protection locked="0"/>
    </xf>
    <xf numFmtId="49" fontId="17" fillId="9" borderId="16" xfId="0" applyNumberFormat="1" applyFont="1" applyFill="1" applyBorder="1" applyAlignment="1" applyProtection="1">
      <alignment horizontal="center"/>
      <protection locked="0"/>
    </xf>
    <xf numFmtId="49" fontId="17" fillId="9" borderId="17" xfId="0" applyNumberFormat="1" applyFont="1" applyFill="1" applyBorder="1" applyAlignment="1" applyProtection="1">
      <alignment horizontal="center"/>
      <protection locked="0"/>
    </xf>
    <xf numFmtId="167" fontId="18" fillId="9" borderId="15" xfId="0" applyNumberFormat="1" applyFont="1" applyFill="1" applyBorder="1" applyAlignment="1" applyProtection="1">
      <alignment horizontal="center"/>
      <protection locked="0"/>
    </xf>
    <xf numFmtId="167" fontId="18" fillId="9" borderId="17" xfId="0" applyNumberFormat="1" applyFont="1" applyFill="1" applyBorder="1" applyAlignment="1" applyProtection="1">
      <alignment horizontal="center"/>
      <protection locked="0"/>
    </xf>
    <xf numFmtId="164" fontId="30" fillId="10" borderId="95" xfId="0" applyNumberFormat="1" applyFont="1" applyFill="1" applyBorder="1" applyAlignment="1" applyProtection="1">
      <alignment horizontal="center" vertical="center" wrapText="1"/>
    </xf>
    <xf numFmtId="164" fontId="30" fillId="10" borderId="96" xfId="0" applyNumberFormat="1" applyFont="1" applyFill="1" applyBorder="1" applyAlignment="1" applyProtection="1">
      <alignment horizontal="center" vertical="center" wrapText="1"/>
    </xf>
    <xf numFmtId="0" fontId="12" fillId="10" borderId="78" xfId="0" applyFont="1" applyFill="1" applyBorder="1" applyAlignment="1" applyProtection="1">
      <alignment horizontal="left" vertical="center" wrapText="1"/>
    </xf>
    <xf numFmtId="0" fontId="60" fillId="0" borderId="0" xfId="0" applyFont="1" applyAlignment="1" applyProtection="1">
      <alignment horizontal="center" vertical="center" wrapText="1"/>
    </xf>
    <xf numFmtId="0" fontId="74" fillId="0" borderId="0" xfId="0" applyFont="1" applyAlignment="1" applyProtection="1">
      <alignment horizontal="left" vertical="center" wrapText="1"/>
      <protection hidden="1"/>
    </xf>
    <xf numFmtId="0" fontId="1" fillId="8" borderId="152" xfId="0" applyFont="1" applyFill="1" applyBorder="1" applyAlignment="1" applyProtection="1">
      <alignment horizontal="left" vertical="top" wrapText="1"/>
      <protection locked="0"/>
    </xf>
    <xf numFmtId="0" fontId="1" fillId="8" borderId="153" xfId="0" applyFont="1" applyFill="1" applyBorder="1" applyAlignment="1" applyProtection="1">
      <alignment horizontal="left" vertical="top" wrapText="1"/>
      <protection locked="0"/>
    </xf>
    <xf numFmtId="0" fontId="1" fillId="8" borderId="154" xfId="0" applyFont="1" applyFill="1" applyBorder="1" applyAlignment="1" applyProtection="1">
      <alignment horizontal="left" vertical="top" wrapText="1"/>
      <protection locked="0"/>
    </xf>
    <xf numFmtId="164" fontId="74" fillId="0" borderId="0" xfId="0" applyNumberFormat="1" applyFont="1" applyFill="1" applyBorder="1" applyAlignment="1" applyProtection="1">
      <alignment horizontal="left" vertical="center"/>
      <protection hidden="1"/>
    </xf>
    <xf numFmtId="0" fontId="1" fillId="8" borderId="152" xfId="0" applyFont="1" applyFill="1" applyBorder="1" applyAlignment="1" applyProtection="1">
      <alignment horizontal="center" vertical="top" wrapText="1"/>
      <protection locked="0"/>
    </xf>
    <xf numFmtId="0" fontId="1" fillId="8" borderId="153" xfId="0" applyFont="1" applyFill="1" applyBorder="1" applyAlignment="1" applyProtection="1">
      <alignment horizontal="center" vertical="top" wrapText="1"/>
      <protection locked="0"/>
    </xf>
    <xf numFmtId="0" fontId="1" fillId="8" borderId="154" xfId="0" applyFont="1" applyFill="1" applyBorder="1" applyAlignment="1" applyProtection="1">
      <alignment horizontal="center" vertical="top" wrapText="1"/>
      <protection locked="0"/>
    </xf>
    <xf numFmtId="0" fontId="12" fillId="6" borderId="74" xfId="0" applyFont="1" applyFill="1" applyBorder="1" applyAlignment="1" applyProtection="1">
      <alignment horizontal="center" vertical="center" wrapText="1"/>
    </xf>
    <xf numFmtId="0" fontId="12" fillId="6" borderId="75" xfId="0" applyFont="1" applyFill="1" applyBorder="1" applyAlignment="1" applyProtection="1">
      <alignment horizontal="center" vertical="center" wrapText="1"/>
    </xf>
    <xf numFmtId="0" fontId="13" fillId="6" borderId="72" xfId="0" applyFont="1" applyFill="1" applyBorder="1" applyAlignment="1" applyProtection="1">
      <alignment horizontal="center" vertical="center" wrapText="1"/>
    </xf>
    <xf numFmtId="0" fontId="13" fillId="6" borderId="61" xfId="0" applyFont="1" applyFill="1" applyBorder="1" applyAlignment="1" applyProtection="1">
      <alignment horizontal="center" vertical="center" wrapText="1"/>
    </xf>
    <xf numFmtId="0" fontId="13" fillId="6" borderId="55"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2" fillId="6" borderId="98" xfId="0" applyFont="1" applyFill="1" applyBorder="1" applyAlignment="1" applyProtection="1">
      <alignment horizontal="center" vertical="center" wrapText="1"/>
    </xf>
    <xf numFmtId="0" fontId="12" fillId="6" borderId="108" xfId="0" applyFont="1" applyFill="1" applyBorder="1" applyAlignment="1" applyProtection="1">
      <alignment horizontal="center" vertical="center" wrapText="1"/>
    </xf>
    <xf numFmtId="0" fontId="12" fillId="6" borderId="99" xfId="0" applyFont="1" applyFill="1" applyBorder="1" applyAlignment="1" applyProtection="1">
      <alignment horizontal="center" vertical="center" wrapText="1"/>
    </xf>
    <xf numFmtId="0" fontId="55" fillId="2" borderId="0" xfId="0" applyFont="1" applyFill="1" applyAlignment="1" applyProtection="1">
      <alignment horizontal="right" vertical="top" wrapText="1"/>
    </xf>
    <xf numFmtId="0" fontId="58" fillId="2" borderId="0" xfId="0" applyFont="1" applyFill="1" applyAlignment="1" applyProtection="1">
      <alignment horizontal="left" vertical="top" wrapText="1"/>
    </xf>
    <xf numFmtId="0" fontId="60" fillId="0" borderId="0" xfId="0" applyFont="1" applyAlignment="1" applyProtection="1">
      <alignment horizontal="center" vertical="center"/>
      <protection hidden="1"/>
    </xf>
    <xf numFmtId="0" fontId="28" fillId="2" borderId="0" xfId="0" applyFont="1" applyFill="1" applyAlignment="1" applyProtection="1">
      <alignment horizontal="left" wrapText="1"/>
      <protection hidden="1"/>
    </xf>
    <xf numFmtId="0" fontId="12" fillId="3" borderId="3" xfId="0" applyFont="1" applyFill="1" applyBorder="1" applyAlignment="1" applyProtection="1">
      <alignment horizontal="left" vertical="center" wrapText="1"/>
    </xf>
    <xf numFmtId="0" fontId="12" fillId="3" borderId="8" xfId="0" applyFont="1" applyFill="1" applyBorder="1" applyAlignment="1" applyProtection="1">
      <alignment horizontal="left" vertical="center" wrapText="1"/>
    </xf>
    <xf numFmtId="0" fontId="12" fillId="6" borderId="51" xfId="0" applyFont="1" applyFill="1" applyBorder="1" applyAlignment="1" applyProtection="1">
      <alignment horizontal="center" vertical="center" wrapText="1"/>
    </xf>
    <xf numFmtId="0" fontId="12" fillId="6" borderId="53" xfId="0" applyFont="1" applyFill="1" applyBorder="1" applyAlignment="1" applyProtection="1">
      <alignment horizontal="center" vertical="center" wrapText="1"/>
    </xf>
    <xf numFmtId="0" fontId="12" fillId="6" borderId="73" xfId="0" applyFont="1" applyFill="1" applyBorder="1" applyAlignment="1" applyProtection="1">
      <alignment horizontal="center" vertical="center"/>
    </xf>
    <xf numFmtId="0" fontId="12" fillId="6" borderId="55" xfId="0" applyFont="1" applyFill="1" applyBorder="1" applyAlignment="1" applyProtection="1">
      <alignment horizontal="center" vertical="center"/>
    </xf>
    <xf numFmtId="0" fontId="12" fillId="6" borderId="52" xfId="0" applyFont="1" applyFill="1" applyBorder="1" applyAlignment="1" applyProtection="1">
      <alignment horizontal="center" vertical="center"/>
    </xf>
    <xf numFmtId="0" fontId="68" fillId="2" borderId="0" xfId="0" applyFont="1" applyFill="1" applyAlignment="1" applyProtection="1">
      <alignment horizontal="right" vertical="top" wrapText="1"/>
    </xf>
    <xf numFmtId="0" fontId="64" fillId="2" borderId="0" xfId="0" applyFont="1" applyFill="1" applyAlignment="1" applyProtection="1">
      <alignment horizontal="right" vertical="top" wrapText="1"/>
    </xf>
    <xf numFmtId="0" fontId="12" fillId="5" borderId="28" xfId="0" applyFont="1" applyFill="1" applyBorder="1" applyAlignment="1" applyProtection="1">
      <alignment horizontal="right" vertical="center"/>
    </xf>
    <xf numFmtId="0" fontId="12" fillId="5" borderId="29" xfId="0" applyFont="1" applyFill="1" applyBorder="1" applyAlignment="1" applyProtection="1">
      <alignment horizontal="right" vertical="center"/>
    </xf>
    <xf numFmtId="0" fontId="12" fillId="5" borderId="94" xfId="0" applyFont="1" applyFill="1" applyBorder="1" applyAlignment="1" applyProtection="1">
      <alignment horizontal="right" vertical="center"/>
    </xf>
    <xf numFmtId="0" fontId="13" fillId="11" borderId="106" xfId="0" applyFont="1" applyFill="1" applyBorder="1" applyAlignment="1" applyProtection="1">
      <alignment horizontal="left" vertical="top" wrapText="1"/>
      <protection locked="0"/>
    </xf>
    <xf numFmtId="0" fontId="13" fillId="11" borderId="107" xfId="0" applyFont="1" applyFill="1" applyBorder="1" applyAlignment="1" applyProtection="1">
      <alignment horizontal="left" vertical="top" wrapText="1"/>
      <protection locked="0"/>
    </xf>
    <xf numFmtId="0" fontId="13" fillId="11" borderId="62" xfId="0" applyFont="1" applyFill="1" applyBorder="1" applyAlignment="1" applyProtection="1">
      <alignment horizontal="left" vertical="top" wrapText="1"/>
      <protection locked="0"/>
    </xf>
    <xf numFmtId="0" fontId="12" fillId="6" borderId="28" xfId="0" applyFont="1" applyFill="1" applyBorder="1" applyAlignment="1">
      <alignment horizontal="right" vertical="center"/>
    </xf>
    <xf numFmtId="0" fontId="12" fillId="6" borderId="29" xfId="0" applyFont="1" applyFill="1" applyBorder="1" applyAlignment="1">
      <alignment horizontal="right" vertical="center"/>
    </xf>
    <xf numFmtId="0" fontId="12" fillId="6" borderId="30" xfId="0" applyFont="1" applyFill="1" applyBorder="1" applyAlignment="1">
      <alignment horizontal="right" vertical="center"/>
    </xf>
    <xf numFmtId="0" fontId="12" fillId="6" borderId="74" xfId="0" applyFont="1" applyFill="1" applyBorder="1" applyAlignment="1" applyProtection="1">
      <alignment horizontal="center" vertical="center" wrapText="1"/>
      <protection locked="0"/>
    </xf>
    <xf numFmtId="0" fontId="12" fillId="6" borderId="75" xfId="0" applyFont="1" applyFill="1" applyBorder="1" applyAlignment="1" applyProtection="1">
      <alignment horizontal="center" vertical="center" wrapText="1"/>
      <protection locked="0"/>
    </xf>
    <xf numFmtId="0" fontId="12" fillId="10" borderId="3" xfId="0" applyFont="1" applyFill="1" applyBorder="1" applyAlignment="1">
      <alignment horizontal="left" vertical="center" wrapText="1"/>
    </xf>
    <xf numFmtId="0" fontId="12" fillId="10" borderId="8" xfId="0" applyFont="1" applyFill="1" applyBorder="1" applyAlignment="1">
      <alignment horizontal="left" vertical="center" wrapText="1"/>
    </xf>
    <xf numFmtId="0" fontId="12" fillId="6" borderId="74" xfId="0" applyFont="1" applyFill="1" applyBorder="1" applyAlignment="1" applyProtection="1">
      <alignment horizontal="center" vertical="center" wrapText="1"/>
      <protection hidden="1"/>
    </xf>
    <xf numFmtId="0" fontId="12" fillId="6" borderId="75" xfId="0" applyFont="1" applyFill="1" applyBorder="1" applyAlignment="1" applyProtection="1">
      <alignment horizontal="center" vertical="center" wrapText="1"/>
      <protection hidden="1"/>
    </xf>
    <xf numFmtId="0" fontId="13" fillId="6" borderId="55" xfId="0" applyFont="1" applyFill="1" applyBorder="1" applyAlignment="1" applyProtection="1">
      <alignment horizontal="center" vertical="center" wrapText="1"/>
      <protection hidden="1"/>
    </xf>
    <xf numFmtId="0" fontId="13" fillId="6" borderId="56" xfId="0" applyFont="1" applyFill="1" applyBorder="1" applyAlignment="1" applyProtection="1">
      <alignment horizontal="center" vertical="center" wrapText="1"/>
      <protection hidden="1"/>
    </xf>
    <xf numFmtId="0" fontId="12" fillId="6" borderId="73" xfId="0" applyFont="1" applyFill="1" applyBorder="1" applyAlignment="1" applyProtection="1">
      <alignment horizontal="center" vertical="center"/>
      <protection locked="0"/>
    </xf>
    <xf numFmtId="0" fontId="12" fillId="6" borderId="55" xfId="0" applyFont="1" applyFill="1" applyBorder="1" applyAlignment="1" applyProtection="1">
      <alignment horizontal="center" vertical="center"/>
      <protection locked="0"/>
    </xf>
    <xf numFmtId="0" fontId="13" fillId="6" borderId="72" xfId="0" applyFont="1" applyFill="1" applyBorder="1" applyAlignment="1" applyProtection="1">
      <alignment horizontal="center" vertical="center" wrapText="1"/>
      <protection hidden="1"/>
    </xf>
    <xf numFmtId="0" fontId="13" fillId="6" borderId="61" xfId="0" applyFont="1" applyFill="1" applyBorder="1" applyAlignment="1" applyProtection="1">
      <alignment horizontal="center" vertical="center" wrapText="1"/>
      <protection hidden="1"/>
    </xf>
    <xf numFmtId="0" fontId="12" fillId="6" borderId="51" xfId="0" applyFont="1" applyFill="1" applyBorder="1" applyAlignment="1" applyProtection="1">
      <alignment horizontal="center" vertical="center" wrapText="1"/>
      <protection hidden="1"/>
    </xf>
    <xf numFmtId="0" fontId="12" fillId="6" borderId="53" xfId="0" applyFont="1" applyFill="1" applyBorder="1" applyAlignment="1" applyProtection="1">
      <alignment horizontal="center" vertical="center" wrapText="1"/>
      <protection hidden="1"/>
    </xf>
    <xf numFmtId="0" fontId="65" fillId="2" borderId="0" xfId="0" applyFont="1" applyFill="1" applyAlignment="1" applyProtection="1">
      <alignment horizontal="right" vertical="top" wrapText="1"/>
      <protection hidden="1"/>
    </xf>
    <xf numFmtId="0" fontId="64" fillId="2" borderId="0" xfId="0" applyFont="1" applyFill="1" applyAlignment="1" applyProtection="1">
      <alignment horizontal="right" vertical="top" wrapText="1"/>
      <protection hidden="1"/>
    </xf>
    <xf numFmtId="0" fontId="29" fillId="2" borderId="0" xfId="0" applyFont="1" applyFill="1" applyAlignment="1" applyProtection="1">
      <alignment horizontal="left" vertical="top" wrapText="1"/>
      <protection hidden="1"/>
    </xf>
    <xf numFmtId="0" fontId="58" fillId="2" borderId="0" xfId="0" applyFont="1" applyFill="1" applyBorder="1" applyAlignment="1" applyProtection="1">
      <alignment horizontal="left" vertical="top" wrapText="1"/>
    </xf>
    <xf numFmtId="0" fontId="10" fillId="6" borderId="76" xfId="0" applyFont="1" applyFill="1" applyBorder="1" applyAlignment="1" applyProtection="1">
      <alignment horizontal="left" vertical="center" wrapText="1"/>
    </xf>
    <xf numFmtId="0" fontId="1" fillId="6" borderId="102" xfId="0" applyFont="1" applyFill="1" applyBorder="1" applyAlignment="1" applyProtection="1">
      <alignment horizontal="center" vertical="center" wrapText="1"/>
    </xf>
    <xf numFmtId="0" fontId="1" fillId="6" borderId="155" xfId="0" applyFont="1" applyFill="1" applyBorder="1" applyAlignment="1" applyProtection="1">
      <alignment horizontal="center" vertical="center" wrapText="1"/>
    </xf>
    <xf numFmtId="0" fontId="1" fillId="6" borderId="103" xfId="0" applyFont="1" applyFill="1" applyBorder="1" applyAlignment="1" applyProtection="1">
      <alignment horizontal="center" vertical="center" wrapText="1"/>
    </xf>
    <xf numFmtId="0" fontId="1" fillId="6" borderId="104" xfId="0" applyFont="1" applyFill="1" applyBorder="1" applyAlignment="1" applyProtection="1">
      <alignment horizontal="center" vertical="center" wrapText="1"/>
    </xf>
    <xf numFmtId="0" fontId="1" fillId="6" borderId="156" xfId="0" applyFont="1" applyFill="1" applyBorder="1" applyAlignment="1" applyProtection="1">
      <alignment horizontal="center" vertical="center" wrapText="1"/>
    </xf>
    <xf numFmtId="0" fontId="1" fillId="6" borderId="105" xfId="0" applyFont="1" applyFill="1" applyBorder="1" applyAlignment="1" applyProtection="1">
      <alignment horizontal="center" vertical="center" wrapText="1"/>
    </xf>
    <xf numFmtId="0" fontId="13" fillId="4" borderId="98" xfId="0" applyFont="1" applyFill="1" applyBorder="1" applyAlignment="1" applyProtection="1">
      <alignment horizontal="left" vertical="center" wrapText="1"/>
    </xf>
    <xf numFmtId="0" fontId="13" fillId="4" borderId="108" xfId="0" applyFont="1" applyFill="1" applyBorder="1" applyAlignment="1" applyProtection="1">
      <alignment horizontal="left" vertical="center" wrapText="1"/>
    </xf>
    <xf numFmtId="0" fontId="13" fillId="4" borderId="99" xfId="0" applyFont="1" applyFill="1" applyBorder="1" applyAlignment="1" applyProtection="1">
      <alignment horizontal="left" vertical="center" wrapText="1"/>
    </xf>
    <xf numFmtId="0" fontId="13" fillId="4" borderId="100" xfId="0" applyFont="1" applyFill="1" applyBorder="1" applyAlignment="1" applyProtection="1">
      <alignment horizontal="left" vertical="center" wrapText="1"/>
    </xf>
    <xf numFmtId="0" fontId="13" fillId="4" borderId="157" xfId="0" applyFont="1" applyFill="1" applyBorder="1" applyAlignment="1" applyProtection="1">
      <alignment horizontal="left" vertical="center" wrapText="1"/>
    </xf>
    <xf numFmtId="0" fontId="13" fillId="4" borderId="101" xfId="0" applyFont="1" applyFill="1" applyBorder="1" applyAlignment="1" applyProtection="1">
      <alignment horizontal="left" vertical="center" wrapText="1"/>
    </xf>
    <xf numFmtId="0" fontId="12" fillId="0" borderId="35" xfId="0" applyFont="1" applyFill="1" applyBorder="1" applyAlignment="1" applyProtection="1">
      <alignment horizontal="right" vertical="center"/>
    </xf>
    <xf numFmtId="0" fontId="12" fillId="0" borderId="36" xfId="0" applyFont="1" applyFill="1" applyBorder="1" applyAlignment="1" applyProtection="1">
      <alignment horizontal="right" vertical="center"/>
    </xf>
    <xf numFmtId="0" fontId="12" fillId="0" borderId="158" xfId="0" applyFont="1" applyFill="1" applyBorder="1" applyAlignment="1" applyProtection="1">
      <alignment horizontal="right" vertical="center"/>
    </xf>
    <xf numFmtId="0" fontId="12" fillId="6" borderId="57" xfId="0" applyFont="1" applyFill="1" applyBorder="1" applyAlignment="1" applyProtection="1">
      <alignment horizontal="center" vertical="center" wrapText="1"/>
    </xf>
    <xf numFmtId="0" fontId="12" fillId="6" borderId="64" xfId="0" applyFont="1" applyFill="1" applyBorder="1" applyAlignment="1" applyProtection="1">
      <alignment horizontal="center" vertical="center" wrapText="1"/>
    </xf>
    <xf numFmtId="0" fontId="16" fillId="0" borderId="0" xfId="0" applyFont="1" applyAlignment="1" applyProtection="1">
      <alignment horizontal="left" vertical="top" wrapText="1" indent="1"/>
    </xf>
    <xf numFmtId="0" fontId="31" fillId="0" borderId="0" xfId="0" applyFont="1" applyFill="1" applyBorder="1" applyAlignment="1" applyProtection="1">
      <alignment horizontal="left" vertical="center"/>
    </xf>
    <xf numFmtId="0" fontId="31" fillId="0" borderId="151" xfId="0" applyFont="1" applyFill="1" applyBorder="1" applyAlignment="1" applyProtection="1">
      <alignment horizontal="left" vertical="center"/>
    </xf>
    <xf numFmtId="0" fontId="12" fillId="10" borderId="35" xfId="0" applyFont="1" applyFill="1" applyBorder="1" applyAlignment="1" applyProtection="1">
      <alignment horizontal="right" vertical="center"/>
    </xf>
    <xf numFmtId="0" fontId="12" fillId="10" borderId="36" xfId="0" applyFont="1" applyFill="1" applyBorder="1" applyAlignment="1" applyProtection="1">
      <alignment horizontal="right" vertical="center"/>
    </xf>
    <xf numFmtId="0" fontId="12" fillId="10" borderId="34" xfId="0" applyFont="1" applyFill="1" applyBorder="1" applyAlignment="1" applyProtection="1">
      <alignment horizontal="right" vertical="center"/>
    </xf>
    <xf numFmtId="0" fontId="12" fillId="10" borderId="13" xfId="0" applyFont="1" applyFill="1" applyBorder="1" applyAlignment="1" applyProtection="1">
      <alignment horizontal="left" vertical="center" wrapText="1"/>
    </xf>
    <xf numFmtId="0" fontId="12" fillId="10" borderId="49" xfId="0" applyFont="1" applyFill="1" applyBorder="1" applyAlignment="1" applyProtection="1">
      <alignment horizontal="left" vertical="center" wrapText="1"/>
    </xf>
    <xf numFmtId="0" fontId="12" fillId="10" borderId="3" xfId="0" applyFont="1" applyFill="1" applyBorder="1" applyAlignment="1" applyProtection="1">
      <alignment horizontal="left" vertical="center" wrapText="1"/>
    </xf>
    <xf numFmtId="0" fontId="12" fillId="10" borderId="8" xfId="0" applyFont="1" applyFill="1" applyBorder="1" applyAlignment="1" applyProtection="1">
      <alignment horizontal="left" vertical="center" wrapText="1"/>
    </xf>
    <xf numFmtId="0" fontId="13" fillId="6" borderId="58" xfId="0" applyFont="1" applyFill="1" applyBorder="1" applyAlignment="1" applyProtection="1">
      <alignment horizontal="center" vertical="center" wrapText="1"/>
    </xf>
    <xf numFmtId="0" fontId="13" fillId="6" borderId="65" xfId="0" applyFont="1" applyFill="1" applyBorder="1" applyAlignment="1" applyProtection="1">
      <alignment horizontal="center" vertical="center" wrapText="1"/>
    </xf>
    <xf numFmtId="0" fontId="75" fillId="2" borderId="0" xfId="0" applyFont="1" applyFill="1" applyAlignment="1" applyProtection="1">
      <alignment horizontal="left" vertical="center"/>
    </xf>
    <xf numFmtId="0" fontId="13" fillId="6" borderId="60" xfId="0" applyFont="1" applyFill="1" applyBorder="1" applyAlignment="1" applyProtection="1">
      <alignment horizontal="center" vertical="center" wrapText="1"/>
    </xf>
    <xf numFmtId="0" fontId="13" fillId="6" borderId="67" xfId="0" applyFont="1" applyFill="1" applyBorder="1" applyAlignment="1" applyProtection="1">
      <alignment horizontal="center" vertical="center" wrapText="1"/>
    </xf>
    <xf numFmtId="0" fontId="28" fillId="2" borderId="1" xfId="0" applyFont="1" applyFill="1" applyBorder="1" applyAlignment="1" applyProtection="1">
      <alignment horizontal="left" vertical="center" wrapText="1"/>
      <protection hidden="1"/>
    </xf>
    <xf numFmtId="0" fontId="12" fillId="6" borderId="130" xfId="0" applyFont="1" applyFill="1" applyBorder="1" applyAlignment="1" applyProtection="1">
      <alignment horizontal="center" vertical="center" wrapText="1"/>
    </xf>
    <xf numFmtId="0" fontId="12" fillId="6" borderId="148" xfId="0" applyFont="1" applyFill="1" applyBorder="1" applyAlignment="1" applyProtection="1">
      <alignment horizontal="center" vertical="center" wrapText="1"/>
    </xf>
    <xf numFmtId="0" fontId="12" fillId="6" borderId="149" xfId="0" applyFont="1" applyFill="1" applyBorder="1" applyAlignment="1" applyProtection="1">
      <alignment horizontal="center" vertical="center" wrapText="1"/>
    </xf>
    <xf numFmtId="0" fontId="12" fillId="6" borderId="150" xfId="0" applyFont="1" applyFill="1" applyBorder="1" applyAlignment="1" applyProtection="1">
      <alignment horizontal="center" vertical="center" wrapText="1"/>
    </xf>
    <xf numFmtId="0" fontId="10" fillId="6" borderId="131" xfId="0" applyFont="1" applyFill="1" applyBorder="1" applyAlignment="1" applyProtection="1">
      <alignment horizontal="center" vertical="center"/>
    </xf>
    <xf numFmtId="0" fontId="10" fillId="6" borderId="132" xfId="0" applyFont="1" applyFill="1" applyBorder="1" applyAlignment="1" applyProtection="1">
      <alignment horizontal="center" vertical="center"/>
    </xf>
    <xf numFmtId="0" fontId="10" fillId="6" borderId="133" xfId="0" applyFont="1" applyFill="1" applyBorder="1" applyAlignment="1" applyProtection="1">
      <alignment horizontal="center" vertical="center"/>
    </xf>
    <xf numFmtId="0" fontId="12" fillId="6" borderId="70" xfId="0" applyFont="1" applyFill="1" applyBorder="1" applyAlignment="1" applyProtection="1">
      <alignment horizontal="center" vertical="center" wrapText="1"/>
    </xf>
    <xf numFmtId="0" fontId="12" fillId="6" borderId="71" xfId="0" applyFont="1" applyFill="1" applyBorder="1" applyAlignment="1" applyProtection="1">
      <alignment horizontal="center" vertical="center" wrapText="1"/>
    </xf>
    <xf numFmtId="0" fontId="12" fillId="6" borderId="58" xfId="0" applyFont="1" applyFill="1" applyBorder="1" applyAlignment="1" applyProtection="1">
      <alignment horizontal="center" vertical="center"/>
    </xf>
    <xf numFmtId="0" fontId="12" fillId="6" borderId="59" xfId="0" applyFont="1" applyFill="1" applyBorder="1" applyAlignment="1" applyProtection="1">
      <alignment horizontal="center" vertical="center"/>
    </xf>
    <xf numFmtId="0" fontId="12" fillId="6" borderId="68" xfId="0" applyFont="1" applyFill="1" applyBorder="1" applyAlignment="1" applyProtection="1">
      <alignment horizontal="center" vertical="center" wrapText="1"/>
    </xf>
    <xf numFmtId="0" fontId="12" fillId="6" borderId="69" xfId="0" applyFont="1" applyFill="1" applyBorder="1" applyAlignment="1" applyProtection="1">
      <alignment horizontal="center" vertical="center" wrapText="1"/>
    </xf>
    <xf numFmtId="0" fontId="12" fillId="6" borderId="62" xfId="0" applyFont="1" applyFill="1" applyBorder="1" applyAlignment="1" applyProtection="1">
      <alignment horizontal="center" vertical="center"/>
    </xf>
  </cellXfs>
  <cellStyles count="2">
    <cellStyle name="Currency 2" xfId="1" xr:uid="{7C9A7F1B-DB25-4D48-9163-71543479D143}"/>
    <cellStyle name="Normal" xfId="0" builtinId="0"/>
  </cellStyles>
  <dxfs count="0"/>
  <tableStyles count="0" defaultTableStyle="TableStyleMedium2" defaultPivotStyle="PivotStyleLight16"/>
  <colors>
    <mruColors>
      <color rgb="FFE7F1F9"/>
      <color rgb="FFECF4FA"/>
      <color rgb="FF0000FF"/>
      <color rgb="FFFDD9D5"/>
      <color rgb="FFFBD7D1"/>
      <color rgb="FFFDCFC7"/>
      <color rgb="FFC9F1FB"/>
      <color rgb="FF00B3C9"/>
      <color rgb="FFECF4FF"/>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252000</xdr:colOff>
      <xdr:row>5</xdr:row>
      <xdr:rowOff>57150</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152400" y="1152525"/>
          <a:ext cx="252000" cy="257175"/>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a:t>
          </a:r>
        </a:p>
      </xdr:txBody>
    </xdr:sp>
    <xdr:clientData/>
  </xdr:twoCellAnchor>
  <xdr:twoCellAnchor editAs="oneCell">
    <xdr:from>
      <xdr:col>1</xdr:col>
      <xdr:colOff>0</xdr:colOff>
      <xdr:row>0</xdr:row>
      <xdr:rowOff>57150</xdr:rowOff>
    </xdr:from>
    <xdr:to>
      <xdr:col>5</xdr:col>
      <xdr:colOff>56832</xdr:colOff>
      <xdr:row>0</xdr:row>
      <xdr:rowOff>905510</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0" y="57150"/>
          <a:ext cx="1523682" cy="848360"/>
        </a:xfrm>
        <a:prstGeom prst="rect">
          <a:avLst/>
        </a:prstGeom>
        <a:noFill/>
        <a:ln>
          <a:noFill/>
        </a:ln>
      </xdr:spPr>
    </xdr:pic>
    <xdr:clientData/>
  </xdr:twoCellAnchor>
  <xdr:twoCellAnchor>
    <xdr:from>
      <xdr:col>10</xdr:col>
      <xdr:colOff>228599</xdr:colOff>
      <xdr:row>11</xdr:row>
      <xdr:rowOff>142875</xdr:rowOff>
    </xdr:from>
    <xdr:to>
      <xdr:col>13</xdr:col>
      <xdr:colOff>232832</xdr:colOff>
      <xdr:row>14</xdr:row>
      <xdr:rowOff>114300</xdr:rowOff>
    </xdr:to>
    <xdr:sp macro="" textlink="">
      <xdr:nvSpPr>
        <xdr:cNvPr id="15" name="Folded Corner 9">
          <a:extLst>
            <a:ext uri="{FF2B5EF4-FFF2-40B4-BE49-F238E27FC236}">
              <a16:creationId xmlns:a16="http://schemas.microsoft.com/office/drawing/2014/main" id="{00000000-0008-0000-0000-00000F000000}"/>
            </a:ext>
          </a:extLst>
        </xdr:cNvPr>
        <xdr:cNvSpPr/>
      </xdr:nvSpPr>
      <xdr:spPr>
        <a:xfrm>
          <a:off x="4006849" y="2704042"/>
          <a:ext cx="1750483" cy="447675"/>
        </a:xfrm>
        <a:prstGeom prst="foldedCorner">
          <a:avLst>
            <a:gd name="adj" fmla="val 35417"/>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cs typeface="Arial" panose="020B0604020202020204" pitchFamily="34" charset="0"/>
            </a:rPr>
            <a:t>Attiecināmās izmaksas</a:t>
          </a:r>
        </a:p>
      </xdr:txBody>
    </xdr:sp>
    <xdr:clientData/>
  </xdr:twoCellAnchor>
  <xdr:twoCellAnchor>
    <xdr:from>
      <xdr:col>7</xdr:col>
      <xdr:colOff>581024</xdr:colOff>
      <xdr:row>13</xdr:row>
      <xdr:rowOff>104775</xdr:rowOff>
    </xdr:from>
    <xdr:to>
      <xdr:col>10</xdr:col>
      <xdr:colOff>0</xdr:colOff>
      <xdr:row>16</xdr:row>
      <xdr:rowOff>57150</xdr:rowOff>
    </xdr:to>
    <xdr:sp macro="" textlink="">
      <xdr:nvSpPr>
        <xdr:cNvPr id="18" name="Right Arrow 11">
          <a:extLst>
            <a:ext uri="{FF2B5EF4-FFF2-40B4-BE49-F238E27FC236}">
              <a16:creationId xmlns:a16="http://schemas.microsoft.com/office/drawing/2014/main" id="{00000000-0008-0000-0000-000012000000}"/>
            </a:ext>
          </a:extLst>
        </xdr:cNvPr>
        <xdr:cNvSpPr/>
      </xdr:nvSpPr>
      <xdr:spPr>
        <a:xfrm>
          <a:off x="3381374" y="3000375"/>
          <a:ext cx="390526" cy="438150"/>
        </a:xfrm>
        <a:prstGeom prst="rightArrow">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4</xdr:col>
      <xdr:colOff>333374</xdr:colOff>
      <xdr:row>11</xdr:row>
      <xdr:rowOff>123825</xdr:rowOff>
    </xdr:from>
    <xdr:to>
      <xdr:col>7</xdr:col>
      <xdr:colOff>276225</xdr:colOff>
      <xdr:row>18</xdr:row>
      <xdr:rowOff>85725</xdr:rowOff>
    </xdr:to>
    <xdr:sp macro="" textlink="">
      <xdr:nvSpPr>
        <xdr:cNvPr id="21" name="Folded Corner 9">
          <a:extLst>
            <a:ext uri="{FF2B5EF4-FFF2-40B4-BE49-F238E27FC236}">
              <a16:creationId xmlns:a16="http://schemas.microsoft.com/office/drawing/2014/main" id="{00000000-0008-0000-0000-000015000000}"/>
            </a:ext>
          </a:extLst>
        </xdr:cNvPr>
        <xdr:cNvSpPr/>
      </xdr:nvSpPr>
      <xdr:spPr>
        <a:xfrm>
          <a:off x="1365249" y="2735263"/>
          <a:ext cx="1704976" cy="1073150"/>
        </a:xfrm>
        <a:prstGeom prst="foldedCorner">
          <a:avLst>
            <a:gd name="adj" fmla="val 22754"/>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cs typeface="Arial" panose="020B0604020202020204" pitchFamily="34" charset="0"/>
            </a:rPr>
            <a:t>Tāme</a:t>
          </a:r>
        </a:p>
      </xdr:txBody>
    </xdr:sp>
    <xdr:clientData/>
  </xdr:twoCellAnchor>
  <xdr:twoCellAnchor>
    <xdr:from>
      <xdr:col>10</xdr:col>
      <xdr:colOff>228600</xdr:colOff>
      <xdr:row>15</xdr:row>
      <xdr:rowOff>0</xdr:rowOff>
    </xdr:from>
    <xdr:to>
      <xdr:col>13</xdr:col>
      <xdr:colOff>209550</xdr:colOff>
      <xdr:row>17</xdr:row>
      <xdr:rowOff>133350</xdr:rowOff>
    </xdr:to>
    <xdr:sp macro="" textlink="">
      <xdr:nvSpPr>
        <xdr:cNvPr id="25" name="Folded Corner 9">
          <a:extLst>
            <a:ext uri="{FF2B5EF4-FFF2-40B4-BE49-F238E27FC236}">
              <a16:creationId xmlns:a16="http://schemas.microsoft.com/office/drawing/2014/main" id="{00000000-0008-0000-0000-000019000000}"/>
            </a:ext>
          </a:extLst>
        </xdr:cNvPr>
        <xdr:cNvSpPr/>
      </xdr:nvSpPr>
      <xdr:spPr>
        <a:xfrm>
          <a:off x="3952875" y="3219450"/>
          <a:ext cx="1724025" cy="457200"/>
        </a:xfrm>
        <a:prstGeom prst="foldedCorner">
          <a:avLst>
            <a:gd name="adj" fmla="val 35417"/>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cs typeface="Arial" panose="020B0604020202020204" pitchFamily="34" charset="0"/>
            </a:rPr>
            <a:t>Neattiecināmās</a:t>
          </a:r>
          <a:r>
            <a:rPr lang="lv-LV" sz="900" b="0">
              <a:solidFill>
                <a:srgbClr val="003B85"/>
              </a:solidFill>
              <a:latin typeface="Arial" panose="020B0604020202020204" pitchFamily="34" charset="0"/>
              <a:cs typeface="Arial" panose="020B0604020202020204" pitchFamily="34" charset="0"/>
            </a:rPr>
            <a:t> izmaksas</a:t>
          </a:r>
        </a:p>
      </xdr:txBody>
    </xdr:sp>
    <xdr:clientData/>
  </xdr:twoCellAnchor>
  <xdr:twoCellAnchor>
    <xdr:from>
      <xdr:col>16</xdr:col>
      <xdr:colOff>266699</xdr:colOff>
      <xdr:row>11</xdr:row>
      <xdr:rowOff>85725</xdr:rowOff>
    </xdr:from>
    <xdr:to>
      <xdr:col>19</xdr:col>
      <xdr:colOff>238125</xdr:colOff>
      <xdr:row>18</xdr:row>
      <xdr:rowOff>47625</xdr:rowOff>
    </xdr:to>
    <xdr:sp macro="" textlink="">
      <xdr:nvSpPr>
        <xdr:cNvPr id="26" name="Folded Corner 9">
          <a:extLst>
            <a:ext uri="{FF2B5EF4-FFF2-40B4-BE49-F238E27FC236}">
              <a16:creationId xmlns:a16="http://schemas.microsoft.com/office/drawing/2014/main" id="{00000000-0008-0000-0000-00001A000000}"/>
            </a:ext>
          </a:extLst>
        </xdr:cNvPr>
        <xdr:cNvSpPr/>
      </xdr:nvSpPr>
      <xdr:spPr>
        <a:xfrm>
          <a:off x="6572249" y="2657475"/>
          <a:ext cx="1714501" cy="1095375"/>
        </a:xfrm>
        <a:prstGeom prst="foldedCorner">
          <a:avLst>
            <a:gd name="adj" fmla="val 22754"/>
          </a:avLst>
        </a:prstGeom>
        <a:solidFill>
          <a:schemeClr val="tx2">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1">
              <a:solidFill>
                <a:srgbClr val="003B85"/>
              </a:solidFill>
              <a:latin typeface="Arial" panose="020B0604020202020204" pitchFamily="34" charset="0"/>
              <a:cs typeface="Arial" panose="020B0604020202020204" pitchFamily="34" charset="0"/>
            </a:rPr>
            <a:t>KOPSAVILKUMS</a:t>
          </a:r>
        </a:p>
      </xdr:txBody>
    </xdr:sp>
    <xdr:clientData/>
  </xdr:twoCellAnchor>
  <xdr:twoCellAnchor>
    <xdr:from>
      <xdr:col>13</xdr:col>
      <xdr:colOff>561975</xdr:colOff>
      <xdr:row>13</xdr:row>
      <xdr:rowOff>114300</xdr:rowOff>
    </xdr:from>
    <xdr:to>
      <xdr:col>15</xdr:col>
      <xdr:colOff>180976</xdr:colOff>
      <xdr:row>16</xdr:row>
      <xdr:rowOff>66675</xdr:rowOff>
    </xdr:to>
    <xdr:sp macro="" textlink="">
      <xdr:nvSpPr>
        <xdr:cNvPr id="28" name="Right Arrow 11">
          <a:extLst>
            <a:ext uri="{FF2B5EF4-FFF2-40B4-BE49-F238E27FC236}">
              <a16:creationId xmlns:a16="http://schemas.microsoft.com/office/drawing/2014/main" id="{00000000-0008-0000-0000-00001C000000}"/>
            </a:ext>
          </a:extLst>
        </xdr:cNvPr>
        <xdr:cNvSpPr/>
      </xdr:nvSpPr>
      <xdr:spPr>
        <a:xfrm>
          <a:off x="6076950" y="3009900"/>
          <a:ext cx="390526" cy="438150"/>
        </a:xfrm>
        <a:prstGeom prst="rightArrow">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xdr:col>
      <xdr:colOff>0</xdr:colOff>
      <xdr:row>22</xdr:row>
      <xdr:rowOff>0</xdr:rowOff>
    </xdr:from>
    <xdr:to>
      <xdr:col>1</xdr:col>
      <xdr:colOff>252000</xdr:colOff>
      <xdr:row>23</xdr:row>
      <xdr:rowOff>57151</xdr:rowOff>
    </xdr:to>
    <xdr:sp macro="" textlink="">
      <xdr:nvSpPr>
        <xdr:cNvPr id="29" name="Oval 28">
          <a:extLst>
            <a:ext uri="{FF2B5EF4-FFF2-40B4-BE49-F238E27FC236}">
              <a16:creationId xmlns:a16="http://schemas.microsoft.com/office/drawing/2014/main" id="{00000000-0008-0000-0000-00001D000000}"/>
            </a:ext>
          </a:extLst>
        </xdr:cNvPr>
        <xdr:cNvSpPr/>
      </xdr:nvSpPr>
      <xdr:spPr>
        <a:xfrm>
          <a:off x="148167" y="5704417"/>
          <a:ext cx="252000" cy="258234"/>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II</a:t>
          </a:r>
        </a:p>
      </xdr:txBody>
    </xdr:sp>
    <xdr:clientData/>
  </xdr:twoCellAnchor>
  <xdr:twoCellAnchor>
    <xdr:from>
      <xdr:col>1</xdr:col>
      <xdr:colOff>0</xdr:colOff>
      <xdr:row>38</xdr:row>
      <xdr:rowOff>0</xdr:rowOff>
    </xdr:from>
    <xdr:to>
      <xdr:col>1</xdr:col>
      <xdr:colOff>252000</xdr:colOff>
      <xdr:row>39</xdr:row>
      <xdr:rowOff>57151</xdr:rowOff>
    </xdr:to>
    <xdr:sp macro="" textlink="">
      <xdr:nvSpPr>
        <xdr:cNvPr id="30" name="Oval 29">
          <a:extLst>
            <a:ext uri="{FF2B5EF4-FFF2-40B4-BE49-F238E27FC236}">
              <a16:creationId xmlns:a16="http://schemas.microsoft.com/office/drawing/2014/main" id="{00000000-0008-0000-0000-00001E000000}"/>
            </a:ext>
          </a:extLst>
        </xdr:cNvPr>
        <xdr:cNvSpPr/>
      </xdr:nvSpPr>
      <xdr:spPr>
        <a:xfrm>
          <a:off x="148167" y="7768167"/>
          <a:ext cx="252000" cy="258234"/>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IV</a:t>
          </a:r>
        </a:p>
      </xdr:txBody>
    </xdr:sp>
    <xdr:clientData/>
  </xdr:twoCellAnchor>
  <xdr:twoCellAnchor>
    <xdr:from>
      <xdr:col>1</xdr:col>
      <xdr:colOff>0</xdr:colOff>
      <xdr:row>33</xdr:row>
      <xdr:rowOff>0</xdr:rowOff>
    </xdr:from>
    <xdr:to>
      <xdr:col>1</xdr:col>
      <xdr:colOff>252000</xdr:colOff>
      <xdr:row>33</xdr:row>
      <xdr:rowOff>257176</xdr:rowOff>
    </xdr:to>
    <xdr:sp macro="" textlink="">
      <xdr:nvSpPr>
        <xdr:cNvPr id="3" name="Oval 2">
          <a:extLst>
            <a:ext uri="{FF2B5EF4-FFF2-40B4-BE49-F238E27FC236}">
              <a16:creationId xmlns:a16="http://schemas.microsoft.com/office/drawing/2014/main" id="{D7E55284-3FB3-46F0-8258-866256DE7B58}"/>
            </a:ext>
          </a:extLst>
        </xdr:cNvPr>
        <xdr:cNvSpPr/>
      </xdr:nvSpPr>
      <xdr:spPr>
        <a:xfrm>
          <a:off x="152400" y="8134350"/>
          <a:ext cx="252000" cy="257176"/>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III</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85725</xdr:rowOff>
    </xdr:from>
    <xdr:to>
      <xdr:col>2</xdr:col>
      <xdr:colOff>1120140</xdr:colOff>
      <xdr:row>0</xdr:row>
      <xdr:rowOff>856205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2875" y="85725"/>
          <a:ext cx="1390650" cy="77429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95250</xdr:rowOff>
    </xdr:from>
    <xdr:to>
      <xdr:col>2</xdr:col>
      <xdr:colOff>1169670</xdr:colOff>
      <xdr:row>0</xdr:row>
      <xdr:rowOff>867635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0" y="95250"/>
          <a:ext cx="1390650" cy="77429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0</xdr:row>
      <xdr:rowOff>104775</xdr:rowOff>
    </xdr:from>
    <xdr:to>
      <xdr:col>2</xdr:col>
      <xdr:colOff>1154430</xdr:colOff>
      <xdr:row>0</xdr:row>
      <xdr:rowOff>879065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0" y="104775"/>
          <a:ext cx="1390650" cy="77429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63501</xdr:colOff>
      <xdr:row>0</xdr:row>
      <xdr:rowOff>52917</xdr:rowOff>
    </xdr:from>
    <xdr:to>
      <xdr:col>2</xdr:col>
      <xdr:colOff>1149139</xdr:colOff>
      <xdr:row>0</xdr:row>
      <xdr:rowOff>825302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9334" y="52917"/>
          <a:ext cx="1390650" cy="7742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C8DC5-0D1C-4983-B58F-C8A0575E4885}">
  <sheetPr>
    <tabColor theme="3" tint="0.79998168889431442"/>
  </sheetPr>
  <dimension ref="A1:AB149"/>
  <sheetViews>
    <sheetView showGridLines="0" tabSelected="1" zoomScale="95" zoomScaleNormal="95" workbookViewId="0">
      <selection activeCell="B2" sqref="B2"/>
    </sheetView>
  </sheetViews>
  <sheetFormatPr defaultColWidth="0" defaultRowHeight="0" customHeight="1" zeroHeight="1" x14ac:dyDescent="0.2"/>
  <cols>
    <col min="1" max="1" width="2.28515625" style="103" customWidth="1"/>
    <col min="2" max="2" width="4" style="103" customWidth="1"/>
    <col min="3" max="3" width="6.28515625" style="103" customWidth="1"/>
    <col min="4" max="4" width="2.85546875" style="103" customWidth="1"/>
    <col min="5" max="8" width="8.85546875" style="103" customWidth="1"/>
    <col min="9" max="10" width="2.85546875" style="103" customWidth="1"/>
    <col min="11" max="14" width="8.7109375" style="103" customWidth="1"/>
    <col min="15" max="16" width="2.85546875" style="103" customWidth="1"/>
    <col min="17" max="20" width="8.7109375" style="103" customWidth="1"/>
    <col min="21" max="21" width="2.85546875" style="103" customWidth="1"/>
    <col min="22" max="22" width="10.28515625" style="103" customWidth="1"/>
    <col min="23" max="16384" width="10.28515625" style="103" hidden="1"/>
  </cols>
  <sheetData>
    <row r="1" spans="1:28" ht="78" customHeight="1" x14ac:dyDescent="0.2">
      <c r="G1" s="380" t="s">
        <v>84</v>
      </c>
      <c r="H1" s="381"/>
      <c r="I1" s="381"/>
      <c r="J1" s="381"/>
      <c r="K1" s="381"/>
      <c r="L1" s="381"/>
      <c r="M1" s="381"/>
      <c r="N1" s="381"/>
      <c r="O1" s="381"/>
      <c r="P1" s="381"/>
      <c r="Q1" s="381"/>
      <c r="R1" s="381"/>
      <c r="S1" s="381"/>
      <c r="T1" s="381"/>
      <c r="U1" s="381"/>
      <c r="V1" s="381"/>
      <c r="W1" s="381"/>
      <c r="X1" s="381"/>
      <c r="Y1" s="381"/>
      <c r="Z1" s="381"/>
      <c r="AA1" s="381"/>
      <c r="AB1" s="381"/>
    </row>
    <row r="2" spans="1:28" ht="12.75" customHeight="1" x14ac:dyDescent="0.35">
      <c r="V2" s="138"/>
    </row>
    <row r="3" spans="1:28" ht="18" hidden="1" x14ac:dyDescent="0.2">
      <c r="B3" s="382" t="s">
        <v>27</v>
      </c>
      <c r="C3" s="382"/>
      <c r="D3" s="382"/>
      <c r="E3" s="382"/>
      <c r="F3" s="382"/>
      <c r="G3" s="382"/>
      <c r="H3" s="382"/>
      <c r="I3" s="382"/>
      <c r="J3" s="382"/>
      <c r="K3" s="382"/>
      <c r="L3" s="382"/>
      <c r="M3" s="382"/>
      <c r="N3" s="382"/>
      <c r="O3" s="382"/>
      <c r="P3" s="382"/>
      <c r="Q3" s="382"/>
      <c r="R3" s="382"/>
      <c r="S3" s="382"/>
      <c r="T3" s="382"/>
      <c r="U3" s="382"/>
      <c r="V3" s="382"/>
    </row>
    <row r="4" spans="1:28" ht="15.75" hidden="1" x14ac:dyDescent="0.25">
      <c r="A4" s="104"/>
      <c r="B4" s="105"/>
      <c r="H4" s="105"/>
      <c r="I4" s="105"/>
    </row>
    <row r="5" spans="1:28" s="110" customFormat="1" ht="15.75" customHeight="1" x14ac:dyDescent="0.25">
      <c r="A5" s="106"/>
      <c r="B5" s="107"/>
      <c r="C5" s="108" t="s">
        <v>28</v>
      </c>
      <c r="D5" s="109"/>
      <c r="E5" s="109"/>
      <c r="F5" s="109"/>
      <c r="G5" s="109"/>
      <c r="H5" s="109"/>
      <c r="I5" s="109"/>
      <c r="J5" s="109"/>
      <c r="K5" s="109"/>
      <c r="L5" s="109"/>
      <c r="M5" s="109"/>
      <c r="N5" s="109"/>
      <c r="O5" s="109"/>
      <c r="P5" s="109"/>
      <c r="Q5" s="109"/>
      <c r="R5" s="109"/>
      <c r="S5" s="109"/>
      <c r="T5" s="109"/>
      <c r="U5" s="109"/>
      <c r="V5" s="109"/>
    </row>
    <row r="6" spans="1:28" s="110" customFormat="1" ht="24.75" customHeight="1" x14ac:dyDescent="0.25">
      <c r="A6" s="106"/>
      <c r="B6" s="107"/>
      <c r="C6" s="111" t="s">
        <v>29</v>
      </c>
      <c r="D6" s="376" t="s">
        <v>102</v>
      </c>
      <c r="E6" s="376"/>
      <c r="F6" s="376"/>
      <c r="G6" s="376"/>
      <c r="H6" s="376"/>
      <c r="I6" s="376"/>
      <c r="J6" s="376"/>
      <c r="K6" s="376"/>
      <c r="L6" s="376"/>
      <c r="M6" s="376"/>
      <c r="N6" s="376"/>
      <c r="O6" s="376"/>
      <c r="P6" s="376"/>
      <c r="Q6" s="376"/>
      <c r="R6" s="376"/>
      <c r="S6" s="376"/>
      <c r="T6" s="376"/>
      <c r="U6" s="376"/>
      <c r="V6" s="376"/>
    </row>
    <row r="7" spans="1:28" s="110" customFormat="1" ht="6" customHeight="1" x14ac:dyDescent="0.25">
      <c r="A7" s="106"/>
      <c r="B7" s="107"/>
      <c r="C7" s="108"/>
      <c r="D7" s="112"/>
      <c r="E7" s="112"/>
      <c r="F7" s="112"/>
      <c r="G7" s="112"/>
      <c r="H7" s="112"/>
      <c r="I7" s="112"/>
      <c r="J7" s="112"/>
      <c r="K7" s="112"/>
      <c r="L7" s="112"/>
      <c r="M7" s="112"/>
      <c r="N7" s="112"/>
      <c r="O7" s="112"/>
      <c r="P7" s="112"/>
      <c r="Q7" s="112"/>
      <c r="R7" s="112"/>
      <c r="S7" s="112"/>
      <c r="T7" s="112"/>
      <c r="U7" s="112"/>
      <c r="V7" s="112"/>
    </row>
    <row r="8" spans="1:28" s="115" customFormat="1" ht="12.75" customHeight="1" x14ac:dyDescent="0.25">
      <c r="A8" s="113"/>
      <c r="B8" s="114"/>
      <c r="C8" s="111" t="s">
        <v>32</v>
      </c>
      <c r="D8" s="376" t="s">
        <v>31</v>
      </c>
      <c r="E8" s="376"/>
      <c r="F8" s="376"/>
      <c r="G8" s="376"/>
      <c r="H8" s="376"/>
      <c r="I8" s="376"/>
      <c r="J8" s="376"/>
      <c r="K8" s="376"/>
      <c r="L8" s="376"/>
      <c r="M8" s="376"/>
      <c r="N8" s="376"/>
      <c r="O8" s="376"/>
      <c r="P8" s="376"/>
      <c r="Q8" s="376"/>
      <c r="R8" s="376"/>
      <c r="S8" s="376"/>
      <c r="T8" s="376"/>
      <c r="U8" s="376"/>
      <c r="V8" s="376"/>
    </row>
    <row r="9" spans="1:28" s="115" customFormat="1" ht="39" customHeight="1" x14ac:dyDescent="0.25">
      <c r="A9" s="113"/>
      <c r="B9" s="114"/>
      <c r="C9" s="116"/>
      <c r="D9" s="375" t="s">
        <v>103</v>
      </c>
      <c r="E9" s="375"/>
      <c r="F9" s="375"/>
      <c r="G9" s="375"/>
      <c r="H9" s="375"/>
      <c r="I9" s="375"/>
      <c r="J9" s="375"/>
      <c r="K9" s="375"/>
      <c r="L9" s="375"/>
      <c r="M9" s="375"/>
      <c r="N9" s="375"/>
      <c r="O9" s="375"/>
      <c r="P9" s="375"/>
      <c r="Q9" s="375"/>
      <c r="R9" s="375"/>
      <c r="S9" s="375"/>
      <c r="T9" s="375"/>
      <c r="U9" s="375"/>
      <c r="V9" s="375"/>
    </row>
    <row r="10" spans="1:28" s="115" customFormat="1" ht="4.5" customHeight="1" x14ac:dyDescent="0.25">
      <c r="A10" s="113"/>
      <c r="B10" s="114"/>
      <c r="C10" s="116"/>
      <c r="D10" s="117"/>
      <c r="E10" s="117"/>
      <c r="F10" s="117"/>
      <c r="G10" s="117"/>
      <c r="H10" s="117"/>
      <c r="I10" s="117"/>
      <c r="J10" s="117"/>
      <c r="K10" s="117"/>
      <c r="L10" s="117"/>
      <c r="M10" s="117"/>
      <c r="N10" s="117"/>
      <c r="O10" s="117"/>
      <c r="P10" s="117"/>
      <c r="Q10" s="117"/>
      <c r="R10" s="117"/>
      <c r="S10" s="117"/>
      <c r="T10" s="117"/>
      <c r="U10" s="117"/>
      <c r="V10" s="117"/>
    </row>
    <row r="11" spans="1:28" s="115" customFormat="1" ht="12.75" customHeight="1" x14ac:dyDescent="0.25">
      <c r="A11" s="113"/>
      <c r="B11" s="114"/>
      <c r="C11" s="111" t="s">
        <v>30</v>
      </c>
      <c r="D11" s="376" t="s">
        <v>109</v>
      </c>
      <c r="E11" s="376"/>
      <c r="F11" s="376"/>
      <c r="G11" s="376"/>
      <c r="H11" s="376"/>
      <c r="I11" s="376"/>
      <c r="J11" s="376"/>
      <c r="K11" s="376"/>
      <c r="L11" s="376"/>
      <c r="M11" s="376"/>
      <c r="N11" s="376"/>
      <c r="O11" s="376"/>
      <c r="P11" s="376"/>
      <c r="Q11" s="376"/>
      <c r="R11" s="376"/>
      <c r="S11" s="376"/>
      <c r="T11" s="376"/>
      <c r="U11" s="117"/>
      <c r="V11" s="117"/>
    </row>
    <row r="12" spans="1:28" s="115" customFormat="1" ht="12.75" customHeight="1" x14ac:dyDescent="0.25">
      <c r="A12" s="113"/>
      <c r="B12" s="114"/>
      <c r="C12" s="111"/>
      <c r="D12" s="117"/>
      <c r="E12" s="117"/>
      <c r="F12" s="117"/>
      <c r="G12" s="117"/>
      <c r="H12" s="117"/>
      <c r="I12" s="117"/>
      <c r="J12" s="117"/>
      <c r="K12" s="117"/>
      <c r="L12" s="117"/>
      <c r="M12" s="117"/>
      <c r="N12" s="117"/>
      <c r="O12" s="117"/>
      <c r="P12" s="117"/>
      <c r="Q12" s="117"/>
      <c r="R12" s="117"/>
      <c r="S12" s="117"/>
      <c r="T12" s="117"/>
      <c r="U12" s="117"/>
      <c r="V12" s="117"/>
    </row>
    <row r="13" spans="1:28" s="115" customFormat="1" ht="12.75" customHeight="1" x14ac:dyDescent="0.25">
      <c r="A13" s="113"/>
      <c r="B13" s="114"/>
      <c r="C13" s="111"/>
      <c r="D13" s="117"/>
      <c r="E13" s="117"/>
      <c r="F13" s="117"/>
      <c r="G13" s="117"/>
      <c r="H13" s="117"/>
      <c r="I13" s="117"/>
      <c r="J13" s="117"/>
      <c r="K13" s="117"/>
      <c r="L13" s="117"/>
      <c r="M13" s="117"/>
      <c r="N13" s="117"/>
      <c r="O13" s="117"/>
      <c r="P13" s="117"/>
      <c r="Q13" s="117"/>
      <c r="R13" s="117"/>
      <c r="S13" s="117"/>
      <c r="T13" s="117"/>
      <c r="U13" s="117"/>
      <c r="V13" s="117"/>
    </row>
    <row r="14" spans="1:28" s="115" customFormat="1" ht="12.75" customHeight="1" x14ac:dyDescent="0.25">
      <c r="A14" s="113"/>
      <c r="B14" s="114"/>
      <c r="C14" s="111"/>
      <c r="D14" s="117"/>
      <c r="E14" s="117"/>
      <c r="F14" s="117"/>
      <c r="G14" s="117"/>
      <c r="H14" s="117"/>
      <c r="I14" s="117"/>
      <c r="J14" s="117"/>
      <c r="K14" s="117"/>
      <c r="L14" s="117"/>
      <c r="M14" s="117"/>
      <c r="N14" s="117"/>
      <c r="O14" s="117"/>
      <c r="P14" s="117"/>
      <c r="Q14" s="117"/>
      <c r="R14" s="117"/>
      <c r="S14" s="117"/>
      <c r="T14" s="117"/>
      <c r="U14" s="117"/>
      <c r="V14" s="117"/>
    </row>
    <row r="15" spans="1:28" s="115" customFormat="1" ht="12.75" customHeight="1" x14ac:dyDescent="0.25">
      <c r="A15" s="113"/>
      <c r="B15" s="114"/>
      <c r="C15" s="111"/>
      <c r="D15" s="117"/>
      <c r="E15" s="117"/>
      <c r="F15" s="117"/>
      <c r="G15" s="117"/>
      <c r="H15" s="117"/>
      <c r="I15" s="117"/>
      <c r="J15" s="117"/>
      <c r="K15" s="117"/>
      <c r="L15" s="117"/>
      <c r="M15" s="117"/>
      <c r="N15" s="117"/>
      <c r="O15" s="117"/>
      <c r="P15" s="117"/>
      <c r="Q15" s="117"/>
      <c r="R15" s="117"/>
      <c r="S15" s="117"/>
      <c r="T15" s="117"/>
      <c r="U15" s="117"/>
      <c r="V15" s="117"/>
    </row>
    <row r="16" spans="1:28" s="115" customFormat="1" ht="12.75" customHeight="1" x14ac:dyDescent="0.25">
      <c r="A16" s="113"/>
      <c r="B16" s="114"/>
      <c r="C16" s="111"/>
      <c r="D16" s="117"/>
      <c r="E16" s="117"/>
      <c r="F16" s="117"/>
      <c r="G16" s="117"/>
      <c r="H16" s="117"/>
      <c r="I16" s="117"/>
      <c r="J16" s="117"/>
      <c r="K16" s="117"/>
      <c r="L16" s="117"/>
      <c r="M16" s="117"/>
      <c r="N16" s="117"/>
      <c r="O16" s="117"/>
      <c r="P16" s="117"/>
      <c r="Q16" s="117"/>
      <c r="R16" s="117"/>
      <c r="S16" s="117"/>
      <c r="T16" s="117"/>
      <c r="U16" s="117"/>
      <c r="V16" s="117"/>
    </row>
    <row r="17" spans="1:22" s="115" customFormat="1" ht="12.75" customHeight="1" x14ac:dyDescent="0.25">
      <c r="A17" s="113"/>
      <c r="B17" s="114"/>
      <c r="C17" s="111"/>
      <c r="D17" s="117"/>
      <c r="E17" s="117"/>
      <c r="F17" s="117"/>
      <c r="G17" s="117"/>
      <c r="H17" s="117"/>
      <c r="I17" s="117"/>
      <c r="J17" s="117"/>
      <c r="K17" s="117"/>
      <c r="L17" s="117"/>
      <c r="M17" s="117"/>
      <c r="N17" s="117"/>
      <c r="O17" s="117"/>
      <c r="P17" s="117"/>
      <c r="Q17" s="117"/>
      <c r="R17" s="117"/>
      <c r="S17" s="117"/>
      <c r="T17" s="117"/>
      <c r="U17" s="117"/>
      <c r="V17" s="117"/>
    </row>
    <row r="18" spans="1:22" s="115" customFormat="1" ht="12.75" customHeight="1" x14ac:dyDescent="0.25">
      <c r="A18" s="113"/>
      <c r="B18" s="114"/>
      <c r="C18" s="111"/>
      <c r="D18" s="117"/>
      <c r="E18" s="117"/>
      <c r="F18" s="117"/>
      <c r="G18" s="117"/>
      <c r="H18" s="117"/>
      <c r="I18" s="117"/>
      <c r="J18" s="117"/>
      <c r="K18" s="117"/>
      <c r="L18" s="117"/>
      <c r="M18" s="117"/>
      <c r="N18" s="117"/>
      <c r="O18" s="117"/>
      <c r="P18" s="117"/>
      <c r="Q18" s="117"/>
      <c r="R18" s="117"/>
      <c r="S18" s="117"/>
      <c r="T18" s="117"/>
      <c r="U18" s="117"/>
      <c r="V18" s="117"/>
    </row>
    <row r="19" spans="1:22" s="115" customFormat="1" ht="15.75" customHeight="1" x14ac:dyDescent="0.25">
      <c r="A19" s="113"/>
      <c r="B19" s="114"/>
      <c r="C19" s="111"/>
      <c r="D19" s="117"/>
      <c r="E19" s="117"/>
      <c r="F19" s="117"/>
      <c r="G19" s="117"/>
      <c r="H19" s="117"/>
      <c r="I19" s="117"/>
      <c r="J19" s="117"/>
      <c r="K19" s="117"/>
      <c r="L19" s="117"/>
      <c r="M19" s="117"/>
      <c r="N19" s="117"/>
      <c r="O19" s="117"/>
      <c r="P19" s="117"/>
      <c r="Q19" s="117"/>
      <c r="R19" s="117"/>
      <c r="S19" s="117"/>
      <c r="T19" s="117"/>
      <c r="U19" s="117"/>
      <c r="V19" s="117"/>
    </row>
    <row r="20" spans="1:22" s="115" customFormat="1" ht="12.75" customHeight="1" x14ac:dyDescent="0.25">
      <c r="A20" s="113"/>
      <c r="B20" s="114"/>
      <c r="C20" s="111"/>
      <c r="D20" s="136"/>
      <c r="E20" s="377" t="s">
        <v>49</v>
      </c>
      <c r="F20" s="377"/>
      <c r="G20" s="377"/>
      <c r="H20" s="377"/>
      <c r="I20" s="134"/>
      <c r="J20" s="132"/>
      <c r="K20" s="377" t="s">
        <v>50</v>
      </c>
      <c r="L20" s="377"/>
      <c r="M20" s="377"/>
      <c r="N20" s="377"/>
      <c r="O20" s="134"/>
      <c r="P20" s="132"/>
      <c r="Q20" s="377" t="s">
        <v>51</v>
      </c>
      <c r="R20" s="377"/>
      <c r="S20" s="377"/>
      <c r="T20" s="377"/>
      <c r="U20" s="134"/>
      <c r="V20" s="117"/>
    </row>
    <row r="21" spans="1:22" s="110" customFormat="1" ht="171.75" customHeight="1" x14ac:dyDescent="0.25">
      <c r="A21" s="106"/>
      <c r="B21" s="107"/>
      <c r="C21" s="118"/>
      <c r="D21" s="137"/>
      <c r="E21" s="378" t="s">
        <v>76</v>
      </c>
      <c r="F21" s="378"/>
      <c r="G21" s="378"/>
      <c r="H21" s="378"/>
      <c r="I21" s="135"/>
      <c r="J21" s="133"/>
      <c r="K21" s="379" t="s">
        <v>101</v>
      </c>
      <c r="L21" s="379"/>
      <c r="M21" s="379"/>
      <c r="N21" s="379"/>
      <c r="O21" s="135"/>
      <c r="P21" s="133"/>
      <c r="Q21" s="378" t="s">
        <v>77</v>
      </c>
      <c r="R21" s="378"/>
      <c r="S21" s="378"/>
      <c r="T21" s="378"/>
      <c r="U21" s="135"/>
      <c r="V21" s="118"/>
    </row>
    <row r="22" spans="1:22" s="110" customFormat="1" ht="4.5" customHeight="1" x14ac:dyDescent="0.25">
      <c r="A22" s="106"/>
      <c r="B22" s="107"/>
      <c r="C22" s="118"/>
      <c r="D22" s="118"/>
      <c r="E22" s="118"/>
      <c r="F22" s="118"/>
      <c r="G22" s="118"/>
      <c r="H22" s="118"/>
      <c r="I22" s="118"/>
      <c r="J22" s="118"/>
      <c r="K22" s="118"/>
      <c r="L22" s="118"/>
      <c r="M22" s="118"/>
      <c r="N22" s="118"/>
      <c r="O22" s="118"/>
      <c r="P22" s="118"/>
      <c r="Q22" s="118"/>
      <c r="R22" s="118"/>
      <c r="S22" s="118"/>
      <c r="T22" s="118"/>
      <c r="U22" s="118"/>
      <c r="V22" s="118"/>
    </row>
    <row r="23" spans="1:22" s="110" customFormat="1" ht="15.75" customHeight="1" x14ac:dyDescent="0.25">
      <c r="A23" s="106"/>
      <c r="B23" s="107"/>
      <c r="C23" s="108" t="s">
        <v>33</v>
      </c>
      <c r="D23" s="118"/>
      <c r="E23" s="118"/>
      <c r="F23" s="118"/>
      <c r="G23" s="118"/>
      <c r="H23" s="118"/>
      <c r="I23" s="118"/>
      <c r="J23" s="118"/>
      <c r="K23" s="118"/>
      <c r="L23" s="118"/>
      <c r="M23" s="118"/>
      <c r="N23" s="118"/>
      <c r="O23" s="118"/>
      <c r="P23" s="118"/>
      <c r="Q23" s="118"/>
      <c r="R23" s="118"/>
      <c r="S23" s="118"/>
      <c r="T23" s="118"/>
      <c r="U23" s="118"/>
      <c r="V23" s="118"/>
    </row>
    <row r="24" spans="1:22" s="110" customFormat="1" ht="27" customHeight="1" x14ac:dyDescent="0.25">
      <c r="A24" s="106"/>
      <c r="B24" s="107"/>
      <c r="C24" s="111" t="s">
        <v>34</v>
      </c>
      <c r="D24" s="376" t="s">
        <v>35</v>
      </c>
      <c r="E24" s="376"/>
      <c r="F24" s="376"/>
      <c r="G24" s="376"/>
      <c r="H24" s="376"/>
      <c r="I24" s="376"/>
      <c r="J24" s="376"/>
      <c r="K24" s="376"/>
      <c r="L24" s="376"/>
      <c r="M24" s="376"/>
      <c r="N24" s="376"/>
      <c r="O24" s="376"/>
      <c r="P24" s="376"/>
      <c r="Q24" s="376"/>
      <c r="R24" s="376"/>
      <c r="S24" s="376"/>
      <c r="T24" s="376"/>
      <c r="U24" s="376"/>
      <c r="V24" s="376"/>
    </row>
    <row r="25" spans="1:22" s="110" customFormat="1" ht="7.5" customHeight="1" x14ac:dyDescent="0.25">
      <c r="A25" s="106"/>
      <c r="B25" s="107"/>
      <c r="C25" s="111"/>
      <c r="D25" s="119"/>
      <c r="E25" s="119"/>
      <c r="F25" s="119"/>
      <c r="G25" s="119"/>
      <c r="H25" s="119"/>
      <c r="I25" s="119"/>
      <c r="J25" s="119"/>
      <c r="K25" s="119"/>
      <c r="L25" s="119"/>
      <c r="M25" s="119"/>
      <c r="N25" s="119"/>
      <c r="O25" s="119"/>
      <c r="P25" s="119"/>
      <c r="Q25" s="119"/>
      <c r="R25" s="119"/>
      <c r="S25" s="119"/>
      <c r="T25" s="119"/>
      <c r="U25" s="119"/>
      <c r="V25" s="119"/>
    </row>
    <row r="26" spans="1:22" s="110" customFormat="1" ht="54" customHeight="1" x14ac:dyDescent="0.25">
      <c r="A26" s="106"/>
      <c r="B26" s="107"/>
      <c r="C26" s="111" t="s">
        <v>36</v>
      </c>
      <c r="D26" s="375" t="s">
        <v>93</v>
      </c>
      <c r="E26" s="375"/>
      <c r="F26" s="375"/>
      <c r="G26" s="375"/>
      <c r="H26" s="375"/>
      <c r="I26" s="375"/>
      <c r="J26" s="375"/>
      <c r="K26" s="375"/>
      <c r="L26" s="375"/>
      <c r="M26" s="375"/>
      <c r="N26" s="375"/>
      <c r="O26" s="375"/>
      <c r="P26" s="375"/>
      <c r="Q26" s="375"/>
      <c r="R26" s="375"/>
      <c r="S26" s="375"/>
      <c r="T26" s="375"/>
      <c r="U26" s="375"/>
      <c r="V26" s="375"/>
    </row>
    <row r="27" spans="1:22" s="110" customFormat="1" ht="6" customHeight="1" x14ac:dyDescent="0.25">
      <c r="A27" s="106"/>
      <c r="B27" s="107"/>
      <c r="C27" s="111"/>
      <c r="D27" s="119"/>
      <c r="E27" s="119"/>
      <c r="F27" s="119"/>
      <c r="G27" s="119"/>
      <c r="H27" s="119"/>
      <c r="I27" s="119"/>
      <c r="J27" s="119"/>
      <c r="K27" s="119"/>
      <c r="L27" s="119"/>
      <c r="M27" s="119"/>
      <c r="N27" s="119"/>
      <c r="O27" s="119"/>
      <c r="P27" s="119"/>
      <c r="Q27" s="119"/>
      <c r="R27" s="119"/>
      <c r="S27" s="119"/>
      <c r="T27" s="119"/>
      <c r="U27" s="119"/>
      <c r="V27" s="119"/>
    </row>
    <row r="28" spans="1:22" s="110" customFormat="1" ht="26.25" customHeight="1" x14ac:dyDescent="0.25">
      <c r="A28" s="106"/>
      <c r="B28" s="107"/>
      <c r="C28" s="111" t="s">
        <v>37</v>
      </c>
      <c r="D28" s="375" t="s">
        <v>88</v>
      </c>
      <c r="E28" s="375"/>
      <c r="F28" s="375"/>
      <c r="G28" s="375"/>
      <c r="H28" s="375"/>
      <c r="I28" s="375"/>
      <c r="J28" s="375"/>
      <c r="K28" s="375"/>
      <c r="L28" s="375"/>
      <c r="M28" s="375"/>
      <c r="N28" s="375"/>
      <c r="O28" s="375"/>
      <c r="P28" s="375"/>
      <c r="Q28" s="375"/>
      <c r="R28" s="375"/>
      <c r="S28" s="375"/>
      <c r="T28" s="375"/>
      <c r="U28" s="375"/>
      <c r="V28" s="375"/>
    </row>
    <row r="29" spans="1:22" s="110" customFormat="1" ht="26.25" customHeight="1" x14ac:dyDescent="0.25">
      <c r="A29" s="106"/>
      <c r="B29" s="107"/>
      <c r="C29" s="111"/>
      <c r="D29" s="363" t="s">
        <v>89</v>
      </c>
      <c r="E29" s="375" t="s">
        <v>104</v>
      </c>
      <c r="F29" s="375"/>
      <c r="G29" s="375"/>
      <c r="H29" s="375"/>
      <c r="I29" s="375"/>
      <c r="J29" s="375"/>
      <c r="K29" s="375"/>
      <c r="L29" s="375"/>
      <c r="M29" s="375"/>
      <c r="N29" s="375"/>
      <c r="O29" s="375"/>
      <c r="P29" s="375"/>
      <c r="Q29" s="375"/>
      <c r="R29" s="375"/>
      <c r="S29" s="375"/>
      <c r="T29" s="375"/>
      <c r="U29" s="375"/>
      <c r="V29" s="375"/>
    </row>
    <row r="30" spans="1:22" s="110" customFormat="1" ht="15.75" x14ac:dyDescent="0.25">
      <c r="A30" s="106"/>
      <c r="B30" s="107"/>
      <c r="C30" s="111"/>
      <c r="D30" s="363" t="s">
        <v>89</v>
      </c>
      <c r="E30" s="375" t="s">
        <v>90</v>
      </c>
      <c r="F30" s="375"/>
      <c r="G30" s="375"/>
      <c r="H30" s="375"/>
      <c r="I30" s="375"/>
      <c r="J30" s="375"/>
      <c r="K30" s="375"/>
      <c r="L30" s="375"/>
      <c r="M30" s="375"/>
      <c r="N30" s="375"/>
      <c r="O30" s="375"/>
      <c r="P30" s="375"/>
      <c r="Q30" s="375"/>
      <c r="R30" s="375"/>
      <c r="S30" s="375"/>
      <c r="T30" s="375"/>
      <c r="U30" s="375"/>
      <c r="V30" s="375"/>
    </row>
    <row r="31" spans="1:22" s="110" customFormat="1" ht="63" customHeight="1" x14ac:dyDescent="0.25">
      <c r="A31" s="106"/>
      <c r="B31" s="107"/>
      <c r="C31" s="111"/>
      <c r="D31" s="363" t="s">
        <v>89</v>
      </c>
      <c r="E31" s="375" t="s">
        <v>91</v>
      </c>
      <c r="F31" s="375"/>
      <c r="G31" s="375"/>
      <c r="H31" s="375"/>
      <c r="I31" s="375"/>
      <c r="J31" s="375"/>
      <c r="K31" s="375"/>
      <c r="L31" s="375"/>
      <c r="M31" s="375"/>
      <c r="N31" s="375"/>
      <c r="O31" s="375"/>
      <c r="P31" s="375"/>
      <c r="Q31" s="375"/>
      <c r="R31" s="375"/>
      <c r="S31" s="375"/>
      <c r="T31" s="375"/>
      <c r="U31" s="375"/>
      <c r="V31" s="375"/>
    </row>
    <row r="32" spans="1:22" s="110" customFormat="1" ht="6" customHeight="1" x14ac:dyDescent="0.25">
      <c r="A32" s="106"/>
      <c r="B32" s="107"/>
      <c r="C32" s="111"/>
      <c r="D32" s="119"/>
      <c r="E32" s="119"/>
      <c r="F32" s="119"/>
      <c r="G32" s="119"/>
      <c r="H32" s="119"/>
      <c r="I32" s="119"/>
      <c r="J32" s="119"/>
      <c r="K32" s="119"/>
      <c r="L32" s="119"/>
      <c r="M32" s="119"/>
      <c r="N32" s="119"/>
      <c r="O32" s="119"/>
      <c r="P32" s="119"/>
      <c r="Q32" s="119"/>
      <c r="R32" s="119"/>
      <c r="S32" s="119"/>
      <c r="T32" s="119"/>
      <c r="U32" s="119"/>
      <c r="V32" s="119"/>
    </row>
    <row r="33" spans="1:22" s="110" customFormat="1" ht="29.25" customHeight="1" x14ac:dyDescent="0.25">
      <c r="A33" s="106"/>
      <c r="B33" s="107"/>
      <c r="C33" s="111" t="s">
        <v>53</v>
      </c>
      <c r="D33" s="376" t="s">
        <v>52</v>
      </c>
      <c r="E33" s="376"/>
      <c r="F33" s="376"/>
      <c r="G33" s="376"/>
      <c r="H33" s="376"/>
      <c r="I33" s="376"/>
      <c r="J33" s="376"/>
      <c r="K33" s="376"/>
      <c r="L33" s="376"/>
      <c r="M33" s="376"/>
      <c r="N33" s="376"/>
      <c r="O33" s="376"/>
      <c r="P33" s="376"/>
      <c r="Q33" s="376"/>
      <c r="R33" s="376"/>
      <c r="S33" s="376"/>
      <c r="T33" s="376"/>
      <c r="U33" s="376"/>
      <c r="V33" s="376"/>
    </row>
    <row r="34" spans="1:22" s="110" customFormat="1" ht="21" customHeight="1" x14ac:dyDescent="0.25">
      <c r="A34" s="106"/>
      <c r="B34" s="107"/>
      <c r="C34" s="108" t="s">
        <v>78</v>
      </c>
      <c r="D34" s="309"/>
      <c r="E34" s="309"/>
      <c r="F34" s="309"/>
      <c r="G34" s="309"/>
      <c r="H34" s="309"/>
      <c r="I34" s="309"/>
      <c r="J34" s="309"/>
      <c r="K34" s="309"/>
      <c r="L34" s="309"/>
      <c r="M34" s="309"/>
      <c r="N34" s="309"/>
      <c r="O34" s="309"/>
      <c r="P34" s="309"/>
      <c r="Q34" s="309"/>
      <c r="R34" s="309"/>
      <c r="S34" s="309"/>
      <c r="T34" s="309"/>
      <c r="U34" s="309"/>
      <c r="V34" s="309"/>
    </row>
    <row r="35" spans="1:22" s="110" customFormat="1" ht="41.25" customHeight="1" x14ac:dyDescent="0.25">
      <c r="A35" s="106"/>
      <c r="B35" s="107"/>
      <c r="C35" s="111" t="s">
        <v>79</v>
      </c>
      <c r="D35" s="376" t="s">
        <v>107</v>
      </c>
      <c r="E35" s="376"/>
      <c r="F35" s="376"/>
      <c r="G35" s="376"/>
      <c r="H35" s="376"/>
      <c r="I35" s="376"/>
      <c r="J35" s="376"/>
      <c r="K35" s="376"/>
      <c r="L35" s="376"/>
      <c r="M35" s="376"/>
      <c r="N35" s="376"/>
      <c r="O35" s="376"/>
      <c r="P35" s="376"/>
      <c r="Q35" s="376"/>
      <c r="R35" s="376"/>
      <c r="S35" s="376"/>
      <c r="T35" s="376"/>
      <c r="U35" s="376"/>
      <c r="V35" s="376"/>
    </row>
    <row r="36" spans="1:22" s="110" customFormat="1" ht="6" customHeight="1" x14ac:dyDescent="0.25">
      <c r="A36" s="106"/>
      <c r="B36" s="107"/>
      <c r="C36" s="111"/>
      <c r="D36" s="331"/>
      <c r="E36" s="331"/>
      <c r="F36" s="331"/>
      <c r="G36" s="331"/>
      <c r="H36" s="331"/>
      <c r="I36" s="331"/>
      <c r="J36" s="331"/>
      <c r="K36" s="331"/>
      <c r="L36" s="331"/>
      <c r="M36" s="331"/>
      <c r="N36" s="331"/>
      <c r="O36" s="331"/>
      <c r="P36" s="331"/>
      <c r="Q36" s="331"/>
      <c r="R36" s="331"/>
      <c r="S36" s="331"/>
      <c r="T36" s="331"/>
      <c r="U36" s="331"/>
      <c r="V36" s="331"/>
    </row>
    <row r="37" spans="1:22" s="110" customFormat="1" ht="43.5" customHeight="1" x14ac:dyDescent="0.25">
      <c r="A37" s="106"/>
      <c r="B37" s="107"/>
      <c r="C37" s="111" t="s">
        <v>80</v>
      </c>
      <c r="D37" s="376" t="s">
        <v>105</v>
      </c>
      <c r="E37" s="376"/>
      <c r="F37" s="376"/>
      <c r="G37" s="376"/>
      <c r="H37" s="376"/>
      <c r="I37" s="376"/>
      <c r="J37" s="376"/>
      <c r="K37" s="376"/>
      <c r="L37" s="376"/>
      <c r="M37" s="376"/>
      <c r="N37" s="376"/>
      <c r="O37" s="376"/>
      <c r="P37" s="376"/>
      <c r="Q37" s="376"/>
      <c r="R37" s="376"/>
      <c r="S37" s="376"/>
      <c r="T37" s="376"/>
      <c r="U37" s="376"/>
      <c r="V37" s="376"/>
    </row>
    <row r="38" spans="1:22" s="110" customFormat="1" ht="6" customHeight="1" x14ac:dyDescent="0.25">
      <c r="A38" s="106"/>
      <c r="B38" s="107"/>
      <c r="C38" s="118"/>
      <c r="D38" s="118"/>
      <c r="E38" s="118"/>
      <c r="F38" s="118"/>
      <c r="G38" s="118"/>
      <c r="H38" s="118"/>
      <c r="I38" s="118"/>
      <c r="J38" s="118"/>
      <c r="K38" s="118"/>
      <c r="L38" s="118"/>
      <c r="M38" s="118"/>
      <c r="N38" s="118"/>
      <c r="O38" s="118"/>
      <c r="P38" s="118"/>
      <c r="Q38" s="118"/>
      <c r="R38" s="118"/>
      <c r="S38" s="118"/>
      <c r="T38" s="118"/>
      <c r="U38" s="118"/>
      <c r="V38" s="118"/>
    </row>
    <row r="39" spans="1:22" s="110" customFormat="1" ht="15.75" customHeight="1" x14ac:dyDescent="0.25">
      <c r="A39" s="106"/>
      <c r="B39" s="107"/>
      <c r="C39" s="108" t="s">
        <v>38</v>
      </c>
      <c r="D39" s="118"/>
      <c r="E39" s="118"/>
      <c r="F39" s="118"/>
      <c r="G39" s="118"/>
      <c r="H39" s="118"/>
      <c r="I39" s="118"/>
      <c r="J39" s="118"/>
      <c r="K39" s="118"/>
      <c r="L39" s="118"/>
      <c r="M39" s="118"/>
      <c r="N39" s="118"/>
      <c r="O39" s="118"/>
      <c r="P39" s="118"/>
      <c r="Q39" s="118"/>
      <c r="R39" s="118"/>
      <c r="S39" s="118"/>
      <c r="T39" s="118"/>
      <c r="U39" s="118"/>
      <c r="V39" s="118"/>
    </row>
    <row r="40" spans="1:22" s="110" customFormat="1" ht="26.25" customHeight="1" x14ac:dyDescent="0.25">
      <c r="A40" s="106"/>
      <c r="B40" s="107"/>
      <c r="C40" s="120"/>
      <c r="D40" s="376" t="s">
        <v>106</v>
      </c>
      <c r="E40" s="376"/>
      <c r="F40" s="376"/>
      <c r="G40" s="376"/>
      <c r="H40" s="376"/>
      <c r="I40" s="376"/>
      <c r="J40" s="376"/>
      <c r="K40" s="376"/>
      <c r="L40" s="376"/>
      <c r="M40" s="376"/>
      <c r="N40" s="376"/>
      <c r="O40" s="376"/>
      <c r="P40" s="376"/>
      <c r="Q40" s="376"/>
      <c r="R40" s="376"/>
      <c r="S40" s="376"/>
      <c r="T40" s="376"/>
      <c r="U40" s="376"/>
      <c r="V40" s="376"/>
    </row>
    <row r="41" spans="1:22" s="110" customFormat="1" ht="15" customHeight="1" x14ac:dyDescent="0.25">
      <c r="A41" s="106"/>
      <c r="B41" s="107"/>
      <c r="C41" s="118"/>
      <c r="D41" s="118"/>
      <c r="E41" s="118"/>
      <c r="F41" s="118"/>
      <c r="G41" s="118"/>
      <c r="H41" s="118"/>
      <c r="I41" s="118"/>
      <c r="J41" s="118"/>
      <c r="K41" s="118"/>
      <c r="L41" s="118"/>
      <c r="M41" s="118"/>
      <c r="N41" s="118"/>
      <c r="O41" s="118"/>
      <c r="P41" s="118"/>
      <c r="Q41" s="118"/>
      <c r="R41" s="118"/>
      <c r="S41" s="118"/>
      <c r="T41" s="118"/>
      <c r="U41" s="118"/>
      <c r="V41" s="372" t="s">
        <v>92</v>
      </c>
    </row>
    <row r="42" spans="1:22" s="122" customFormat="1" ht="12.75" hidden="1" x14ac:dyDescent="0.2">
      <c r="A42" s="121"/>
      <c r="B42" s="121" t="s">
        <v>39</v>
      </c>
      <c r="C42" s="121"/>
      <c r="D42" s="121"/>
      <c r="E42" s="121"/>
      <c r="F42" s="121"/>
      <c r="G42" s="121"/>
      <c r="H42" s="121"/>
      <c r="I42" s="121"/>
      <c r="J42" s="121"/>
      <c r="K42" s="121"/>
      <c r="L42" s="121"/>
      <c r="M42" s="121"/>
      <c r="N42" s="121"/>
      <c r="O42" s="121"/>
    </row>
    <row r="43" spans="1:22" ht="15" hidden="1" x14ac:dyDescent="0.2">
      <c r="B43" s="123"/>
      <c r="V43" s="124" t="s">
        <v>40</v>
      </c>
    </row>
    <row r="44" spans="1:22" ht="15" hidden="1" x14ac:dyDescent="0.2">
      <c r="B44" s="123"/>
    </row>
    <row r="45" spans="1:22" ht="15" hidden="1" x14ac:dyDescent="0.2">
      <c r="B45" s="123"/>
    </row>
    <row r="46" spans="1:22" ht="15" hidden="1" x14ac:dyDescent="0.2">
      <c r="B46" s="123"/>
    </row>
    <row r="47" spans="1:22" ht="15" hidden="1" x14ac:dyDescent="0.2">
      <c r="B47" s="123"/>
    </row>
    <row r="48" spans="1:22" ht="15" hidden="1" x14ac:dyDescent="0.2">
      <c r="B48" s="123"/>
    </row>
    <row r="49" spans="2:2" ht="15" hidden="1" x14ac:dyDescent="0.2">
      <c r="B49" s="123"/>
    </row>
    <row r="50" spans="2:2" ht="15" hidden="1" x14ac:dyDescent="0.2">
      <c r="B50" s="123"/>
    </row>
    <row r="51" spans="2:2" ht="15" hidden="1" x14ac:dyDescent="0.2">
      <c r="B51" s="123"/>
    </row>
    <row r="52" spans="2:2" ht="15" hidden="1" x14ac:dyDescent="0.2">
      <c r="B52" s="123"/>
    </row>
    <row r="53" spans="2:2" ht="15" hidden="1" x14ac:dyDescent="0.2">
      <c r="B53" s="123"/>
    </row>
    <row r="54" spans="2:2" ht="15" hidden="1" x14ac:dyDescent="0.2">
      <c r="B54" s="123"/>
    </row>
    <row r="55" spans="2:2" ht="15" hidden="1" x14ac:dyDescent="0.2">
      <c r="B55" s="123"/>
    </row>
    <row r="56" spans="2:2" ht="15" hidden="1" x14ac:dyDescent="0.2">
      <c r="B56" s="123"/>
    </row>
    <row r="57" spans="2:2" ht="15" hidden="1" x14ac:dyDescent="0.2">
      <c r="B57" s="123"/>
    </row>
    <row r="58" spans="2:2" ht="15" hidden="1" x14ac:dyDescent="0.2">
      <c r="B58" s="123"/>
    </row>
    <row r="59" spans="2:2" ht="15" hidden="1" x14ac:dyDescent="0.2">
      <c r="B59" s="123"/>
    </row>
    <row r="60" spans="2:2" ht="15" hidden="1" x14ac:dyDescent="0.2">
      <c r="B60" s="123"/>
    </row>
    <row r="61" spans="2:2" ht="15" hidden="1" x14ac:dyDescent="0.2">
      <c r="B61" s="123"/>
    </row>
    <row r="62" spans="2:2" ht="15" hidden="1" x14ac:dyDescent="0.2">
      <c r="B62" s="123"/>
    </row>
    <row r="63" spans="2:2" ht="15" hidden="1" x14ac:dyDescent="0.2">
      <c r="B63" s="123"/>
    </row>
    <row r="64" spans="2:2" ht="15" hidden="1" x14ac:dyDescent="0.2">
      <c r="B64" s="123"/>
    </row>
    <row r="65" spans="2:2" ht="15" hidden="1" x14ac:dyDescent="0.2">
      <c r="B65" s="123"/>
    </row>
    <row r="66" spans="2:2" ht="15" hidden="1" x14ac:dyDescent="0.2">
      <c r="B66" s="123"/>
    </row>
    <row r="67" spans="2:2" ht="15" hidden="1" x14ac:dyDescent="0.2">
      <c r="B67" s="123"/>
    </row>
    <row r="68" spans="2:2" ht="15" hidden="1" x14ac:dyDescent="0.2">
      <c r="B68" s="123"/>
    </row>
    <row r="69" spans="2:2" ht="15" hidden="1" x14ac:dyDescent="0.2">
      <c r="B69" s="123"/>
    </row>
    <row r="70" spans="2:2" ht="15" hidden="1" x14ac:dyDescent="0.2">
      <c r="B70" s="123"/>
    </row>
    <row r="71" spans="2:2" ht="15" hidden="1" x14ac:dyDescent="0.2">
      <c r="B71" s="123"/>
    </row>
    <row r="72" spans="2:2" ht="15" hidden="1" x14ac:dyDescent="0.2">
      <c r="B72" s="123"/>
    </row>
    <row r="73" spans="2:2" ht="15" hidden="1" x14ac:dyDescent="0.2">
      <c r="B73" s="123"/>
    </row>
    <row r="74" spans="2:2" ht="15" hidden="1" x14ac:dyDescent="0.2">
      <c r="B74" s="123"/>
    </row>
    <row r="75" spans="2:2" ht="15" hidden="1" x14ac:dyDescent="0.2">
      <c r="B75" s="123"/>
    </row>
    <row r="76" spans="2:2" ht="15" hidden="1" x14ac:dyDescent="0.2">
      <c r="B76" s="123"/>
    </row>
    <row r="77" spans="2:2" ht="15" hidden="1" x14ac:dyDescent="0.2">
      <c r="B77" s="123"/>
    </row>
    <row r="78" spans="2:2" ht="15" hidden="1" x14ac:dyDescent="0.2">
      <c r="B78" s="123"/>
    </row>
    <row r="79" spans="2:2" ht="15" hidden="1" x14ac:dyDescent="0.2">
      <c r="B79" s="123"/>
    </row>
    <row r="80" spans="2:2" ht="15" hidden="1" x14ac:dyDescent="0.2">
      <c r="B80" s="123"/>
    </row>
    <row r="81" spans="2:2" ht="15" hidden="1" x14ac:dyDescent="0.2">
      <c r="B81" s="123"/>
    </row>
    <row r="82" spans="2:2" ht="15" hidden="1" x14ac:dyDescent="0.2">
      <c r="B82" s="123"/>
    </row>
    <row r="83" spans="2:2" ht="15" hidden="1" x14ac:dyDescent="0.2">
      <c r="B83" s="123"/>
    </row>
    <row r="84" spans="2:2" ht="15" hidden="1" x14ac:dyDescent="0.2">
      <c r="B84" s="123"/>
    </row>
    <row r="85" spans="2:2" ht="15" hidden="1" x14ac:dyDescent="0.2">
      <c r="B85" s="123"/>
    </row>
    <row r="86" spans="2:2" ht="15" hidden="1" x14ac:dyDescent="0.2">
      <c r="B86" s="123"/>
    </row>
    <row r="87" spans="2:2" ht="15" hidden="1" x14ac:dyDescent="0.2">
      <c r="B87" s="123"/>
    </row>
    <row r="88" spans="2:2" ht="15" hidden="1" x14ac:dyDescent="0.2">
      <c r="B88" s="123"/>
    </row>
    <row r="89" spans="2:2" ht="15" hidden="1" x14ac:dyDescent="0.2">
      <c r="B89" s="123"/>
    </row>
    <row r="90" spans="2:2" ht="15" hidden="1" x14ac:dyDescent="0.2">
      <c r="B90" s="123"/>
    </row>
    <row r="91" spans="2:2" ht="15" hidden="1" x14ac:dyDescent="0.2">
      <c r="B91" s="123"/>
    </row>
    <row r="92" spans="2:2" ht="15" hidden="1" x14ac:dyDescent="0.2">
      <c r="B92" s="123"/>
    </row>
    <row r="93" spans="2:2" ht="15" hidden="1" x14ac:dyDescent="0.2">
      <c r="B93" s="123"/>
    </row>
    <row r="94" spans="2:2" ht="15" hidden="1" x14ac:dyDescent="0.2">
      <c r="B94" s="123"/>
    </row>
    <row r="95" spans="2:2" ht="15" hidden="1" x14ac:dyDescent="0.2">
      <c r="B95" s="123"/>
    </row>
    <row r="96" spans="2:2" ht="15" hidden="1" x14ac:dyDescent="0.2">
      <c r="B96" s="123"/>
    </row>
    <row r="97" spans="2:2" ht="15" hidden="1" x14ac:dyDescent="0.2">
      <c r="B97" s="123"/>
    </row>
    <row r="98" spans="2:2" ht="15" hidden="1" x14ac:dyDescent="0.2">
      <c r="B98" s="123"/>
    </row>
    <row r="99" spans="2:2" ht="15" hidden="1" x14ac:dyDescent="0.2">
      <c r="B99" s="123"/>
    </row>
    <row r="100" spans="2:2" ht="15" hidden="1" x14ac:dyDescent="0.2">
      <c r="B100" s="123"/>
    </row>
    <row r="101" spans="2:2" ht="15" hidden="1" x14ac:dyDescent="0.2">
      <c r="B101" s="123"/>
    </row>
    <row r="102" spans="2:2" ht="15" hidden="1" x14ac:dyDescent="0.2">
      <c r="B102" s="123"/>
    </row>
    <row r="103" spans="2:2" ht="15" hidden="1" x14ac:dyDescent="0.2">
      <c r="B103" s="123"/>
    </row>
    <row r="104" spans="2:2" ht="15" hidden="1" x14ac:dyDescent="0.2">
      <c r="B104" s="123"/>
    </row>
    <row r="105" spans="2:2" ht="15" hidden="1" x14ac:dyDescent="0.2">
      <c r="B105" s="123"/>
    </row>
    <row r="106" spans="2:2" ht="15" hidden="1" x14ac:dyDescent="0.2">
      <c r="B106" s="123"/>
    </row>
    <row r="107" spans="2:2" ht="15" hidden="1" x14ac:dyDescent="0.2">
      <c r="B107" s="123"/>
    </row>
    <row r="108" spans="2:2" ht="15" hidden="1" x14ac:dyDescent="0.2">
      <c r="B108" s="123"/>
    </row>
    <row r="109" spans="2:2" ht="15" hidden="1" x14ac:dyDescent="0.2">
      <c r="B109" s="123"/>
    </row>
    <row r="110" spans="2:2" ht="15" hidden="1" x14ac:dyDescent="0.2">
      <c r="B110" s="123"/>
    </row>
    <row r="111" spans="2:2" ht="15" hidden="1" x14ac:dyDescent="0.2">
      <c r="B111" s="123"/>
    </row>
    <row r="112" spans="2:2" ht="15" hidden="1" x14ac:dyDescent="0.2">
      <c r="B112" s="123"/>
    </row>
    <row r="113" spans="2:2" ht="15" hidden="1" x14ac:dyDescent="0.2">
      <c r="B113" s="123"/>
    </row>
    <row r="114" spans="2:2" ht="15" hidden="1" x14ac:dyDescent="0.2">
      <c r="B114" s="123"/>
    </row>
    <row r="115" spans="2:2" ht="15" hidden="1" x14ac:dyDescent="0.2">
      <c r="B115" s="123"/>
    </row>
    <row r="116" spans="2:2" ht="15" hidden="1" x14ac:dyDescent="0.2">
      <c r="B116" s="123"/>
    </row>
    <row r="117" spans="2:2" ht="15" hidden="1" x14ac:dyDescent="0.2">
      <c r="B117" s="123"/>
    </row>
    <row r="118" spans="2:2" ht="15" hidden="1" x14ac:dyDescent="0.2">
      <c r="B118" s="123"/>
    </row>
    <row r="119" spans="2:2" ht="15" hidden="1" x14ac:dyDescent="0.2">
      <c r="B119" s="123"/>
    </row>
    <row r="120" spans="2:2" ht="15" hidden="1" x14ac:dyDescent="0.2">
      <c r="B120" s="123"/>
    </row>
    <row r="121" spans="2:2" ht="15" hidden="1" x14ac:dyDescent="0.2">
      <c r="B121" s="123"/>
    </row>
    <row r="122" spans="2:2" ht="15" hidden="1" x14ac:dyDescent="0.2">
      <c r="B122" s="123"/>
    </row>
    <row r="123" spans="2:2" ht="15" hidden="1" x14ac:dyDescent="0.2">
      <c r="B123" s="123"/>
    </row>
    <row r="124" spans="2:2" ht="15.75" hidden="1" customHeight="1" x14ac:dyDescent="0.2">
      <c r="B124" s="123"/>
    </row>
    <row r="129" s="103" customFormat="1" ht="0" hidden="1" customHeight="1" x14ac:dyDescent="0.2"/>
    <row r="130" s="103" customFormat="1" ht="0" hidden="1" customHeight="1" x14ac:dyDescent="0.2"/>
    <row r="131" s="103" customFormat="1" ht="0" hidden="1" customHeight="1" x14ac:dyDescent="0.2"/>
    <row r="132" s="103" customFormat="1" ht="0" hidden="1" customHeight="1" x14ac:dyDescent="0.2"/>
    <row r="133" s="103" customFormat="1" ht="0" hidden="1" customHeight="1" x14ac:dyDescent="0.2"/>
    <row r="134" s="103" customFormat="1" ht="0" hidden="1" customHeight="1" x14ac:dyDescent="0.2"/>
    <row r="135" s="103" customFormat="1" ht="0" hidden="1" customHeight="1" x14ac:dyDescent="0.2"/>
    <row r="136" s="103" customFormat="1" ht="0" hidden="1" customHeight="1" x14ac:dyDescent="0.2"/>
    <row r="137" s="103" customFormat="1" ht="0" hidden="1" customHeight="1" x14ac:dyDescent="0.2"/>
    <row r="138" s="103" customFormat="1" ht="0" hidden="1" customHeight="1" x14ac:dyDescent="0.2"/>
    <row r="139" s="103" customFormat="1" ht="0" hidden="1" customHeight="1" x14ac:dyDescent="0.2"/>
    <row r="140" s="103" customFormat="1" ht="0" hidden="1" customHeight="1" x14ac:dyDescent="0.2"/>
    <row r="141" s="103" customFormat="1" ht="0" hidden="1" customHeight="1" x14ac:dyDescent="0.2"/>
    <row r="142" s="103" customFormat="1" ht="0" hidden="1" customHeight="1" x14ac:dyDescent="0.2"/>
    <row r="143" s="103" customFormat="1" ht="0" hidden="1" customHeight="1" x14ac:dyDescent="0.2"/>
    <row r="144" s="103" customFormat="1" ht="0" hidden="1" customHeight="1" x14ac:dyDescent="0.2"/>
    <row r="145" s="103" customFormat="1" ht="0" hidden="1" customHeight="1" x14ac:dyDescent="0.2"/>
    <row r="146" s="103" customFormat="1" ht="0" hidden="1" customHeight="1" x14ac:dyDescent="0.2"/>
    <row r="147" s="103" customFormat="1" ht="0" hidden="1" customHeight="1" x14ac:dyDescent="0.2"/>
    <row r="148" s="103" customFormat="1" ht="0" hidden="1" customHeight="1" x14ac:dyDescent="0.2"/>
    <row r="149" s="103" customFormat="1" ht="0" hidden="1" customHeight="1" x14ac:dyDescent="0.2"/>
  </sheetData>
  <sheetProtection algorithmName="SHA-512" hashValue="ATf5Xt0jT3NK5GQ0eKHe+wD9cfMHJzN758kQuottENvwK1AM4jY4qAfwZNmRAQRDySeeHjXoHTav39n5GkeehA==" saltValue="aY4KNE8iWpj2Q6k3NOdyVw==" spinCount="100000" sheet="1" formatCells="0" formatColumns="0" formatRows="0"/>
  <mergeCells count="22">
    <mergeCell ref="D11:T11"/>
    <mergeCell ref="G1:AB1"/>
    <mergeCell ref="B3:V3"/>
    <mergeCell ref="D6:V6"/>
    <mergeCell ref="D8:V8"/>
    <mergeCell ref="D9:V9"/>
    <mergeCell ref="E31:V31"/>
    <mergeCell ref="D33:V33"/>
    <mergeCell ref="D40:V40"/>
    <mergeCell ref="E20:H20"/>
    <mergeCell ref="E21:H21"/>
    <mergeCell ref="K20:N20"/>
    <mergeCell ref="Q20:T20"/>
    <mergeCell ref="Q21:T21"/>
    <mergeCell ref="K21:N21"/>
    <mergeCell ref="D24:V24"/>
    <mergeCell ref="D26:V26"/>
    <mergeCell ref="D28:V28"/>
    <mergeCell ref="D35:V35"/>
    <mergeCell ref="D37:V37"/>
    <mergeCell ref="E29:V29"/>
    <mergeCell ref="E30:V3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2696D-3A00-4CD4-B978-6D62E054DC3E}">
  <sheetPr>
    <tabColor theme="9" tint="0.79998168889431442"/>
  </sheetPr>
  <dimension ref="A1:AC61"/>
  <sheetViews>
    <sheetView showGridLines="0" zoomScale="95" zoomScaleNormal="95" workbookViewId="0">
      <pane ySplit="9" topLeftCell="A10" activePane="bottomLeft" state="frozen"/>
      <selection pane="bottomLeft" activeCell="C10" sqref="C10:D10"/>
    </sheetView>
  </sheetViews>
  <sheetFormatPr defaultColWidth="0" defaultRowHeight="12.75" zeroHeight="1" outlineLevelRow="1" x14ac:dyDescent="0.25"/>
  <cols>
    <col min="1" max="1" width="1.5703125" style="31" customWidth="1"/>
    <col min="2" max="2" width="4.5703125" style="31" customWidth="1"/>
    <col min="3" max="3" width="53.140625" style="31" customWidth="1"/>
    <col min="4" max="4" width="20.42578125" style="31" customWidth="1"/>
    <col min="5" max="5" width="14" style="31" customWidth="1"/>
    <col min="6" max="6" width="12.7109375" style="31" customWidth="1"/>
    <col min="7" max="7" width="7" style="31" customWidth="1"/>
    <col min="8" max="8" width="14.28515625" style="44" customWidth="1"/>
    <col min="9" max="9" width="14.28515625" style="66" customWidth="1"/>
    <col min="10" max="10" width="14.28515625" style="44" customWidth="1"/>
    <col min="11" max="11" width="2.85546875" style="44" customWidth="1"/>
    <col min="12" max="12" width="16.5703125" style="67" customWidth="1"/>
    <col min="13" max="13" width="16.5703125" style="31" customWidth="1"/>
    <col min="14" max="14" width="2.85546875" style="31" customWidth="1"/>
    <col min="15" max="15" width="16.5703125" style="164" customWidth="1"/>
    <col min="16" max="16" width="29" style="165" customWidth="1"/>
    <col min="17" max="22" width="9.140625" style="31" hidden="1" customWidth="1"/>
    <col min="23" max="29" width="0" style="31" hidden="1" customWidth="1"/>
    <col min="30" max="16384" width="9.140625" style="31" hidden="1"/>
  </cols>
  <sheetData>
    <row r="1" spans="2:26" ht="77.25" customHeight="1" x14ac:dyDescent="0.25">
      <c r="F1" s="383" t="s">
        <v>85</v>
      </c>
      <c r="G1" s="383"/>
      <c r="H1" s="383"/>
      <c r="I1" s="383"/>
      <c r="J1" s="383"/>
      <c r="K1" s="383"/>
      <c r="L1" s="383"/>
      <c r="M1" s="383"/>
      <c r="N1" s="383"/>
      <c r="O1" s="383"/>
      <c r="P1" s="2"/>
      <c r="Q1" s="33" t="s">
        <v>8</v>
      </c>
      <c r="R1" s="33"/>
      <c r="S1" s="33"/>
      <c r="T1" s="33"/>
      <c r="U1" s="33"/>
      <c r="V1" s="33"/>
      <c r="W1" s="33"/>
      <c r="X1" s="33"/>
      <c r="Y1" s="33"/>
      <c r="Z1" s="33"/>
    </row>
    <row r="2" spans="2:26" ht="18.75" thickBot="1" x14ac:dyDescent="0.3">
      <c r="B2" s="87" t="s">
        <v>18</v>
      </c>
      <c r="C2" s="34"/>
      <c r="D2" s="34"/>
      <c r="E2" s="140"/>
      <c r="F2" s="141"/>
      <c r="G2" s="35"/>
      <c r="H2" s="36"/>
      <c r="I2" s="35"/>
      <c r="J2" s="142"/>
      <c r="K2" s="142"/>
      <c r="L2" s="35"/>
      <c r="M2" s="35"/>
      <c r="N2" s="35"/>
      <c r="O2" s="35"/>
      <c r="P2" s="2"/>
      <c r="Q2" s="33"/>
      <c r="R2" s="33"/>
      <c r="S2" s="33"/>
      <c r="T2" s="33"/>
      <c r="U2" s="33"/>
      <c r="V2" s="33"/>
      <c r="W2" s="33"/>
      <c r="X2" s="33"/>
      <c r="Y2" s="33"/>
      <c r="Z2" s="33"/>
    </row>
    <row r="3" spans="2:26" ht="6" customHeight="1" x14ac:dyDescent="0.2">
      <c r="C3" s="42"/>
      <c r="D3" s="42"/>
      <c r="E3" s="42"/>
      <c r="F3" s="42"/>
      <c r="G3" s="42"/>
      <c r="H3" s="43"/>
      <c r="I3" s="42"/>
      <c r="J3" s="143"/>
      <c r="K3" s="143"/>
      <c r="L3" s="42"/>
      <c r="M3" s="42"/>
      <c r="N3" s="33"/>
      <c r="O3" s="139"/>
      <c r="P3" s="2"/>
      <c r="Q3" s="33"/>
      <c r="R3" s="33"/>
      <c r="S3" s="33"/>
      <c r="T3" s="33"/>
      <c r="U3" s="33"/>
      <c r="V3" s="33"/>
      <c r="W3" s="33"/>
      <c r="X3" s="33"/>
      <c r="Y3" s="33"/>
      <c r="Z3" s="33"/>
    </row>
    <row r="4" spans="2:26" ht="15" customHeight="1" x14ac:dyDescent="0.2">
      <c r="C4" s="269" t="s">
        <v>19</v>
      </c>
      <c r="D4" s="394"/>
      <c r="E4" s="395"/>
      <c r="F4" s="396"/>
      <c r="G4" s="316" t="str">
        <f>IF(OR(D4=""),"?","")</f>
        <v>?</v>
      </c>
      <c r="H4" s="268" t="s">
        <v>9</v>
      </c>
      <c r="I4" s="397"/>
      <c r="J4" s="398"/>
      <c r="K4" s="316" t="str">
        <f>IF(OR(I4=""),"?","")</f>
        <v>?</v>
      </c>
      <c r="L4" s="316" t="str">
        <f>IF(H4="","?","")</f>
        <v/>
      </c>
      <c r="M4" s="316"/>
      <c r="N4" s="33"/>
      <c r="O4" s="139"/>
      <c r="P4" s="2"/>
      <c r="Q4" s="33"/>
      <c r="R4" s="33"/>
      <c r="S4" s="144"/>
      <c r="T4" s="144"/>
      <c r="U4" s="144"/>
      <c r="V4" s="144"/>
      <c r="W4" s="144"/>
      <c r="X4" s="144"/>
      <c r="Y4" s="144"/>
      <c r="Z4" s="144"/>
    </row>
    <row r="5" spans="2:26" ht="6" customHeight="1" x14ac:dyDescent="0.25">
      <c r="N5" s="33"/>
      <c r="O5" s="139"/>
      <c r="P5" s="2"/>
    </row>
    <row r="6" spans="2:26" ht="18.75" thickBot="1" x14ac:dyDescent="0.3">
      <c r="B6" s="87" t="s">
        <v>43</v>
      </c>
      <c r="C6" s="34"/>
      <c r="D6" s="34"/>
      <c r="E6" s="140"/>
      <c r="F6" s="141"/>
      <c r="G6" s="35"/>
      <c r="H6" s="36"/>
      <c r="I6" s="272"/>
      <c r="J6" s="272"/>
      <c r="K6" s="272"/>
      <c r="L6" s="272"/>
      <c r="M6" s="272"/>
      <c r="N6" s="272"/>
      <c r="O6" s="272"/>
      <c r="P6" s="2"/>
    </row>
    <row r="7" spans="2:26" ht="6" customHeight="1" x14ac:dyDescent="0.25">
      <c r="B7" s="38"/>
      <c r="C7" s="39"/>
      <c r="D7" s="39"/>
      <c r="E7" s="40"/>
      <c r="F7" s="41"/>
      <c r="G7" s="42"/>
      <c r="H7" s="43"/>
      <c r="I7" s="42"/>
      <c r="J7" s="143"/>
      <c r="L7" s="42"/>
      <c r="M7" s="42"/>
      <c r="N7" s="33"/>
      <c r="O7" s="139"/>
      <c r="P7" s="2"/>
    </row>
    <row r="8" spans="2:26" ht="22.5" customHeight="1" x14ac:dyDescent="0.25">
      <c r="B8" s="388" t="s">
        <v>0</v>
      </c>
      <c r="C8" s="386" t="s">
        <v>1</v>
      </c>
      <c r="D8" s="386" t="s">
        <v>13</v>
      </c>
      <c r="E8" s="386"/>
      <c r="F8" s="386" t="s">
        <v>2</v>
      </c>
      <c r="G8" s="386" t="s">
        <v>3</v>
      </c>
      <c r="H8" s="386" t="s">
        <v>4</v>
      </c>
      <c r="I8" s="386" t="s">
        <v>5</v>
      </c>
      <c r="J8" s="390" t="s">
        <v>10</v>
      </c>
      <c r="K8" s="48"/>
      <c r="L8" s="392" t="s">
        <v>41</v>
      </c>
      <c r="M8" s="393"/>
      <c r="O8" s="399" t="s">
        <v>81</v>
      </c>
    </row>
    <row r="9" spans="2:26" ht="38.25" customHeight="1" x14ac:dyDescent="0.25">
      <c r="B9" s="389"/>
      <c r="C9" s="387"/>
      <c r="D9" s="314" t="s">
        <v>6</v>
      </c>
      <c r="E9" s="314" t="s">
        <v>7</v>
      </c>
      <c r="F9" s="387"/>
      <c r="G9" s="387"/>
      <c r="H9" s="387"/>
      <c r="I9" s="387"/>
      <c r="J9" s="391"/>
      <c r="K9" s="48"/>
      <c r="L9" s="145" t="s">
        <v>11</v>
      </c>
      <c r="M9" s="146" t="s">
        <v>12</v>
      </c>
      <c r="O9" s="400"/>
    </row>
    <row r="10" spans="2:26" s="47" customFormat="1" ht="21" customHeight="1" x14ac:dyDescent="0.25">
      <c r="B10" s="147">
        <v>1</v>
      </c>
      <c r="C10" s="401" t="s">
        <v>73</v>
      </c>
      <c r="D10" s="401"/>
      <c r="E10" s="147"/>
      <c r="F10" s="266"/>
      <c r="G10" s="255"/>
      <c r="H10" s="149"/>
      <c r="I10" s="148"/>
      <c r="J10" s="150">
        <f>SUM(J11:J20)</f>
        <v>0</v>
      </c>
      <c r="K10" s="48"/>
      <c r="L10" s="151">
        <f>SUM(L11:L20)</f>
        <v>0</v>
      </c>
      <c r="M10" s="152">
        <f>SUM(M11:M20)</f>
        <v>0</v>
      </c>
      <c r="N10" s="31"/>
      <c r="O10" s="153">
        <f>J10-L10-M10</f>
        <v>0</v>
      </c>
      <c r="P10" s="319"/>
    </row>
    <row r="11" spans="2:26" s="47" customFormat="1" ht="10.5" customHeight="1" x14ac:dyDescent="0.25">
      <c r="B11" s="168">
        <v>1.1000000000000001</v>
      </c>
      <c r="C11" s="336"/>
      <c r="D11" s="336"/>
      <c r="E11" s="336"/>
      <c r="F11" s="337"/>
      <c r="G11" s="338">
        <v>1</v>
      </c>
      <c r="H11" s="154">
        <f>F11*G11</f>
        <v>0</v>
      </c>
      <c r="I11" s="126">
        <f>H11*0.21</f>
        <v>0</v>
      </c>
      <c r="J11" s="155">
        <f>H11+I11</f>
        <v>0</v>
      </c>
      <c r="K11" s="48"/>
      <c r="L11" s="128"/>
      <c r="M11" s="129"/>
      <c r="N11" s="31"/>
      <c r="O11" s="156">
        <f>J11-L11-M11</f>
        <v>0</v>
      </c>
      <c r="P11" s="320" t="str">
        <f t="shared" ref="P11:P53" si="0">IF(L11&gt;H11,"! Attiecināmajās izmaksās nedrīkst iekļaut PVN","")</f>
        <v/>
      </c>
    </row>
    <row r="12" spans="2:26" s="47" customFormat="1" ht="10.5" customHeight="1" x14ac:dyDescent="0.25">
      <c r="B12" s="168">
        <v>1.2</v>
      </c>
      <c r="C12" s="336"/>
      <c r="D12" s="336"/>
      <c r="E12" s="336"/>
      <c r="F12" s="337"/>
      <c r="G12" s="338">
        <v>1</v>
      </c>
      <c r="H12" s="154">
        <f t="shared" ref="H12:H20" si="1">F12*G12</f>
        <v>0</v>
      </c>
      <c r="I12" s="126">
        <f t="shared" ref="I12:I20" si="2">H12*0.21</f>
        <v>0</v>
      </c>
      <c r="J12" s="155">
        <f t="shared" ref="J12:J20" si="3">H12+I12</f>
        <v>0</v>
      </c>
      <c r="K12" s="48"/>
      <c r="L12" s="128"/>
      <c r="M12" s="129"/>
      <c r="N12" s="31"/>
      <c r="O12" s="156">
        <f t="shared" ref="O12:O53" si="4">J12-L12-M12</f>
        <v>0</v>
      </c>
      <c r="P12" s="320" t="str">
        <f t="shared" si="0"/>
        <v/>
      </c>
    </row>
    <row r="13" spans="2:26" s="47" customFormat="1" ht="10.5" customHeight="1" outlineLevel="1" x14ac:dyDescent="0.25">
      <c r="B13" s="168">
        <v>1.3</v>
      </c>
      <c r="C13" s="336"/>
      <c r="D13" s="336"/>
      <c r="E13" s="336"/>
      <c r="F13" s="337"/>
      <c r="G13" s="338">
        <v>1</v>
      </c>
      <c r="H13" s="154">
        <f t="shared" si="1"/>
        <v>0</v>
      </c>
      <c r="I13" s="126">
        <f t="shared" si="2"/>
        <v>0</v>
      </c>
      <c r="J13" s="155">
        <f t="shared" si="3"/>
        <v>0</v>
      </c>
      <c r="K13" s="48"/>
      <c r="L13" s="128"/>
      <c r="M13" s="129"/>
      <c r="N13" s="31"/>
      <c r="O13" s="156">
        <f t="shared" si="4"/>
        <v>0</v>
      </c>
      <c r="P13" s="320" t="str">
        <f t="shared" si="0"/>
        <v/>
      </c>
    </row>
    <row r="14" spans="2:26" s="47" customFormat="1" ht="10.5" customHeight="1" outlineLevel="1" x14ac:dyDescent="0.25">
      <c r="B14" s="168">
        <v>1.4</v>
      </c>
      <c r="C14" s="336"/>
      <c r="D14" s="336"/>
      <c r="E14" s="336"/>
      <c r="F14" s="337"/>
      <c r="G14" s="338">
        <v>1</v>
      </c>
      <c r="H14" s="154">
        <f t="shared" si="1"/>
        <v>0</v>
      </c>
      <c r="I14" s="126">
        <f t="shared" si="2"/>
        <v>0</v>
      </c>
      <c r="J14" s="155">
        <f t="shared" si="3"/>
        <v>0</v>
      </c>
      <c r="K14" s="48"/>
      <c r="L14" s="128"/>
      <c r="M14" s="129"/>
      <c r="N14" s="31"/>
      <c r="O14" s="156">
        <f>J14-L14-M14</f>
        <v>0</v>
      </c>
      <c r="P14" s="320" t="str">
        <f t="shared" si="0"/>
        <v/>
      </c>
    </row>
    <row r="15" spans="2:26" s="47" customFormat="1" ht="10.5" customHeight="1" outlineLevel="1" x14ac:dyDescent="0.25">
      <c r="B15" s="168">
        <v>1.5</v>
      </c>
      <c r="C15" s="336"/>
      <c r="D15" s="336"/>
      <c r="E15" s="336"/>
      <c r="F15" s="337"/>
      <c r="G15" s="338">
        <v>1</v>
      </c>
      <c r="H15" s="154">
        <f t="shared" si="1"/>
        <v>0</v>
      </c>
      <c r="I15" s="126">
        <f t="shared" si="2"/>
        <v>0</v>
      </c>
      <c r="J15" s="155">
        <f t="shared" si="3"/>
        <v>0</v>
      </c>
      <c r="K15" s="48"/>
      <c r="L15" s="128"/>
      <c r="M15" s="129"/>
      <c r="N15" s="31"/>
      <c r="O15" s="156">
        <f t="shared" si="4"/>
        <v>0</v>
      </c>
      <c r="P15" s="320" t="str">
        <f t="shared" si="0"/>
        <v/>
      </c>
    </row>
    <row r="16" spans="2:26" s="47" customFormat="1" ht="10.5" customHeight="1" outlineLevel="1" x14ac:dyDescent="0.25">
      <c r="B16" s="168">
        <v>1.6</v>
      </c>
      <c r="C16" s="336"/>
      <c r="D16" s="336"/>
      <c r="E16" s="336"/>
      <c r="F16" s="337"/>
      <c r="G16" s="338">
        <v>1</v>
      </c>
      <c r="H16" s="154">
        <f t="shared" si="1"/>
        <v>0</v>
      </c>
      <c r="I16" s="126">
        <f t="shared" si="2"/>
        <v>0</v>
      </c>
      <c r="J16" s="155">
        <f t="shared" si="3"/>
        <v>0</v>
      </c>
      <c r="K16" s="48"/>
      <c r="L16" s="128"/>
      <c r="M16" s="129"/>
      <c r="N16" s="31"/>
      <c r="O16" s="156">
        <f t="shared" si="4"/>
        <v>0</v>
      </c>
      <c r="P16" s="320" t="str">
        <f t="shared" si="0"/>
        <v/>
      </c>
    </row>
    <row r="17" spans="2:16" s="47" customFormat="1" ht="10.5" customHeight="1" outlineLevel="1" x14ac:dyDescent="0.25">
      <c r="B17" s="168">
        <v>1.7</v>
      </c>
      <c r="C17" s="336"/>
      <c r="D17" s="336"/>
      <c r="E17" s="336"/>
      <c r="F17" s="337"/>
      <c r="G17" s="338">
        <v>1</v>
      </c>
      <c r="H17" s="154">
        <f t="shared" si="1"/>
        <v>0</v>
      </c>
      <c r="I17" s="126">
        <f t="shared" si="2"/>
        <v>0</v>
      </c>
      <c r="J17" s="155">
        <f t="shared" si="3"/>
        <v>0</v>
      </c>
      <c r="K17" s="48"/>
      <c r="L17" s="128"/>
      <c r="M17" s="129"/>
      <c r="N17" s="31"/>
      <c r="O17" s="156">
        <f>J17-L17-M17</f>
        <v>0</v>
      </c>
      <c r="P17" s="320" t="str">
        <f t="shared" si="0"/>
        <v/>
      </c>
    </row>
    <row r="18" spans="2:16" s="47" customFormat="1" ht="10.5" customHeight="1" outlineLevel="1" x14ac:dyDescent="0.25">
      <c r="B18" s="168">
        <v>1.8</v>
      </c>
      <c r="C18" s="336"/>
      <c r="D18" s="336"/>
      <c r="E18" s="336"/>
      <c r="F18" s="337"/>
      <c r="G18" s="338">
        <v>1</v>
      </c>
      <c r="H18" s="154">
        <f t="shared" si="1"/>
        <v>0</v>
      </c>
      <c r="I18" s="126">
        <f t="shared" si="2"/>
        <v>0</v>
      </c>
      <c r="J18" s="155">
        <f t="shared" si="3"/>
        <v>0</v>
      </c>
      <c r="K18" s="48"/>
      <c r="L18" s="128"/>
      <c r="M18" s="129"/>
      <c r="N18" s="31"/>
      <c r="O18" s="156">
        <f t="shared" si="4"/>
        <v>0</v>
      </c>
      <c r="P18" s="320" t="str">
        <f t="shared" si="0"/>
        <v/>
      </c>
    </row>
    <row r="19" spans="2:16" s="47" customFormat="1" ht="10.5" customHeight="1" outlineLevel="1" x14ac:dyDescent="0.25">
      <c r="B19" s="168">
        <v>1.9</v>
      </c>
      <c r="C19" s="336"/>
      <c r="D19" s="336"/>
      <c r="E19" s="336"/>
      <c r="F19" s="337"/>
      <c r="G19" s="338">
        <v>1</v>
      </c>
      <c r="H19" s="154">
        <f t="shared" si="1"/>
        <v>0</v>
      </c>
      <c r="I19" s="126">
        <f t="shared" si="2"/>
        <v>0</v>
      </c>
      <c r="J19" s="155">
        <f t="shared" si="3"/>
        <v>0</v>
      </c>
      <c r="K19" s="48"/>
      <c r="L19" s="128"/>
      <c r="M19" s="129"/>
      <c r="N19" s="31"/>
      <c r="O19" s="156">
        <f t="shared" si="4"/>
        <v>0</v>
      </c>
      <c r="P19" s="320" t="str">
        <f t="shared" si="0"/>
        <v/>
      </c>
    </row>
    <row r="20" spans="2:16" s="47" customFormat="1" ht="10.5" customHeight="1" outlineLevel="1" x14ac:dyDescent="0.25">
      <c r="B20" s="339" t="s">
        <v>14</v>
      </c>
      <c r="C20" s="336"/>
      <c r="D20" s="336"/>
      <c r="E20" s="336"/>
      <c r="F20" s="337"/>
      <c r="G20" s="338">
        <v>1</v>
      </c>
      <c r="H20" s="157">
        <f t="shared" si="1"/>
        <v>0</v>
      </c>
      <c r="I20" s="126">
        <f t="shared" si="2"/>
        <v>0</v>
      </c>
      <c r="J20" s="155">
        <f t="shared" si="3"/>
        <v>0</v>
      </c>
      <c r="K20" s="48"/>
      <c r="L20" s="128"/>
      <c r="M20" s="129"/>
      <c r="N20" s="31"/>
      <c r="O20" s="158">
        <f t="shared" si="4"/>
        <v>0</v>
      </c>
      <c r="P20" s="320" t="str">
        <f t="shared" si="0"/>
        <v/>
      </c>
    </row>
    <row r="21" spans="2:16" s="47" customFormat="1" ht="21" customHeight="1" x14ac:dyDescent="0.25">
      <c r="B21" s="147">
        <v>2</v>
      </c>
      <c r="C21" s="401" t="s">
        <v>72</v>
      </c>
      <c r="D21" s="401"/>
      <c r="E21" s="147"/>
      <c r="F21" s="315"/>
      <c r="G21" s="255"/>
      <c r="H21" s="149"/>
      <c r="I21" s="148"/>
      <c r="J21" s="150">
        <f>SUM(J22:J31)</f>
        <v>0</v>
      </c>
      <c r="K21" s="48"/>
      <c r="L21" s="151">
        <f>SUM(L22:L31)</f>
        <v>0</v>
      </c>
      <c r="M21" s="152">
        <f>SUM(M22:M31)</f>
        <v>0</v>
      </c>
      <c r="N21" s="31"/>
      <c r="O21" s="153">
        <f>J21-L21-M21</f>
        <v>0</v>
      </c>
      <c r="P21" s="320"/>
    </row>
    <row r="22" spans="2:16" s="47" customFormat="1" ht="10.5" customHeight="1" x14ac:dyDescent="0.25">
      <c r="B22" s="168">
        <v>2.1</v>
      </c>
      <c r="C22" s="336"/>
      <c r="D22" s="336"/>
      <c r="E22" s="336"/>
      <c r="F22" s="337"/>
      <c r="G22" s="338">
        <v>1</v>
      </c>
      <c r="H22" s="154">
        <f>F22*G22</f>
        <v>0</v>
      </c>
      <c r="I22" s="126">
        <f>H22*0.21</f>
        <v>0</v>
      </c>
      <c r="J22" s="155">
        <f>H22+I22</f>
        <v>0</v>
      </c>
      <c r="K22" s="48"/>
      <c r="L22" s="128"/>
      <c r="M22" s="129"/>
      <c r="N22" s="31"/>
      <c r="O22" s="156">
        <f t="shared" si="4"/>
        <v>0</v>
      </c>
      <c r="P22" s="320" t="str">
        <f t="shared" si="0"/>
        <v/>
      </c>
    </row>
    <row r="23" spans="2:16" s="47" customFormat="1" ht="10.5" customHeight="1" collapsed="1" x14ac:dyDescent="0.25">
      <c r="B23" s="168">
        <v>2.2000000000000002</v>
      </c>
      <c r="C23" s="336"/>
      <c r="D23" s="336"/>
      <c r="E23" s="336"/>
      <c r="F23" s="337"/>
      <c r="G23" s="338">
        <v>1</v>
      </c>
      <c r="H23" s="154">
        <f t="shared" ref="H23:H31" si="5">F23*G23</f>
        <v>0</v>
      </c>
      <c r="I23" s="126">
        <f t="shared" ref="I23:I31" si="6">H23*0.21</f>
        <v>0</v>
      </c>
      <c r="J23" s="155">
        <f t="shared" ref="J23:J31" si="7">H23+I23</f>
        <v>0</v>
      </c>
      <c r="K23" s="48"/>
      <c r="L23" s="128"/>
      <c r="M23" s="129"/>
      <c r="N23" s="31"/>
      <c r="O23" s="156">
        <f t="shared" si="4"/>
        <v>0</v>
      </c>
      <c r="P23" s="320" t="str">
        <f t="shared" si="0"/>
        <v/>
      </c>
    </row>
    <row r="24" spans="2:16" s="47" customFormat="1" ht="10.5" customHeight="1" outlineLevel="1" x14ac:dyDescent="0.25">
      <c r="B24" s="168">
        <v>2.2999999999999998</v>
      </c>
      <c r="C24" s="336"/>
      <c r="D24" s="336"/>
      <c r="E24" s="336"/>
      <c r="F24" s="337"/>
      <c r="G24" s="338">
        <v>1</v>
      </c>
      <c r="H24" s="154">
        <f t="shared" si="5"/>
        <v>0</v>
      </c>
      <c r="I24" s="126">
        <f t="shared" si="6"/>
        <v>0</v>
      </c>
      <c r="J24" s="155">
        <f t="shared" si="7"/>
        <v>0</v>
      </c>
      <c r="K24" s="48"/>
      <c r="L24" s="128"/>
      <c r="M24" s="129"/>
      <c r="N24" s="31"/>
      <c r="O24" s="156">
        <f t="shared" si="4"/>
        <v>0</v>
      </c>
      <c r="P24" s="320" t="str">
        <f t="shared" si="0"/>
        <v/>
      </c>
    </row>
    <row r="25" spans="2:16" s="47" customFormat="1" ht="10.5" customHeight="1" outlineLevel="1" x14ac:dyDescent="0.25">
      <c r="B25" s="168">
        <v>2.4</v>
      </c>
      <c r="C25" s="336"/>
      <c r="D25" s="336"/>
      <c r="E25" s="336"/>
      <c r="F25" s="337"/>
      <c r="G25" s="338">
        <v>1</v>
      </c>
      <c r="H25" s="154">
        <f t="shared" si="5"/>
        <v>0</v>
      </c>
      <c r="I25" s="126">
        <f t="shared" si="6"/>
        <v>0</v>
      </c>
      <c r="J25" s="155">
        <f t="shared" si="7"/>
        <v>0</v>
      </c>
      <c r="K25" s="48"/>
      <c r="L25" s="128"/>
      <c r="M25" s="129"/>
      <c r="N25" s="31"/>
      <c r="O25" s="156">
        <f t="shared" si="4"/>
        <v>0</v>
      </c>
      <c r="P25" s="320" t="str">
        <f t="shared" si="0"/>
        <v/>
      </c>
    </row>
    <row r="26" spans="2:16" s="47" customFormat="1" ht="10.5" customHeight="1" outlineLevel="1" x14ac:dyDescent="0.25">
      <c r="B26" s="168">
        <v>2.5</v>
      </c>
      <c r="C26" s="336"/>
      <c r="D26" s="336"/>
      <c r="E26" s="336"/>
      <c r="F26" s="337"/>
      <c r="G26" s="338">
        <v>1</v>
      </c>
      <c r="H26" s="154">
        <f t="shared" si="5"/>
        <v>0</v>
      </c>
      <c r="I26" s="126">
        <f t="shared" si="6"/>
        <v>0</v>
      </c>
      <c r="J26" s="155">
        <f t="shared" si="7"/>
        <v>0</v>
      </c>
      <c r="K26" s="48"/>
      <c r="L26" s="128"/>
      <c r="M26" s="129"/>
      <c r="N26" s="31"/>
      <c r="O26" s="156">
        <f t="shared" si="4"/>
        <v>0</v>
      </c>
      <c r="P26" s="320" t="str">
        <f t="shared" si="0"/>
        <v/>
      </c>
    </row>
    <row r="27" spans="2:16" s="47" customFormat="1" ht="10.5" customHeight="1" outlineLevel="1" x14ac:dyDescent="0.25">
      <c r="B27" s="168">
        <v>2.6</v>
      </c>
      <c r="C27" s="336"/>
      <c r="D27" s="336"/>
      <c r="E27" s="336"/>
      <c r="F27" s="337"/>
      <c r="G27" s="338">
        <v>1</v>
      </c>
      <c r="H27" s="154">
        <f t="shared" si="5"/>
        <v>0</v>
      </c>
      <c r="I27" s="126">
        <f t="shared" si="6"/>
        <v>0</v>
      </c>
      <c r="J27" s="155">
        <f t="shared" si="7"/>
        <v>0</v>
      </c>
      <c r="K27" s="48"/>
      <c r="L27" s="128"/>
      <c r="M27" s="129"/>
      <c r="N27" s="31"/>
      <c r="O27" s="156">
        <f t="shared" si="4"/>
        <v>0</v>
      </c>
      <c r="P27" s="320" t="str">
        <f t="shared" si="0"/>
        <v/>
      </c>
    </row>
    <row r="28" spans="2:16" s="47" customFormat="1" ht="10.5" customHeight="1" outlineLevel="1" x14ac:dyDescent="0.25">
      <c r="B28" s="168">
        <v>2.7</v>
      </c>
      <c r="C28" s="336"/>
      <c r="D28" s="336"/>
      <c r="E28" s="336"/>
      <c r="F28" s="337"/>
      <c r="G28" s="338">
        <v>1</v>
      </c>
      <c r="H28" s="154">
        <f t="shared" si="5"/>
        <v>0</v>
      </c>
      <c r="I28" s="126">
        <f t="shared" si="6"/>
        <v>0</v>
      </c>
      <c r="J28" s="155">
        <f t="shared" si="7"/>
        <v>0</v>
      </c>
      <c r="K28" s="48"/>
      <c r="L28" s="128"/>
      <c r="M28" s="129"/>
      <c r="N28" s="31"/>
      <c r="O28" s="156">
        <f t="shared" si="4"/>
        <v>0</v>
      </c>
      <c r="P28" s="320" t="str">
        <f t="shared" si="0"/>
        <v/>
      </c>
    </row>
    <row r="29" spans="2:16" s="47" customFormat="1" ht="10.5" customHeight="1" outlineLevel="1" x14ac:dyDescent="0.25">
      <c r="B29" s="168">
        <v>2.8</v>
      </c>
      <c r="C29" s="336"/>
      <c r="D29" s="336"/>
      <c r="E29" s="336"/>
      <c r="F29" s="337"/>
      <c r="G29" s="338">
        <v>1</v>
      </c>
      <c r="H29" s="154">
        <f t="shared" si="5"/>
        <v>0</v>
      </c>
      <c r="I29" s="126">
        <f t="shared" si="6"/>
        <v>0</v>
      </c>
      <c r="J29" s="155">
        <f t="shared" si="7"/>
        <v>0</v>
      </c>
      <c r="K29" s="48"/>
      <c r="L29" s="128"/>
      <c r="M29" s="129"/>
      <c r="N29" s="31"/>
      <c r="O29" s="156">
        <f t="shared" si="4"/>
        <v>0</v>
      </c>
      <c r="P29" s="320" t="str">
        <f t="shared" si="0"/>
        <v/>
      </c>
    </row>
    <row r="30" spans="2:16" s="47" customFormat="1" ht="10.5" customHeight="1" outlineLevel="1" x14ac:dyDescent="0.25">
      <c r="B30" s="168">
        <v>2.9</v>
      </c>
      <c r="C30" s="336"/>
      <c r="D30" s="336"/>
      <c r="E30" s="336"/>
      <c r="F30" s="337"/>
      <c r="G30" s="338">
        <v>1</v>
      </c>
      <c r="H30" s="154">
        <f t="shared" si="5"/>
        <v>0</v>
      </c>
      <c r="I30" s="126">
        <f t="shared" si="6"/>
        <v>0</v>
      </c>
      <c r="J30" s="155">
        <f t="shared" si="7"/>
        <v>0</v>
      </c>
      <c r="K30" s="48"/>
      <c r="L30" s="128"/>
      <c r="M30" s="129"/>
      <c r="N30" s="31"/>
      <c r="O30" s="156">
        <f t="shared" si="4"/>
        <v>0</v>
      </c>
      <c r="P30" s="320" t="str">
        <f t="shared" si="0"/>
        <v/>
      </c>
    </row>
    <row r="31" spans="2:16" s="47" customFormat="1" ht="10.5" customHeight="1" outlineLevel="1" x14ac:dyDescent="0.25">
      <c r="B31" s="168" t="s">
        <v>59</v>
      </c>
      <c r="C31" s="336"/>
      <c r="D31" s="336"/>
      <c r="E31" s="336"/>
      <c r="F31" s="337"/>
      <c r="G31" s="338">
        <v>1</v>
      </c>
      <c r="H31" s="159">
        <f t="shared" si="5"/>
        <v>0</v>
      </c>
      <c r="I31" s="127">
        <f t="shared" si="6"/>
        <v>0</v>
      </c>
      <c r="J31" s="160">
        <f t="shared" si="7"/>
        <v>0</v>
      </c>
      <c r="K31" s="48"/>
      <c r="L31" s="128"/>
      <c r="M31" s="129"/>
      <c r="N31" s="31"/>
      <c r="O31" s="158">
        <f t="shared" si="4"/>
        <v>0</v>
      </c>
      <c r="P31" s="320" t="str">
        <f t="shared" si="0"/>
        <v/>
      </c>
    </row>
    <row r="32" spans="2:16" s="47" customFormat="1" ht="21" customHeight="1" x14ac:dyDescent="0.25">
      <c r="B32" s="147">
        <v>3</v>
      </c>
      <c r="C32" s="401" t="s">
        <v>67</v>
      </c>
      <c r="D32" s="401"/>
      <c r="E32" s="147"/>
      <c r="F32" s="315"/>
      <c r="G32" s="255"/>
      <c r="H32" s="149"/>
      <c r="I32" s="148"/>
      <c r="J32" s="150">
        <f>SUM(J33:J42)</f>
        <v>0</v>
      </c>
      <c r="K32" s="48"/>
      <c r="L32" s="151">
        <f>SUM(L33:L42)</f>
        <v>0</v>
      </c>
      <c r="M32" s="152">
        <f>SUM(M33:M42)</f>
        <v>0</v>
      </c>
      <c r="N32" s="31"/>
      <c r="O32" s="153">
        <f>J32-L32-M32</f>
        <v>0</v>
      </c>
      <c r="P32" s="320"/>
    </row>
    <row r="33" spans="2:16" s="47" customFormat="1" ht="10.5" customHeight="1" x14ac:dyDescent="0.25">
      <c r="B33" s="168">
        <v>3.1</v>
      </c>
      <c r="C33" s="336"/>
      <c r="D33" s="336"/>
      <c r="E33" s="336"/>
      <c r="F33" s="337"/>
      <c r="G33" s="338">
        <v>1</v>
      </c>
      <c r="H33" s="154">
        <f>F33*G33</f>
        <v>0</v>
      </c>
      <c r="I33" s="126">
        <f>H33*0.21</f>
        <v>0</v>
      </c>
      <c r="J33" s="155">
        <f>H33+I33</f>
        <v>0</v>
      </c>
      <c r="K33" s="48"/>
      <c r="L33" s="128"/>
      <c r="M33" s="129"/>
      <c r="N33" s="31"/>
      <c r="O33" s="156">
        <f t="shared" si="4"/>
        <v>0</v>
      </c>
      <c r="P33" s="320" t="str">
        <f t="shared" si="0"/>
        <v/>
      </c>
    </row>
    <row r="34" spans="2:16" s="47" customFormat="1" ht="10.5" customHeight="1" collapsed="1" x14ac:dyDescent="0.25">
      <c r="B34" s="168">
        <v>3.2</v>
      </c>
      <c r="C34" s="336"/>
      <c r="D34" s="336"/>
      <c r="E34" s="336"/>
      <c r="F34" s="337"/>
      <c r="G34" s="338">
        <v>1</v>
      </c>
      <c r="H34" s="154">
        <f t="shared" ref="H34:H42" si="8">F34*G34</f>
        <v>0</v>
      </c>
      <c r="I34" s="126">
        <f t="shared" ref="I34:I42" si="9">H34*0.21</f>
        <v>0</v>
      </c>
      <c r="J34" s="155">
        <f t="shared" ref="J34:J42" si="10">H34+I34</f>
        <v>0</v>
      </c>
      <c r="K34" s="48"/>
      <c r="L34" s="128"/>
      <c r="M34" s="129"/>
      <c r="N34" s="31"/>
      <c r="O34" s="156">
        <f t="shared" si="4"/>
        <v>0</v>
      </c>
      <c r="P34" s="320" t="str">
        <f t="shared" si="0"/>
        <v/>
      </c>
    </row>
    <row r="35" spans="2:16" s="47" customFormat="1" ht="10.5" customHeight="1" outlineLevel="1" x14ac:dyDescent="0.25">
      <c r="B35" s="168">
        <v>3.3</v>
      </c>
      <c r="C35" s="336"/>
      <c r="D35" s="336"/>
      <c r="E35" s="336"/>
      <c r="F35" s="337"/>
      <c r="G35" s="338">
        <v>1</v>
      </c>
      <c r="H35" s="154">
        <f t="shared" si="8"/>
        <v>0</v>
      </c>
      <c r="I35" s="126">
        <f t="shared" si="9"/>
        <v>0</v>
      </c>
      <c r="J35" s="155">
        <f t="shared" si="10"/>
        <v>0</v>
      </c>
      <c r="K35" s="48"/>
      <c r="L35" s="128"/>
      <c r="M35" s="129"/>
      <c r="N35" s="31"/>
      <c r="O35" s="156">
        <f t="shared" si="4"/>
        <v>0</v>
      </c>
      <c r="P35" s="320" t="str">
        <f t="shared" si="0"/>
        <v/>
      </c>
    </row>
    <row r="36" spans="2:16" s="47" customFormat="1" ht="10.5" customHeight="1" outlineLevel="1" x14ac:dyDescent="0.25">
      <c r="B36" s="168">
        <v>3.4</v>
      </c>
      <c r="C36" s="336"/>
      <c r="D36" s="336"/>
      <c r="E36" s="336"/>
      <c r="F36" s="337"/>
      <c r="G36" s="338">
        <v>1</v>
      </c>
      <c r="H36" s="154">
        <f t="shared" si="8"/>
        <v>0</v>
      </c>
      <c r="I36" s="126">
        <f t="shared" si="9"/>
        <v>0</v>
      </c>
      <c r="J36" s="155">
        <f t="shared" si="10"/>
        <v>0</v>
      </c>
      <c r="K36" s="48"/>
      <c r="L36" s="128"/>
      <c r="M36" s="129"/>
      <c r="N36" s="31"/>
      <c r="O36" s="156">
        <f t="shared" si="4"/>
        <v>0</v>
      </c>
      <c r="P36" s="320" t="str">
        <f t="shared" si="0"/>
        <v/>
      </c>
    </row>
    <row r="37" spans="2:16" s="47" customFormat="1" ht="10.5" customHeight="1" outlineLevel="1" x14ac:dyDescent="0.25">
      <c r="B37" s="168">
        <v>3.5</v>
      </c>
      <c r="C37" s="336"/>
      <c r="D37" s="336"/>
      <c r="E37" s="336"/>
      <c r="F37" s="337"/>
      <c r="G37" s="338">
        <v>1</v>
      </c>
      <c r="H37" s="154">
        <f t="shared" si="8"/>
        <v>0</v>
      </c>
      <c r="I37" s="126">
        <f t="shared" si="9"/>
        <v>0</v>
      </c>
      <c r="J37" s="155">
        <f t="shared" si="10"/>
        <v>0</v>
      </c>
      <c r="K37" s="48"/>
      <c r="L37" s="128"/>
      <c r="M37" s="129"/>
      <c r="N37" s="31"/>
      <c r="O37" s="156">
        <f t="shared" si="4"/>
        <v>0</v>
      </c>
      <c r="P37" s="320" t="str">
        <f t="shared" si="0"/>
        <v/>
      </c>
    </row>
    <row r="38" spans="2:16" s="47" customFormat="1" ht="10.5" customHeight="1" outlineLevel="1" x14ac:dyDescent="0.25">
      <c r="B38" s="168">
        <v>3.6</v>
      </c>
      <c r="C38" s="336"/>
      <c r="D38" s="336"/>
      <c r="E38" s="336"/>
      <c r="F38" s="337"/>
      <c r="G38" s="338">
        <v>1</v>
      </c>
      <c r="H38" s="154">
        <f t="shared" si="8"/>
        <v>0</v>
      </c>
      <c r="I38" s="126">
        <f t="shared" si="9"/>
        <v>0</v>
      </c>
      <c r="J38" s="155">
        <f t="shared" si="10"/>
        <v>0</v>
      </c>
      <c r="K38" s="48"/>
      <c r="L38" s="128"/>
      <c r="M38" s="129"/>
      <c r="N38" s="31"/>
      <c r="O38" s="156">
        <f t="shared" si="4"/>
        <v>0</v>
      </c>
      <c r="P38" s="320" t="str">
        <f t="shared" si="0"/>
        <v/>
      </c>
    </row>
    <row r="39" spans="2:16" s="47" customFormat="1" ht="10.5" customHeight="1" outlineLevel="1" x14ac:dyDescent="0.25">
      <c r="B39" s="168">
        <v>3.7</v>
      </c>
      <c r="C39" s="336"/>
      <c r="D39" s="336"/>
      <c r="E39" s="336"/>
      <c r="F39" s="337"/>
      <c r="G39" s="338">
        <v>1</v>
      </c>
      <c r="H39" s="154">
        <f t="shared" si="8"/>
        <v>0</v>
      </c>
      <c r="I39" s="126">
        <f t="shared" si="9"/>
        <v>0</v>
      </c>
      <c r="J39" s="155">
        <f t="shared" si="10"/>
        <v>0</v>
      </c>
      <c r="K39" s="48"/>
      <c r="L39" s="128"/>
      <c r="M39" s="129"/>
      <c r="N39" s="31"/>
      <c r="O39" s="156">
        <f t="shared" si="4"/>
        <v>0</v>
      </c>
      <c r="P39" s="320" t="str">
        <f t="shared" si="0"/>
        <v/>
      </c>
    </row>
    <row r="40" spans="2:16" s="47" customFormat="1" ht="10.5" customHeight="1" outlineLevel="1" x14ac:dyDescent="0.25">
      <c r="B40" s="168">
        <v>3.8</v>
      </c>
      <c r="C40" s="336"/>
      <c r="D40" s="336"/>
      <c r="E40" s="336"/>
      <c r="F40" s="337"/>
      <c r="G40" s="338">
        <v>1</v>
      </c>
      <c r="H40" s="154">
        <f t="shared" si="8"/>
        <v>0</v>
      </c>
      <c r="I40" s="126">
        <f t="shared" si="9"/>
        <v>0</v>
      </c>
      <c r="J40" s="155">
        <f t="shared" si="10"/>
        <v>0</v>
      </c>
      <c r="K40" s="48"/>
      <c r="L40" s="128"/>
      <c r="M40" s="129"/>
      <c r="N40" s="31"/>
      <c r="O40" s="156">
        <f t="shared" si="4"/>
        <v>0</v>
      </c>
      <c r="P40" s="320" t="str">
        <f t="shared" si="0"/>
        <v/>
      </c>
    </row>
    <row r="41" spans="2:16" s="47" customFormat="1" ht="10.5" customHeight="1" outlineLevel="1" x14ac:dyDescent="0.25">
      <c r="B41" s="168">
        <v>3.9</v>
      </c>
      <c r="C41" s="336"/>
      <c r="D41" s="336"/>
      <c r="E41" s="336"/>
      <c r="F41" s="337"/>
      <c r="G41" s="338">
        <v>1</v>
      </c>
      <c r="H41" s="154">
        <f t="shared" si="8"/>
        <v>0</v>
      </c>
      <c r="I41" s="126">
        <f t="shared" si="9"/>
        <v>0</v>
      </c>
      <c r="J41" s="155">
        <f t="shared" si="10"/>
        <v>0</v>
      </c>
      <c r="K41" s="48"/>
      <c r="L41" s="128"/>
      <c r="M41" s="129"/>
      <c r="N41" s="31"/>
      <c r="O41" s="156">
        <f t="shared" si="4"/>
        <v>0</v>
      </c>
      <c r="P41" s="320" t="str">
        <f t="shared" si="0"/>
        <v/>
      </c>
    </row>
    <row r="42" spans="2:16" s="47" customFormat="1" ht="10.5" customHeight="1" outlineLevel="1" x14ac:dyDescent="0.25">
      <c r="B42" s="169" t="s">
        <v>15</v>
      </c>
      <c r="C42" s="336"/>
      <c r="D42" s="336"/>
      <c r="E42" s="336"/>
      <c r="F42" s="337"/>
      <c r="G42" s="338">
        <v>1</v>
      </c>
      <c r="H42" s="159">
        <f t="shared" si="8"/>
        <v>0</v>
      </c>
      <c r="I42" s="127">
        <f t="shared" si="9"/>
        <v>0</v>
      </c>
      <c r="J42" s="160">
        <f t="shared" si="10"/>
        <v>0</v>
      </c>
      <c r="K42" s="48"/>
      <c r="L42" s="128"/>
      <c r="M42" s="129"/>
      <c r="N42" s="31"/>
      <c r="O42" s="158">
        <f t="shared" si="4"/>
        <v>0</v>
      </c>
      <c r="P42" s="320" t="str">
        <f t="shared" si="0"/>
        <v/>
      </c>
    </row>
    <row r="43" spans="2:16" s="47" customFormat="1" ht="21" customHeight="1" x14ac:dyDescent="0.25">
      <c r="B43" s="147">
        <v>4</v>
      </c>
      <c r="C43" s="401" t="s">
        <v>68</v>
      </c>
      <c r="D43" s="401"/>
      <c r="E43" s="147"/>
      <c r="F43" s="315"/>
      <c r="G43" s="255"/>
      <c r="H43" s="149"/>
      <c r="I43" s="148"/>
      <c r="J43" s="150">
        <f>SUM(J44:J53)</f>
        <v>0</v>
      </c>
      <c r="K43" s="48"/>
      <c r="L43" s="289">
        <f>SUM(L44:L53)</f>
        <v>0</v>
      </c>
      <c r="M43" s="152">
        <f>SUM(M44:M53)</f>
        <v>0</v>
      </c>
      <c r="N43" s="31"/>
      <c r="O43" s="153">
        <f>J43-L43-M43</f>
        <v>0</v>
      </c>
      <c r="P43" s="320"/>
    </row>
    <row r="44" spans="2:16" s="47" customFormat="1" ht="10.5" customHeight="1" x14ac:dyDescent="0.25">
      <c r="B44" s="168">
        <v>4.0999999999999996</v>
      </c>
      <c r="C44" s="336"/>
      <c r="D44" s="336"/>
      <c r="E44" s="336"/>
      <c r="F44" s="337"/>
      <c r="G44" s="338">
        <v>1</v>
      </c>
      <c r="H44" s="154">
        <f>F44*G44</f>
        <v>0</v>
      </c>
      <c r="I44" s="126">
        <f>H44*0.21</f>
        <v>0</v>
      </c>
      <c r="J44" s="155">
        <f>H44+I44</f>
        <v>0</v>
      </c>
      <c r="K44" s="48"/>
      <c r="L44" s="275"/>
      <c r="M44" s="317">
        <f>J44</f>
        <v>0</v>
      </c>
      <c r="N44" s="31"/>
      <c r="O44" s="156">
        <f>J44-L44-M44</f>
        <v>0</v>
      </c>
      <c r="P44" s="320" t="str">
        <f t="shared" si="0"/>
        <v/>
      </c>
    </row>
    <row r="45" spans="2:16" s="47" customFormat="1" ht="10.5" customHeight="1" collapsed="1" x14ac:dyDescent="0.25">
      <c r="B45" s="168">
        <v>4.2</v>
      </c>
      <c r="C45" s="336"/>
      <c r="D45" s="336"/>
      <c r="E45" s="336"/>
      <c r="F45" s="337"/>
      <c r="G45" s="338">
        <v>1</v>
      </c>
      <c r="H45" s="154">
        <f t="shared" ref="H45:H53" si="11">F45*G45</f>
        <v>0</v>
      </c>
      <c r="I45" s="126">
        <f t="shared" ref="I45:I53" si="12">H45*0.21</f>
        <v>0</v>
      </c>
      <c r="J45" s="155">
        <f t="shared" ref="J45:J53" si="13">H45+I45</f>
        <v>0</v>
      </c>
      <c r="K45" s="48"/>
      <c r="L45" s="275"/>
      <c r="M45" s="317">
        <f t="shared" ref="M45:M53" si="14">J45</f>
        <v>0</v>
      </c>
      <c r="N45" s="31"/>
      <c r="O45" s="156">
        <f t="shared" si="4"/>
        <v>0</v>
      </c>
      <c r="P45" s="320" t="str">
        <f t="shared" si="0"/>
        <v/>
      </c>
    </row>
    <row r="46" spans="2:16" s="47" customFormat="1" ht="10.5" customHeight="1" outlineLevel="1" x14ac:dyDescent="0.25">
      <c r="B46" s="168">
        <v>4.3</v>
      </c>
      <c r="C46" s="336"/>
      <c r="D46" s="336"/>
      <c r="E46" s="336"/>
      <c r="F46" s="337"/>
      <c r="G46" s="338">
        <v>1</v>
      </c>
      <c r="H46" s="154">
        <f t="shared" si="11"/>
        <v>0</v>
      </c>
      <c r="I46" s="126">
        <f t="shared" si="12"/>
        <v>0</v>
      </c>
      <c r="J46" s="155">
        <f t="shared" si="13"/>
        <v>0</v>
      </c>
      <c r="K46" s="48"/>
      <c r="L46" s="275"/>
      <c r="M46" s="317">
        <f t="shared" si="14"/>
        <v>0</v>
      </c>
      <c r="N46" s="31"/>
      <c r="O46" s="156">
        <f t="shared" si="4"/>
        <v>0</v>
      </c>
      <c r="P46" s="320" t="str">
        <f t="shared" si="0"/>
        <v/>
      </c>
    </row>
    <row r="47" spans="2:16" s="47" customFormat="1" ht="10.5" customHeight="1" outlineLevel="1" x14ac:dyDescent="0.25">
      <c r="B47" s="168">
        <v>4.4000000000000004</v>
      </c>
      <c r="C47" s="336"/>
      <c r="D47" s="336"/>
      <c r="E47" s="336"/>
      <c r="F47" s="337"/>
      <c r="G47" s="338">
        <v>1</v>
      </c>
      <c r="H47" s="154">
        <f t="shared" si="11"/>
        <v>0</v>
      </c>
      <c r="I47" s="126">
        <f t="shared" si="12"/>
        <v>0</v>
      </c>
      <c r="J47" s="155">
        <f t="shared" si="13"/>
        <v>0</v>
      </c>
      <c r="K47" s="48"/>
      <c r="L47" s="275"/>
      <c r="M47" s="317">
        <f t="shared" si="14"/>
        <v>0</v>
      </c>
      <c r="N47" s="31"/>
      <c r="O47" s="156">
        <f t="shared" si="4"/>
        <v>0</v>
      </c>
      <c r="P47" s="320" t="str">
        <f t="shared" si="0"/>
        <v/>
      </c>
    </row>
    <row r="48" spans="2:16" s="47" customFormat="1" ht="10.5" customHeight="1" outlineLevel="1" x14ac:dyDescent="0.25">
      <c r="B48" s="168">
        <v>4.5</v>
      </c>
      <c r="C48" s="336"/>
      <c r="D48" s="336"/>
      <c r="E48" s="336"/>
      <c r="F48" s="337"/>
      <c r="G48" s="338">
        <v>1</v>
      </c>
      <c r="H48" s="154">
        <f t="shared" si="11"/>
        <v>0</v>
      </c>
      <c r="I48" s="126">
        <f t="shared" si="12"/>
        <v>0</v>
      </c>
      <c r="J48" s="155">
        <f t="shared" si="13"/>
        <v>0</v>
      </c>
      <c r="K48" s="48"/>
      <c r="L48" s="275"/>
      <c r="M48" s="317">
        <f t="shared" si="14"/>
        <v>0</v>
      </c>
      <c r="N48" s="31"/>
      <c r="O48" s="156">
        <f t="shared" si="4"/>
        <v>0</v>
      </c>
      <c r="P48" s="320" t="str">
        <f t="shared" si="0"/>
        <v/>
      </c>
    </row>
    <row r="49" spans="2:16" s="47" customFormat="1" ht="10.5" customHeight="1" outlineLevel="1" x14ac:dyDescent="0.25">
      <c r="B49" s="168">
        <v>4.5999999999999996</v>
      </c>
      <c r="C49" s="336"/>
      <c r="D49" s="336"/>
      <c r="E49" s="336"/>
      <c r="F49" s="337"/>
      <c r="G49" s="338">
        <v>1</v>
      </c>
      <c r="H49" s="154">
        <f t="shared" si="11"/>
        <v>0</v>
      </c>
      <c r="I49" s="126">
        <f t="shared" si="12"/>
        <v>0</v>
      </c>
      <c r="J49" s="155">
        <f t="shared" si="13"/>
        <v>0</v>
      </c>
      <c r="K49" s="48"/>
      <c r="L49" s="275"/>
      <c r="M49" s="317">
        <f t="shared" si="14"/>
        <v>0</v>
      </c>
      <c r="N49" s="31"/>
      <c r="O49" s="156">
        <f t="shared" si="4"/>
        <v>0</v>
      </c>
      <c r="P49" s="320" t="str">
        <f t="shared" si="0"/>
        <v/>
      </c>
    </row>
    <row r="50" spans="2:16" s="47" customFormat="1" ht="10.5" customHeight="1" outlineLevel="1" x14ac:dyDescent="0.25">
      <c r="B50" s="168">
        <v>4.7</v>
      </c>
      <c r="C50" s="336"/>
      <c r="D50" s="336"/>
      <c r="E50" s="336"/>
      <c r="F50" s="337"/>
      <c r="G50" s="338">
        <v>1</v>
      </c>
      <c r="H50" s="154">
        <f t="shared" si="11"/>
        <v>0</v>
      </c>
      <c r="I50" s="126">
        <f t="shared" si="12"/>
        <v>0</v>
      </c>
      <c r="J50" s="155">
        <f t="shared" si="13"/>
        <v>0</v>
      </c>
      <c r="K50" s="48"/>
      <c r="L50" s="275"/>
      <c r="M50" s="317">
        <f t="shared" si="14"/>
        <v>0</v>
      </c>
      <c r="N50" s="31"/>
      <c r="O50" s="156">
        <f t="shared" si="4"/>
        <v>0</v>
      </c>
      <c r="P50" s="320" t="str">
        <f t="shared" si="0"/>
        <v/>
      </c>
    </row>
    <row r="51" spans="2:16" s="47" customFormat="1" ht="10.5" customHeight="1" outlineLevel="1" x14ac:dyDescent="0.25">
      <c r="B51" s="168">
        <v>4.8</v>
      </c>
      <c r="C51" s="336"/>
      <c r="D51" s="336"/>
      <c r="E51" s="336"/>
      <c r="F51" s="337"/>
      <c r="G51" s="338">
        <v>1</v>
      </c>
      <c r="H51" s="154">
        <f t="shared" si="11"/>
        <v>0</v>
      </c>
      <c r="I51" s="126">
        <f t="shared" si="12"/>
        <v>0</v>
      </c>
      <c r="J51" s="155">
        <f t="shared" si="13"/>
        <v>0</v>
      </c>
      <c r="K51" s="48"/>
      <c r="L51" s="275"/>
      <c r="M51" s="317">
        <f t="shared" si="14"/>
        <v>0</v>
      </c>
      <c r="N51" s="31"/>
      <c r="O51" s="156">
        <f t="shared" si="4"/>
        <v>0</v>
      </c>
      <c r="P51" s="320" t="str">
        <f t="shared" si="0"/>
        <v/>
      </c>
    </row>
    <row r="52" spans="2:16" s="47" customFormat="1" ht="10.5" customHeight="1" outlineLevel="1" x14ac:dyDescent="0.25">
      <c r="B52" s="168">
        <v>4.9000000000000004</v>
      </c>
      <c r="C52" s="336"/>
      <c r="D52" s="336"/>
      <c r="E52" s="336"/>
      <c r="F52" s="337"/>
      <c r="G52" s="338">
        <v>1</v>
      </c>
      <c r="H52" s="154">
        <f t="shared" si="11"/>
        <v>0</v>
      </c>
      <c r="I52" s="126">
        <f t="shared" si="12"/>
        <v>0</v>
      </c>
      <c r="J52" s="155">
        <f t="shared" si="13"/>
        <v>0</v>
      </c>
      <c r="K52" s="48"/>
      <c r="L52" s="275"/>
      <c r="M52" s="317">
        <f t="shared" si="14"/>
        <v>0</v>
      </c>
      <c r="N52" s="31"/>
      <c r="O52" s="156">
        <f t="shared" si="4"/>
        <v>0</v>
      </c>
      <c r="P52" s="320" t="str">
        <f t="shared" si="0"/>
        <v/>
      </c>
    </row>
    <row r="53" spans="2:16" s="47" customFormat="1" ht="10.5" customHeight="1" outlineLevel="1" thickBot="1" x14ac:dyDescent="0.3">
      <c r="B53" s="169" t="s">
        <v>54</v>
      </c>
      <c r="C53" s="336"/>
      <c r="D53" s="336"/>
      <c r="E53" s="336"/>
      <c r="F53" s="337"/>
      <c r="G53" s="338">
        <v>1</v>
      </c>
      <c r="H53" s="159">
        <f t="shared" si="11"/>
        <v>0</v>
      </c>
      <c r="I53" s="127">
        <f t="shared" si="12"/>
        <v>0</v>
      </c>
      <c r="J53" s="160">
        <f t="shared" si="13"/>
        <v>0</v>
      </c>
      <c r="K53" s="48"/>
      <c r="L53" s="276"/>
      <c r="M53" s="317">
        <f t="shared" si="14"/>
        <v>0</v>
      </c>
      <c r="N53" s="31"/>
      <c r="O53" s="158">
        <f t="shared" si="4"/>
        <v>0</v>
      </c>
      <c r="P53" s="320" t="str">
        <f t="shared" si="0"/>
        <v/>
      </c>
    </row>
    <row r="54" spans="2:16" s="65" customFormat="1" ht="21" customHeight="1" thickTop="1" thickBot="1" x14ac:dyDescent="0.3">
      <c r="B54" s="384" t="s">
        <v>60</v>
      </c>
      <c r="C54" s="385"/>
      <c r="D54" s="385"/>
      <c r="E54" s="385"/>
      <c r="F54" s="385"/>
      <c r="G54" s="385"/>
      <c r="H54" s="171">
        <f>SUM(H10:H53)</f>
        <v>0</v>
      </c>
      <c r="I54" s="171">
        <f>SUM(I10:I53)</f>
        <v>0</v>
      </c>
      <c r="J54" s="161">
        <f>J10+J21+J32+J43</f>
        <v>0</v>
      </c>
      <c r="K54" s="48"/>
      <c r="L54" s="161">
        <f>L10+L21+L32+L43</f>
        <v>0</v>
      </c>
      <c r="M54" s="170">
        <f>M10+M21+M32+M43</f>
        <v>0</v>
      </c>
      <c r="N54" s="31"/>
      <c r="O54" s="162">
        <f>J54-L54-M54</f>
        <v>0</v>
      </c>
      <c r="P54" s="321"/>
    </row>
    <row r="55" spans="2:16" s="65" customFormat="1" ht="10.5" customHeight="1" thickTop="1" x14ac:dyDescent="0.25">
      <c r="P55" s="321"/>
    </row>
    <row r="56" spans="2:16" ht="14.25" customHeight="1" x14ac:dyDescent="0.25">
      <c r="B56" s="267"/>
      <c r="C56" s="267"/>
      <c r="D56" s="267"/>
      <c r="E56" s="267"/>
      <c r="F56" s="267"/>
      <c r="G56" s="267"/>
      <c r="H56" s="267"/>
      <c r="I56" s="267"/>
      <c r="J56" s="407" t="str">
        <f>IF(L54=0,"",IF(L32/L54&gt;10%,"! Būvniecības izmaksas Attiecināmajās izmaksās pārsniedz pieļaujamos 10%",""))</f>
        <v/>
      </c>
      <c r="K56" s="407"/>
      <c r="L56" s="407"/>
      <c r="M56" s="407"/>
      <c r="N56" s="407"/>
      <c r="O56" s="407"/>
    </row>
    <row r="57" spans="2:16" ht="22.5" customHeight="1" x14ac:dyDescent="0.25">
      <c r="B57" s="67" t="s">
        <v>26</v>
      </c>
      <c r="J57" s="403" t="str">
        <f>IF(OR(O54&gt;0.01,O54&lt;-0.01),"! Nav veikts korekts izmaksu sadalījums starp Attiecināmām un Neattiecināmām izmaksām (L un M kolonnas)","")</f>
        <v/>
      </c>
      <c r="K57" s="403"/>
      <c r="L57" s="403"/>
      <c r="M57" s="403"/>
      <c r="N57" s="403"/>
      <c r="O57" s="403"/>
    </row>
    <row r="58" spans="2:16" ht="37.5" customHeight="1" x14ac:dyDescent="0.25">
      <c r="B58" s="404"/>
      <c r="C58" s="405"/>
      <c r="D58" s="405"/>
      <c r="E58" s="405"/>
      <c r="F58" s="405"/>
      <c r="G58" s="405"/>
      <c r="H58" s="405"/>
      <c r="I58" s="405"/>
      <c r="J58" s="406"/>
      <c r="K58" s="318"/>
      <c r="L58" s="318"/>
      <c r="M58" s="318"/>
      <c r="N58" s="318"/>
      <c r="O58" s="318"/>
    </row>
    <row r="59" spans="2:16" ht="10.5" customHeight="1" x14ac:dyDescent="0.25">
      <c r="J59" s="402"/>
      <c r="K59" s="402"/>
      <c r="L59" s="402"/>
      <c r="M59" s="402"/>
      <c r="N59" s="402"/>
      <c r="O59" s="402"/>
    </row>
    <row r="61" spans="2:16" hidden="1" x14ac:dyDescent="0.25">
      <c r="J61" s="402" t="str">
        <f>IF(OR(O57&gt;0.01,O57&lt;-0.01),"Nav veikts korekts izmaksu sadalījums starp Attiecināmām un Neattiecināmām izmaksām (L un M kolonnas)","")</f>
        <v/>
      </c>
      <c r="K61" s="402"/>
      <c r="L61" s="402"/>
      <c r="M61" s="402"/>
      <c r="N61" s="402"/>
      <c r="O61" s="402"/>
    </row>
  </sheetData>
  <sheetProtection algorithmName="SHA-512" hashValue="s4XcKa/Yj8ZiZetW7sSvW3p5Anl+U1FbH5wuyHo3HwiwLh9mrAG4HmShUt+NTTEDTF/JnsWbkZYJwCIgI3vidw==" saltValue="txsTwvkE8QD4w0znRe7VbA==" spinCount="100000" sheet="1" formatCells="0" formatColumns="0" formatRows="0"/>
  <mergeCells count="23">
    <mergeCell ref="J61:O61"/>
    <mergeCell ref="J59:O59"/>
    <mergeCell ref="J57:O57"/>
    <mergeCell ref="C10:D10"/>
    <mergeCell ref="C21:D21"/>
    <mergeCell ref="C32:D32"/>
    <mergeCell ref="B58:J58"/>
    <mergeCell ref="J56:O56"/>
    <mergeCell ref="F1:O1"/>
    <mergeCell ref="B54:G54"/>
    <mergeCell ref="F8:F9"/>
    <mergeCell ref="G8:G9"/>
    <mergeCell ref="H8:H9"/>
    <mergeCell ref="B8:B9"/>
    <mergeCell ref="C8:C9"/>
    <mergeCell ref="D8:E8"/>
    <mergeCell ref="I8:I9"/>
    <mergeCell ref="J8:J9"/>
    <mergeCell ref="L8:M8"/>
    <mergeCell ref="D4:F4"/>
    <mergeCell ref="I4:J4"/>
    <mergeCell ref="O8:O9"/>
    <mergeCell ref="C43:D43"/>
  </mergeCells>
  <phoneticPr fontId="35"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F5F7D-64EC-4E5B-BCA9-B6FDFEEF2812}">
  <sheetPr>
    <tabColor theme="9" tint="0.79998168889431442"/>
    <outlinePr summaryBelow="0" summaryRight="0"/>
  </sheetPr>
  <dimension ref="A1:AC59"/>
  <sheetViews>
    <sheetView showGridLines="0" zoomScale="95" zoomScaleNormal="95" workbookViewId="0">
      <pane ySplit="8" topLeftCell="A9" activePane="bottomLeft" state="frozen"/>
      <selection pane="bottomLeft" activeCell="C9" sqref="C9:D9"/>
    </sheetView>
  </sheetViews>
  <sheetFormatPr defaultColWidth="0" defaultRowHeight="12.75" zeroHeight="1" outlineLevelRow="1" outlineLevelCol="1" x14ac:dyDescent="0.25"/>
  <cols>
    <col min="1" max="1" width="1.5703125" style="31" customWidth="1"/>
    <col min="2" max="2" width="4.5703125" style="31" customWidth="1"/>
    <col min="3" max="3" width="48.85546875" style="31" customWidth="1" collapsed="1"/>
    <col min="4" max="4" width="20.42578125" style="225" hidden="1" customWidth="1" outlineLevel="1"/>
    <col min="5" max="5" width="14" style="225" hidden="1" customWidth="1" outlineLevel="1"/>
    <col min="6" max="6" width="12.7109375" style="31" hidden="1" customWidth="1" outlineLevel="1"/>
    <col min="7" max="7" width="7" style="31" hidden="1" customWidth="1" outlineLevel="1"/>
    <col min="8" max="8" width="14.28515625" style="44" customWidth="1"/>
    <col min="9" max="9" width="14.28515625" style="66" customWidth="1"/>
    <col min="10" max="10" width="14.28515625" style="44" customWidth="1"/>
    <col min="11" max="11" width="4.5703125" style="44" customWidth="1"/>
    <col min="12" max="12" width="16.5703125" style="67" customWidth="1"/>
    <col min="13" max="14" width="14.140625" style="31" customWidth="1"/>
    <col min="15" max="15" width="14.140625" style="313" customWidth="1"/>
    <col min="16" max="16" width="14.140625" style="31" customWidth="1"/>
    <col min="17" max="17" width="2.42578125" style="31" customWidth="1"/>
    <col min="18" max="18" width="14.140625" style="31" customWidth="1"/>
    <col min="19" max="19" width="2.42578125" style="31" customWidth="1"/>
    <col min="20" max="23" width="8" style="31" customWidth="1"/>
    <col min="24" max="25" width="8" style="173" customWidth="1"/>
    <col min="26" max="26" width="31.140625" style="183" customWidth="1"/>
    <col min="27" max="27" width="2.28515625" style="173" hidden="1" customWidth="1"/>
    <col min="28" max="29" width="0" style="173" hidden="1" customWidth="1"/>
    <col min="30" max="16384" width="4.140625" style="173" hidden="1"/>
  </cols>
  <sheetData>
    <row r="1" spans="1:29" ht="77.25" customHeight="1" x14ac:dyDescent="0.25">
      <c r="F1" s="32"/>
      <c r="G1" s="32"/>
      <c r="H1" s="431"/>
      <c r="I1" s="432"/>
      <c r="J1" s="432"/>
      <c r="K1" s="432"/>
      <c r="L1" s="432"/>
      <c r="M1" s="432"/>
      <c r="N1" s="432"/>
      <c r="O1" s="432"/>
      <c r="P1" s="432"/>
      <c r="Q1" s="420" t="s">
        <v>84</v>
      </c>
      <c r="R1" s="383"/>
      <c r="S1" s="383"/>
      <c r="T1" s="383"/>
      <c r="U1" s="383"/>
      <c r="V1" s="383"/>
      <c r="W1" s="383"/>
      <c r="X1" s="383"/>
      <c r="Y1" s="383"/>
      <c r="Z1" s="2"/>
      <c r="AA1" s="33"/>
      <c r="AB1" s="172"/>
      <c r="AC1" s="172"/>
    </row>
    <row r="2" spans="1:29" ht="15" customHeight="1" thickBot="1" x14ac:dyDescent="0.3">
      <c r="B2" s="87" t="s">
        <v>69</v>
      </c>
      <c r="C2" s="34"/>
      <c r="D2" s="226"/>
      <c r="E2" s="227"/>
      <c r="F2" s="141"/>
      <c r="G2" s="35"/>
      <c r="H2" s="36"/>
      <c r="I2" s="35"/>
      <c r="J2" s="142"/>
      <c r="K2" s="142"/>
      <c r="L2" s="35"/>
      <c r="M2" s="35"/>
      <c r="N2" s="35"/>
      <c r="O2" s="310"/>
      <c r="P2" s="35"/>
      <c r="Q2" s="35"/>
      <c r="R2" s="35"/>
      <c r="S2" s="35"/>
      <c r="T2" s="35"/>
      <c r="U2" s="35"/>
      <c r="V2" s="35"/>
      <c r="W2" s="35"/>
      <c r="X2" s="35"/>
      <c r="Y2" s="35"/>
      <c r="Z2" s="2"/>
      <c r="AA2" s="33"/>
      <c r="AB2" s="172"/>
      <c r="AC2" s="172"/>
    </row>
    <row r="3" spans="1:29" ht="6" customHeight="1" x14ac:dyDescent="0.25">
      <c r="B3" s="38"/>
      <c r="C3" s="39"/>
      <c r="D3" s="228"/>
      <c r="E3" s="229"/>
      <c r="F3" s="41"/>
      <c r="G3" s="42"/>
      <c r="H3" s="43"/>
      <c r="I3" s="42"/>
      <c r="J3" s="143"/>
      <c r="L3" s="42"/>
      <c r="M3" s="42"/>
      <c r="N3" s="42"/>
      <c r="O3" s="311"/>
      <c r="X3" s="31"/>
      <c r="Y3" s="31"/>
      <c r="Z3" s="165"/>
      <c r="AA3" s="31"/>
    </row>
    <row r="4" spans="1:29" s="174" customFormat="1" ht="24" customHeight="1" x14ac:dyDescent="0.25">
      <c r="A4" s="46"/>
      <c r="B4" s="421" t="s">
        <v>55</v>
      </c>
      <c r="C4" s="421"/>
      <c r="D4" s="421"/>
      <c r="E4" s="421"/>
      <c r="F4" s="421"/>
      <c r="G4" s="421"/>
      <c r="H4" s="421"/>
      <c r="I4" s="421"/>
      <c r="J4" s="421"/>
      <c r="K4" s="421"/>
      <c r="L4" s="421"/>
      <c r="M4" s="421"/>
      <c r="N4" s="421"/>
      <c r="O4" s="421"/>
      <c r="P4" s="421"/>
      <c r="Q4" s="421"/>
      <c r="R4" s="421"/>
      <c r="S4" s="421"/>
      <c r="T4" s="421"/>
      <c r="U4" s="421"/>
      <c r="V4" s="421"/>
      <c r="W4" s="421"/>
      <c r="X4" s="421"/>
      <c r="Y4" s="421"/>
      <c r="Z4" s="184"/>
      <c r="AA4" s="46"/>
    </row>
    <row r="5" spans="1:29" s="185" customFormat="1" ht="16.5" customHeight="1" x14ac:dyDescent="0.2">
      <c r="A5" s="184"/>
      <c r="B5" s="423" t="str">
        <f>IF(OR(Tāme!O54&gt;0.01,Tāme!O54&lt;-0.01),"! Pirms aizpildiet šo darba lapu, aizpildiet darba lapu- Tāme! (nepieciešams sadalīt kopējās izmaksas starp Attiecināmām un Neattiecināmām izmaksām)","")</f>
        <v/>
      </c>
      <c r="C5" s="423"/>
      <c r="D5" s="423"/>
      <c r="E5" s="423"/>
      <c r="F5" s="423"/>
      <c r="G5" s="423"/>
      <c r="H5" s="423"/>
      <c r="I5" s="423"/>
      <c r="J5" s="423"/>
      <c r="K5" s="423"/>
      <c r="L5" s="423"/>
      <c r="M5" s="423"/>
      <c r="N5" s="423"/>
      <c r="O5" s="423"/>
      <c r="P5" s="423"/>
      <c r="Q5" s="270"/>
      <c r="R5" s="270"/>
      <c r="S5" s="270"/>
      <c r="T5" s="270"/>
      <c r="U5" s="270"/>
      <c r="V5" s="270"/>
      <c r="W5" s="184"/>
      <c r="X5" s="184"/>
      <c r="Y5" s="184"/>
      <c r="Z5" s="184"/>
      <c r="AA5" s="184"/>
    </row>
    <row r="6" spans="1:29" ht="6" customHeight="1" x14ac:dyDescent="0.25">
      <c r="B6" s="38"/>
      <c r="C6" s="39"/>
      <c r="D6" s="228"/>
      <c r="E6" s="229"/>
      <c r="F6" s="41"/>
      <c r="G6" s="42"/>
      <c r="H6" s="43"/>
      <c r="I6" s="42"/>
      <c r="J6" s="143"/>
      <c r="L6" s="42"/>
      <c r="M6" s="42"/>
      <c r="N6" s="42"/>
      <c r="O6" s="311"/>
      <c r="Q6" s="270"/>
      <c r="X6" s="31"/>
      <c r="Y6" s="31"/>
      <c r="Z6" s="165"/>
      <c r="AA6" s="31"/>
    </row>
    <row r="7" spans="1:29" s="175" customFormat="1" ht="13.5" customHeight="1" x14ac:dyDescent="0.2">
      <c r="A7" s="47"/>
      <c r="B7" s="426" t="s">
        <v>0</v>
      </c>
      <c r="C7" s="415" t="s">
        <v>42</v>
      </c>
      <c r="D7" s="415" t="s">
        <v>13</v>
      </c>
      <c r="E7" s="415"/>
      <c r="F7" s="415" t="s">
        <v>2</v>
      </c>
      <c r="G7" s="415" t="s">
        <v>3</v>
      </c>
      <c r="H7" s="415" t="s">
        <v>4</v>
      </c>
      <c r="I7" s="413" t="s">
        <v>5</v>
      </c>
      <c r="J7" s="411" t="s">
        <v>44</v>
      </c>
      <c r="K7" s="86"/>
      <c r="L7" s="411" t="s">
        <v>45</v>
      </c>
      <c r="M7" s="428" t="s">
        <v>17</v>
      </c>
      <c r="N7" s="429"/>
      <c r="O7" s="429"/>
      <c r="P7" s="430"/>
      <c r="Q7" s="270"/>
      <c r="R7" s="411" t="s">
        <v>71</v>
      </c>
      <c r="S7" s="31"/>
      <c r="T7" s="417" t="s">
        <v>70</v>
      </c>
      <c r="U7" s="418"/>
      <c r="V7" s="418"/>
      <c r="W7" s="418"/>
      <c r="X7" s="418"/>
      <c r="Y7" s="419"/>
      <c r="Z7" s="165"/>
      <c r="AA7" s="31"/>
    </row>
    <row r="8" spans="1:29" s="175" customFormat="1" ht="51.75" customHeight="1" x14ac:dyDescent="0.2">
      <c r="A8" s="47"/>
      <c r="B8" s="427"/>
      <c r="C8" s="416"/>
      <c r="D8" s="221" t="s">
        <v>6</v>
      </c>
      <c r="E8" s="221" t="s">
        <v>7</v>
      </c>
      <c r="F8" s="416"/>
      <c r="G8" s="416"/>
      <c r="H8" s="416"/>
      <c r="I8" s="414"/>
      <c r="J8" s="412"/>
      <c r="K8" s="86"/>
      <c r="L8" s="412"/>
      <c r="M8" s="177" t="s">
        <v>46</v>
      </c>
      <c r="N8" s="176" t="s">
        <v>110</v>
      </c>
      <c r="O8" s="308" t="s">
        <v>47</v>
      </c>
      <c r="P8" s="373" t="s">
        <v>94</v>
      </c>
      <c r="Q8" s="270"/>
      <c r="R8" s="412"/>
      <c r="S8" s="31"/>
      <c r="T8" s="327" t="s">
        <v>61</v>
      </c>
      <c r="U8" s="328" t="s">
        <v>62</v>
      </c>
      <c r="V8" s="328" t="s">
        <v>63</v>
      </c>
      <c r="W8" s="328" t="s">
        <v>64</v>
      </c>
      <c r="X8" s="328" t="s">
        <v>65</v>
      </c>
      <c r="Y8" s="329" t="s">
        <v>66</v>
      </c>
      <c r="Z8" s="165"/>
      <c r="AA8" s="31"/>
    </row>
    <row r="9" spans="1:29" s="175" customFormat="1" ht="21" customHeight="1" x14ac:dyDescent="0.2">
      <c r="A9" s="47"/>
      <c r="B9" s="49">
        <v>1</v>
      </c>
      <c r="C9" s="424" t="str">
        <f>Tāme!C10</f>
        <v>Iekārtu un aprīkojuma iegādes izmaksas</v>
      </c>
      <c r="D9" s="425"/>
      <c r="E9" s="230"/>
      <c r="F9" s="50"/>
      <c r="G9" s="256"/>
      <c r="H9" s="51"/>
      <c r="I9" s="52"/>
      <c r="J9" s="70">
        <f>SUM(J10:J19)</f>
        <v>0</v>
      </c>
      <c r="K9" s="44"/>
      <c r="L9" s="91">
        <f>SUM(L10:L19)</f>
        <v>0</v>
      </c>
      <c r="M9" s="91">
        <f>SUM(M10:M19)</f>
        <v>0</v>
      </c>
      <c r="N9" s="178">
        <f>SUM(N10:N19)</f>
        <v>0</v>
      </c>
      <c r="O9" s="178">
        <f>SUM(O10:O19)</f>
        <v>0</v>
      </c>
      <c r="P9" s="70">
        <f>SUM(P10:P19)</f>
        <v>0</v>
      </c>
      <c r="Q9" s="270"/>
      <c r="R9" s="330"/>
      <c r="S9" s="274"/>
      <c r="T9" s="333"/>
      <c r="U9" s="334"/>
      <c r="V9" s="334"/>
      <c r="W9" s="334"/>
      <c r="X9" s="334"/>
      <c r="Y9" s="335"/>
      <c r="Z9" s="360"/>
      <c r="AA9" s="31"/>
    </row>
    <row r="10" spans="1:29" s="175" customFormat="1" ht="11.25" customHeight="1" x14ac:dyDescent="0.2">
      <c r="A10" s="47"/>
      <c r="B10" s="53">
        <f>IF(Tāme!B11="","",Tāme!B11)</f>
        <v>1.1000000000000001</v>
      </c>
      <c r="C10" s="54" t="str">
        <f>IF(Tāme!C11="","",Tāme!C11)</f>
        <v/>
      </c>
      <c r="D10" s="231" t="str">
        <f>IF(Tāme!D11="","",Tāme!D11)</f>
        <v/>
      </c>
      <c r="E10" s="231" t="str">
        <f>IF(Tāme!E11="","",Tāme!E11)</f>
        <v/>
      </c>
      <c r="F10" s="55" t="str">
        <f>IF(Tāme!F11="","",Tāme!F11)</f>
        <v/>
      </c>
      <c r="G10" s="257">
        <f>IF(Tāme!G11="","",Tāme!G11)</f>
        <v>1</v>
      </c>
      <c r="H10" s="55">
        <f>IF(Tāme!H11="","",Tāme!H11)</f>
        <v>0</v>
      </c>
      <c r="I10" s="56">
        <f>IF(Tāme!I11="","",Tāme!I11)</f>
        <v>0</v>
      </c>
      <c r="J10" s="57">
        <f>IF(Tāme!J11="","",Tāme!J11)</f>
        <v>0</v>
      </c>
      <c r="K10" s="44"/>
      <c r="L10" s="75">
        <f>Tāme!L11</f>
        <v>0</v>
      </c>
      <c r="M10" s="340"/>
      <c r="N10" s="341"/>
      <c r="O10" s="341"/>
      <c r="P10" s="57">
        <f>IF(L10="","",L10-M10-N10-O10)</f>
        <v>0</v>
      </c>
      <c r="Q10" s="270"/>
      <c r="R10" s="342"/>
      <c r="S10" s="274"/>
      <c r="T10" s="342"/>
      <c r="U10" s="343"/>
      <c r="V10" s="344"/>
      <c r="W10" s="345"/>
      <c r="X10" s="343"/>
      <c r="Y10" s="346"/>
      <c r="Z10" s="320" t="str">
        <f>IF(P10&gt;0,IF(R10="","Nav norādīts reģions, kur atradīsies ieguldījums",(IF(AND(T10="",U10="",V10="",W10="",X10="",Y10=""),"Nav norādīts reģions/i, kurā plānots gūt labumu no ieguldījuma",""))),"")</f>
        <v/>
      </c>
      <c r="AA10" s="31"/>
    </row>
    <row r="11" spans="1:29" s="175" customFormat="1" ht="11.25" customHeight="1" x14ac:dyDescent="0.2">
      <c r="A11" s="47"/>
      <c r="B11" s="53">
        <f>IF(Tāme!B12="","",Tāme!B12)</f>
        <v>1.2</v>
      </c>
      <c r="C11" s="54" t="str">
        <f>IF(Tāme!C12="","",Tāme!C12)</f>
        <v/>
      </c>
      <c r="D11" s="231" t="str">
        <f>IF(Tāme!D12="","",Tāme!D12)</f>
        <v/>
      </c>
      <c r="E11" s="231" t="str">
        <f>IF(Tāme!E12="","",Tāme!E12)</f>
        <v/>
      </c>
      <c r="F11" s="55" t="str">
        <f>IF(Tāme!F12="","",Tāme!F12)</f>
        <v/>
      </c>
      <c r="G11" s="257">
        <f>IF(Tāme!G12="","",Tāme!G12)</f>
        <v>1</v>
      </c>
      <c r="H11" s="55">
        <f>IF(Tāme!H12="","",Tāme!H12)</f>
        <v>0</v>
      </c>
      <c r="I11" s="56">
        <f>IF(Tāme!I12="","",Tāme!I12)</f>
        <v>0</v>
      </c>
      <c r="J11" s="57">
        <f>IF(Tāme!J12="","",Tāme!J12)</f>
        <v>0</v>
      </c>
      <c r="K11" s="48"/>
      <c r="L11" s="75">
        <f>Tāme!L12</f>
        <v>0</v>
      </c>
      <c r="M11" s="340"/>
      <c r="N11" s="341"/>
      <c r="O11" s="341"/>
      <c r="P11" s="57">
        <f>IF(L11="","",L11-M11-N11-O11)</f>
        <v>0</v>
      </c>
      <c r="Q11" s="270"/>
      <c r="R11" s="342"/>
      <c r="S11" s="274"/>
      <c r="T11" s="342"/>
      <c r="U11" s="343"/>
      <c r="V11" s="344"/>
      <c r="W11" s="345"/>
      <c r="X11" s="343"/>
      <c r="Y11" s="346"/>
      <c r="Z11" s="320" t="str">
        <f t="shared" ref="Z11:Z41" si="0">IF(P11&gt;0,IF(R11="","Nav norādīts reģions, kur atradīsies ieguldījums",(IF(AND(T11="",U11="",V11="",W11="",X11="",Y11=""),"Nav norādīts reģions/i, kurā plānots gūt labumu no ieguldījuma",""))),"")</f>
        <v/>
      </c>
      <c r="AA11" s="31"/>
    </row>
    <row r="12" spans="1:29" s="175" customFormat="1" ht="11.25" customHeight="1" outlineLevel="1" x14ac:dyDescent="0.2">
      <c r="A12" s="47"/>
      <c r="B12" s="53">
        <f>IF(Tāme!B13="","",Tāme!B13)</f>
        <v>1.3</v>
      </c>
      <c r="C12" s="54" t="str">
        <f>IF(Tāme!C13="","",Tāme!C13)</f>
        <v/>
      </c>
      <c r="D12" s="231" t="str">
        <f>IF(Tāme!D13="","",Tāme!D13)</f>
        <v/>
      </c>
      <c r="E12" s="231" t="str">
        <f>IF(Tāme!E13="","",Tāme!E13)</f>
        <v/>
      </c>
      <c r="F12" s="55" t="str">
        <f>IF(Tāme!F13="","",Tāme!F13)</f>
        <v/>
      </c>
      <c r="G12" s="257">
        <f>IF(Tāme!G13="","",Tāme!G13)</f>
        <v>1</v>
      </c>
      <c r="H12" s="55">
        <f>IF(Tāme!H13="","",Tāme!H13)</f>
        <v>0</v>
      </c>
      <c r="I12" s="56">
        <f>IF(Tāme!I13="","",Tāme!I13)</f>
        <v>0</v>
      </c>
      <c r="J12" s="57">
        <f>IF(Tāme!J13="","",Tāme!J13)</f>
        <v>0</v>
      </c>
      <c r="K12" s="48"/>
      <c r="L12" s="75">
        <f>Tāme!L13</f>
        <v>0</v>
      </c>
      <c r="M12" s="340"/>
      <c r="N12" s="341"/>
      <c r="O12" s="341"/>
      <c r="P12" s="57">
        <f t="shared" ref="P12:P19" si="1">IF(L12="","",L12-M12-N12-O12)</f>
        <v>0</v>
      </c>
      <c r="Q12" s="270"/>
      <c r="R12" s="342"/>
      <c r="S12" s="274"/>
      <c r="T12" s="342"/>
      <c r="U12" s="343"/>
      <c r="V12" s="344"/>
      <c r="W12" s="345"/>
      <c r="X12" s="343"/>
      <c r="Y12" s="346"/>
      <c r="Z12" s="320" t="str">
        <f t="shared" si="0"/>
        <v/>
      </c>
      <c r="AA12" s="31"/>
    </row>
    <row r="13" spans="1:29" s="175" customFormat="1" ht="11.25" customHeight="1" outlineLevel="1" x14ac:dyDescent="0.2">
      <c r="A13" s="47"/>
      <c r="B13" s="53">
        <f>IF(Tāme!B14="","",Tāme!B14)</f>
        <v>1.4</v>
      </c>
      <c r="C13" s="54" t="str">
        <f>IF(Tāme!C14="","",Tāme!C14)</f>
        <v/>
      </c>
      <c r="D13" s="231" t="str">
        <f>IF(Tāme!D14="","",Tāme!D14)</f>
        <v/>
      </c>
      <c r="E13" s="231" t="str">
        <f>IF(Tāme!E14="","",Tāme!E14)</f>
        <v/>
      </c>
      <c r="F13" s="55" t="str">
        <f>IF(Tāme!F14="","",Tāme!F14)</f>
        <v/>
      </c>
      <c r="G13" s="257">
        <f>IF(Tāme!G14="","",Tāme!G14)</f>
        <v>1</v>
      </c>
      <c r="H13" s="55">
        <f>IF(Tāme!H14="","",Tāme!H14)</f>
        <v>0</v>
      </c>
      <c r="I13" s="56">
        <f>IF(Tāme!I14="","",Tāme!I14)</f>
        <v>0</v>
      </c>
      <c r="J13" s="57">
        <f>IF(Tāme!J14="","",Tāme!J14)</f>
        <v>0</v>
      </c>
      <c r="K13" s="48"/>
      <c r="L13" s="75">
        <f>Tāme!L14</f>
        <v>0</v>
      </c>
      <c r="M13" s="340"/>
      <c r="N13" s="341"/>
      <c r="O13" s="341"/>
      <c r="P13" s="57">
        <f t="shared" si="1"/>
        <v>0</v>
      </c>
      <c r="Q13" s="270"/>
      <c r="R13" s="342"/>
      <c r="S13" s="274"/>
      <c r="T13" s="342"/>
      <c r="U13" s="343"/>
      <c r="V13" s="344"/>
      <c r="W13" s="345"/>
      <c r="X13" s="343"/>
      <c r="Y13" s="346"/>
      <c r="Z13" s="320" t="str">
        <f t="shared" si="0"/>
        <v/>
      </c>
      <c r="AA13" s="31"/>
    </row>
    <row r="14" spans="1:29" s="175" customFormat="1" ht="11.25" customHeight="1" outlineLevel="1" x14ac:dyDescent="0.2">
      <c r="A14" s="47"/>
      <c r="B14" s="53">
        <f>IF(Tāme!B15="","",Tāme!B15)</f>
        <v>1.5</v>
      </c>
      <c r="C14" s="54" t="str">
        <f>IF(Tāme!C15="","",Tāme!C15)</f>
        <v/>
      </c>
      <c r="D14" s="231" t="str">
        <f>IF(Tāme!D15="","",Tāme!D15)</f>
        <v/>
      </c>
      <c r="E14" s="231" t="str">
        <f>IF(Tāme!E15="","",Tāme!E15)</f>
        <v/>
      </c>
      <c r="F14" s="55" t="str">
        <f>IF(Tāme!F15="","",Tāme!F15)</f>
        <v/>
      </c>
      <c r="G14" s="257">
        <f>IF(Tāme!G15="","",Tāme!G15)</f>
        <v>1</v>
      </c>
      <c r="H14" s="55">
        <f>IF(Tāme!H15="","",Tāme!H15)</f>
        <v>0</v>
      </c>
      <c r="I14" s="56">
        <f>IF(Tāme!I15="","",Tāme!I15)</f>
        <v>0</v>
      </c>
      <c r="J14" s="57">
        <f>IF(Tāme!J15="","",Tāme!J15)</f>
        <v>0</v>
      </c>
      <c r="K14" s="48"/>
      <c r="L14" s="75">
        <f>Tāme!L15</f>
        <v>0</v>
      </c>
      <c r="M14" s="340"/>
      <c r="N14" s="341"/>
      <c r="O14" s="341"/>
      <c r="P14" s="57">
        <f t="shared" si="1"/>
        <v>0</v>
      </c>
      <c r="Q14" s="270"/>
      <c r="R14" s="342"/>
      <c r="S14" s="274"/>
      <c r="T14" s="342"/>
      <c r="U14" s="343"/>
      <c r="V14" s="344"/>
      <c r="W14" s="345"/>
      <c r="X14" s="343"/>
      <c r="Y14" s="346"/>
      <c r="Z14" s="320" t="str">
        <f t="shared" si="0"/>
        <v/>
      </c>
      <c r="AA14" s="31"/>
    </row>
    <row r="15" spans="1:29" s="175" customFormat="1" ht="11.25" customHeight="1" outlineLevel="1" x14ac:dyDescent="0.2">
      <c r="A15" s="47"/>
      <c r="B15" s="53">
        <f>IF(Tāme!B16="","",Tāme!B16)</f>
        <v>1.6</v>
      </c>
      <c r="C15" s="54" t="str">
        <f>IF(Tāme!C16="","",Tāme!C16)</f>
        <v/>
      </c>
      <c r="D15" s="231" t="str">
        <f>IF(Tāme!D16="","",Tāme!D16)</f>
        <v/>
      </c>
      <c r="E15" s="231" t="str">
        <f>IF(Tāme!E16="","",Tāme!E16)</f>
        <v/>
      </c>
      <c r="F15" s="55" t="str">
        <f>IF(Tāme!F16="","",Tāme!F16)</f>
        <v/>
      </c>
      <c r="G15" s="257">
        <f>IF(Tāme!G16="","",Tāme!G16)</f>
        <v>1</v>
      </c>
      <c r="H15" s="55">
        <f>IF(Tāme!H16="","",Tāme!H16)</f>
        <v>0</v>
      </c>
      <c r="I15" s="56">
        <f>IF(Tāme!I16="","",Tāme!I16)</f>
        <v>0</v>
      </c>
      <c r="J15" s="57">
        <f>IF(Tāme!J16="","",Tāme!J16)</f>
        <v>0</v>
      </c>
      <c r="K15" s="48"/>
      <c r="L15" s="75">
        <f>Tāme!L16</f>
        <v>0</v>
      </c>
      <c r="M15" s="340"/>
      <c r="N15" s="341"/>
      <c r="O15" s="341"/>
      <c r="P15" s="57">
        <f t="shared" si="1"/>
        <v>0</v>
      </c>
      <c r="Q15" s="270"/>
      <c r="R15" s="342"/>
      <c r="S15" s="274"/>
      <c r="T15" s="342"/>
      <c r="U15" s="343"/>
      <c r="V15" s="344"/>
      <c r="W15" s="345"/>
      <c r="X15" s="343"/>
      <c r="Y15" s="346"/>
      <c r="Z15" s="320" t="str">
        <f t="shared" si="0"/>
        <v/>
      </c>
      <c r="AA15" s="31"/>
    </row>
    <row r="16" spans="1:29" s="175" customFormat="1" ht="11.25" customHeight="1" outlineLevel="1" x14ac:dyDescent="0.2">
      <c r="A16" s="47"/>
      <c r="B16" s="53">
        <f>IF(Tāme!B17="","",Tāme!B17)</f>
        <v>1.7</v>
      </c>
      <c r="C16" s="54" t="str">
        <f>IF(Tāme!C17="","",Tāme!C17)</f>
        <v/>
      </c>
      <c r="D16" s="231" t="str">
        <f>IF(Tāme!D17="","",Tāme!D17)</f>
        <v/>
      </c>
      <c r="E16" s="231" t="str">
        <f>IF(Tāme!E17="","",Tāme!E17)</f>
        <v/>
      </c>
      <c r="F16" s="55" t="str">
        <f>IF(Tāme!F17="","",Tāme!F17)</f>
        <v/>
      </c>
      <c r="G16" s="257">
        <f>IF(Tāme!G17="","",Tāme!G17)</f>
        <v>1</v>
      </c>
      <c r="H16" s="55">
        <f>IF(Tāme!H17="","",Tāme!H17)</f>
        <v>0</v>
      </c>
      <c r="I16" s="56">
        <f>IF(Tāme!I17="","",Tāme!I17)</f>
        <v>0</v>
      </c>
      <c r="J16" s="57">
        <f>IF(Tāme!J17="","",Tāme!J17)</f>
        <v>0</v>
      </c>
      <c r="K16" s="48"/>
      <c r="L16" s="75">
        <f>Tāme!L17</f>
        <v>0</v>
      </c>
      <c r="M16" s="340"/>
      <c r="N16" s="341"/>
      <c r="O16" s="341"/>
      <c r="P16" s="57">
        <f t="shared" si="1"/>
        <v>0</v>
      </c>
      <c r="Q16" s="270"/>
      <c r="R16" s="342"/>
      <c r="S16" s="274"/>
      <c r="T16" s="342"/>
      <c r="U16" s="343"/>
      <c r="V16" s="344"/>
      <c r="W16" s="345"/>
      <c r="X16" s="343"/>
      <c r="Y16" s="346"/>
      <c r="Z16" s="320" t="str">
        <f t="shared" si="0"/>
        <v/>
      </c>
      <c r="AA16" s="31"/>
    </row>
    <row r="17" spans="1:27" s="175" customFormat="1" ht="11.25" customHeight="1" outlineLevel="1" x14ac:dyDescent="0.2">
      <c r="A17" s="47"/>
      <c r="B17" s="53">
        <f>IF(Tāme!B18="","",Tāme!B18)</f>
        <v>1.8</v>
      </c>
      <c r="C17" s="54" t="str">
        <f>IF(Tāme!C18="","",Tāme!C18)</f>
        <v/>
      </c>
      <c r="D17" s="231" t="str">
        <f>IF(Tāme!D18="","",Tāme!D18)</f>
        <v/>
      </c>
      <c r="E17" s="231" t="str">
        <f>IF(Tāme!E18="","",Tāme!E18)</f>
        <v/>
      </c>
      <c r="F17" s="55" t="str">
        <f>IF(Tāme!F18="","",Tāme!F18)</f>
        <v/>
      </c>
      <c r="G17" s="257">
        <f>IF(Tāme!G18="","",Tāme!G18)</f>
        <v>1</v>
      </c>
      <c r="H17" s="55">
        <f>IF(Tāme!H18="","",Tāme!H18)</f>
        <v>0</v>
      </c>
      <c r="I17" s="56">
        <f>IF(Tāme!I18="","",Tāme!I18)</f>
        <v>0</v>
      </c>
      <c r="J17" s="57">
        <f>IF(Tāme!J18="","",Tāme!J18)</f>
        <v>0</v>
      </c>
      <c r="K17" s="48"/>
      <c r="L17" s="75">
        <f>Tāme!L18</f>
        <v>0</v>
      </c>
      <c r="M17" s="340"/>
      <c r="N17" s="341"/>
      <c r="O17" s="341"/>
      <c r="P17" s="57">
        <f t="shared" si="1"/>
        <v>0</v>
      </c>
      <c r="Q17" s="270"/>
      <c r="R17" s="342"/>
      <c r="S17" s="274"/>
      <c r="T17" s="342"/>
      <c r="U17" s="343"/>
      <c r="V17" s="344"/>
      <c r="W17" s="345"/>
      <c r="X17" s="343"/>
      <c r="Y17" s="346"/>
      <c r="Z17" s="320" t="str">
        <f t="shared" si="0"/>
        <v/>
      </c>
      <c r="AA17" s="31"/>
    </row>
    <row r="18" spans="1:27" s="175" customFormat="1" ht="11.25" customHeight="1" outlineLevel="1" x14ac:dyDescent="0.2">
      <c r="A18" s="47"/>
      <c r="B18" s="53">
        <f>IF(Tāme!B19="","",Tāme!B19)</f>
        <v>1.9</v>
      </c>
      <c r="C18" s="54" t="str">
        <f>IF(Tāme!C19="","",Tāme!C19)</f>
        <v/>
      </c>
      <c r="D18" s="231" t="str">
        <f>IF(Tāme!D19="","",Tāme!D19)</f>
        <v/>
      </c>
      <c r="E18" s="231" t="str">
        <f>IF(Tāme!E19="","",Tāme!E19)</f>
        <v/>
      </c>
      <c r="F18" s="55" t="str">
        <f>IF(Tāme!F19="","",Tāme!F19)</f>
        <v/>
      </c>
      <c r="G18" s="257">
        <f>IF(Tāme!G19="","",Tāme!G19)</f>
        <v>1</v>
      </c>
      <c r="H18" s="55">
        <f>IF(Tāme!H19="","",Tāme!H19)</f>
        <v>0</v>
      </c>
      <c r="I18" s="56">
        <f>IF(Tāme!I19="","",Tāme!I19)</f>
        <v>0</v>
      </c>
      <c r="J18" s="57">
        <f>IF(Tāme!J19="","",Tāme!J19)</f>
        <v>0</v>
      </c>
      <c r="K18" s="48"/>
      <c r="L18" s="75">
        <f>Tāme!L19</f>
        <v>0</v>
      </c>
      <c r="M18" s="340"/>
      <c r="N18" s="341"/>
      <c r="O18" s="341"/>
      <c r="P18" s="57">
        <f t="shared" si="1"/>
        <v>0</v>
      </c>
      <c r="Q18" s="270"/>
      <c r="R18" s="342"/>
      <c r="S18" s="274"/>
      <c r="T18" s="342"/>
      <c r="U18" s="343"/>
      <c r="V18" s="344"/>
      <c r="W18" s="345"/>
      <c r="X18" s="343"/>
      <c r="Y18" s="346"/>
      <c r="Z18" s="320" t="str">
        <f t="shared" si="0"/>
        <v/>
      </c>
      <c r="AA18" s="31"/>
    </row>
    <row r="19" spans="1:27" s="175" customFormat="1" ht="11.25" customHeight="1" outlineLevel="1" x14ac:dyDescent="0.2">
      <c r="A19" s="47"/>
      <c r="B19" s="58" t="str">
        <f>IF(Tāme!B20="","",Tāme!B20)</f>
        <v>1.10.</v>
      </c>
      <c r="C19" s="59" t="str">
        <f>IF(Tāme!C20="","",Tāme!C20)</f>
        <v/>
      </c>
      <c r="D19" s="232" t="str">
        <f>IF(Tāme!D20="","",Tāme!D20)</f>
        <v/>
      </c>
      <c r="E19" s="232" t="str">
        <f>IF(Tāme!E20="","",Tāme!E20)</f>
        <v/>
      </c>
      <c r="F19" s="60" t="str">
        <f>IF(Tāme!F20="","",Tāme!F20)</f>
        <v/>
      </c>
      <c r="G19" s="258">
        <f>IF(Tāme!G20="","",Tāme!G20)</f>
        <v>1</v>
      </c>
      <c r="H19" s="60">
        <f>IF(Tāme!H20="","",Tāme!H20)</f>
        <v>0</v>
      </c>
      <c r="I19" s="61">
        <f>IF(Tāme!I20="","",Tāme!I20)</f>
        <v>0</v>
      </c>
      <c r="J19" s="62">
        <f>IF(Tāme!J20="","",Tāme!J20)</f>
        <v>0</v>
      </c>
      <c r="K19" s="48"/>
      <c r="L19" s="75">
        <f>Tāme!L20</f>
        <v>0</v>
      </c>
      <c r="M19" s="340"/>
      <c r="N19" s="341"/>
      <c r="O19" s="341"/>
      <c r="P19" s="57">
        <f t="shared" si="1"/>
        <v>0</v>
      </c>
      <c r="Q19" s="270"/>
      <c r="R19" s="342"/>
      <c r="S19" s="274"/>
      <c r="T19" s="347"/>
      <c r="U19" s="343"/>
      <c r="V19" s="348"/>
      <c r="W19" s="349"/>
      <c r="X19" s="343"/>
      <c r="Y19" s="346"/>
      <c r="Z19" s="320" t="str">
        <f t="shared" si="0"/>
        <v/>
      </c>
      <c r="AA19" s="31"/>
    </row>
    <row r="20" spans="1:27" s="175" customFormat="1" ht="21" customHeight="1" x14ac:dyDescent="0.2">
      <c r="A20" s="47"/>
      <c r="B20" s="49">
        <v>2</v>
      </c>
      <c r="C20" s="424" t="str">
        <f>Tāme!C21</f>
        <v>Nemateriālo aktīvu iegādes izmaksas</v>
      </c>
      <c r="D20" s="425"/>
      <c r="E20" s="230"/>
      <c r="F20" s="50"/>
      <c r="G20" s="256"/>
      <c r="H20" s="51"/>
      <c r="I20" s="179"/>
      <c r="J20" s="70">
        <f>SUM(J21:J30)</f>
        <v>0</v>
      </c>
      <c r="K20" s="48"/>
      <c r="L20" s="91">
        <f>SUM(L21:L30)</f>
        <v>0</v>
      </c>
      <c r="M20" s="91">
        <f>SUM(M21:M30)</f>
        <v>0</v>
      </c>
      <c r="N20" s="178">
        <f>SUM(N21:N30)</f>
        <v>0</v>
      </c>
      <c r="O20" s="178">
        <f>SUM(O21:O30)</f>
        <v>0</v>
      </c>
      <c r="P20" s="70">
        <f>SUM(P21:P30)</f>
        <v>0</v>
      </c>
      <c r="Q20" s="270"/>
      <c r="R20" s="330"/>
      <c r="S20" s="274"/>
      <c r="T20" s="333"/>
      <c r="U20" s="334"/>
      <c r="V20" s="334"/>
      <c r="W20" s="334"/>
      <c r="X20" s="334"/>
      <c r="Y20" s="335"/>
      <c r="Z20" s="320"/>
      <c r="AA20" s="31"/>
    </row>
    <row r="21" spans="1:27" s="175" customFormat="1" ht="11.25" customHeight="1" x14ac:dyDescent="0.2">
      <c r="A21" s="47"/>
      <c r="B21" s="53">
        <f>IF(Tāme!B22="","",Tāme!B22)</f>
        <v>2.1</v>
      </c>
      <c r="C21" s="54" t="str">
        <f>IF(Tāme!C22="","",Tāme!C22)</f>
        <v/>
      </c>
      <c r="D21" s="231" t="str">
        <f>IF(Tāme!D22="","",Tāme!D22)</f>
        <v/>
      </c>
      <c r="E21" s="231" t="str">
        <f>IF(Tāme!E22="","",Tāme!E22)</f>
        <v/>
      </c>
      <c r="F21" s="55" t="str">
        <f>IF(Tāme!F22="","",Tāme!F22)</f>
        <v/>
      </c>
      <c r="G21" s="257">
        <f>IF(Tāme!G22="","",Tāme!G22)</f>
        <v>1</v>
      </c>
      <c r="H21" s="55">
        <f>IF(Tāme!H22="","",Tāme!H22)</f>
        <v>0</v>
      </c>
      <c r="I21" s="56">
        <f>IF(Tāme!I22="","",Tāme!I22)</f>
        <v>0</v>
      </c>
      <c r="J21" s="57">
        <f>IF(Tāme!J22="","",Tāme!J22)</f>
        <v>0</v>
      </c>
      <c r="K21" s="48"/>
      <c r="L21" s="75">
        <f>Tāme!L22</f>
        <v>0</v>
      </c>
      <c r="M21" s="340"/>
      <c r="N21" s="341"/>
      <c r="O21" s="341"/>
      <c r="P21" s="57">
        <f t="shared" ref="P21:P30" si="2">IF(L21="","",L21-M21-N21-O21)</f>
        <v>0</v>
      </c>
      <c r="Q21" s="270"/>
      <c r="R21" s="342"/>
      <c r="S21" s="274"/>
      <c r="T21" s="350"/>
      <c r="U21" s="351"/>
      <c r="V21" s="351"/>
      <c r="W21" s="351"/>
      <c r="X21" s="351"/>
      <c r="Y21" s="352"/>
      <c r="Z21" s="320" t="str">
        <f t="shared" si="0"/>
        <v/>
      </c>
      <c r="AA21" s="31"/>
    </row>
    <row r="22" spans="1:27" s="175" customFormat="1" ht="11.25" customHeight="1" x14ac:dyDescent="0.2">
      <c r="A22" s="47"/>
      <c r="B22" s="53">
        <f>IF(Tāme!B23="","",Tāme!B23)</f>
        <v>2.2000000000000002</v>
      </c>
      <c r="C22" s="54" t="str">
        <f>IF(Tāme!C23="","",Tāme!C23)</f>
        <v/>
      </c>
      <c r="D22" s="231" t="str">
        <f>IF(Tāme!D23="","",Tāme!D23)</f>
        <v/>
      </c>
      <c r="E22" s="231" t="str">
        <f>IF(Tāme!E23="","",Tāme!E23)</f>
        <v/>
      </c>
      <c r="F22" s="55" t="str">
        <f>IF(Tāme!F23="","",Tāme!F23)</f>
        <v/>
      </c>
      <c r="G22" s="257">
        <f>IF(Tāme!G23="","",Tāme!G23)</f>
        <v>1</v>
      </c>
      <c r="H22" s="55">
        <f>IF(Tāme!H23="","",Tāme!H23)</f>
        <v>0</v>
      </c>
      <c r="I22" s="56">
        <f>IF(Tāme!I23="","",Tāme!I23)</f>
        <v>0</v>
      </c>
      <c r="J22" s="57">
        <f>IF(Tāme!J23="","",Tāme!J23)</f>
        <v>0</v>
      </c>
      <c r="K22" s="48"/>
      <c r="L22" s="75">
        <f>Tāme!L23</f>
        <v>0</v>
      </c>
      <c r="M22" s="340"/>
      <c r="N22" s="341"/>
      <c r="O22" s="341"/>
      <c r="P22" s="57">
        <f t="shared" si="2"/>
        <v>0</v>
      </c>
      <c r="Q22" s="270"/>
      <c r="R22" s="342"/>
      <c r="S22" s="274"/>
      <c r="T22" s="350"/>
      <c r="U22" s="351"/>
      <c r="V22" s="351"/>
      <c r="W22" s="351"/>
      <c r="X22" s="351"/>
      <c r="Y22" s="352"/>
      <c r="Z22" s="320" t="str">
        <f t="shared" si="0"/>
        <v/>
      </c>
      <c r="AA22" s="31"/>
    </row>
    <row r="23" spans="1:27" s="175" customFormat="1" ht="11.25" customHeight="1" outlineLevel="1" x14ac:dyDescent="0.2">
      <c r="A23" s="47"/>
      <c r="B23" s="53">
        <f>IF(Tāme!B24="","",Tāme!B24)</f>
        <v>2.2999999999999998</v>
      </c>
      <c r="C23" s="54" t="str">
        <f>IF(Tāme!C24="","",Tāme!C24)</f>
        <v/>
      </c>
      <c r="D23" s="231" t="str">
        <f>IF(Tāme!D24="","",Tāme!D24)</f>
        <v/>
      </c>
      <c r="E23" s="231" t="str">
        <f>IF(Tāme!E24="","",Tāme!E24)</f>
        <v/>
      </c>
      <c r="F23" s="55" t="str">
        <f>IF(Tāme!F24="","",Tāme!F24)</f>
        <v/>
      </c>
      <c r="G23" s="257">
        <f>IF(Tāme!G24="","",Tāme!G24)</f>
        <v>1</v>
      </c>
      <c r="H23" s="55">
        <f>IF(Tāme!H24="","",Tāme!H24)</f>
        <v>0</v>
      </c>
      <c r="I23" s="56">
        <f>IF(Tāme!I24="","",Tāme!I24)</f>
        <v>0</v>
      </c>
      <c r="J23" s="57">
        <f>IF(Tāme!J24="","",Tāme!J24)</f>
        <v>0</v>
      </c>
      <c r="K23" s="48"/>
      <c r="L23" s="75">
        <f>Tāme!L24</f>
        <v>0</v>
      </c>
      <c r="M23" s="340"/>
      <c r="N23" s="341"/>
      <c r="O23" s="341"/>
      <c r="P23" s="57">
        <f t="shared" si="2"/>
        <v>0</v>
      </c>
      <c r="Q23" s="270"/>
      <c r="R23" s="342"/>
      <c r="S23" s="274"/>
      <c r="T23" s="350"/>
      <c r="U23" s="351"/>
      <c r="V23" s="351"/>
      <c r="W23" s="351"/>
      <c r="X23" s="351"/>
      <c r="Y23" s="352"/>
      <c r="Z23" s="320" t="str">
        <f t="shared" si="0"/>
        <v/>
      </c>
      <c r="AA23" s="31"/>
    </row>
    <row r="24" spans="1:27" s="175" customFormat="1" ht="11.25" customHeight="1" outlineLevel="1" x14ac:dyDescent="0.2">
      <c r="A24" s="47"/>
      <c r="B24" s="53">
        <f>IF(Tāme!B25="","",Tāme!B25)</f>
        <v>2.4</v>
      </c>
      <c r="C24" s="54" t="str">
        <f>IF(Tāme!C25="","",Tāme!C25)</f>
        <v/>
      </c>
      <c r="D24" s="231" t="str">
        <f>IF(Tāme!D25="","",Tāme!D25)</f>
        <v/>
      </c>
      <c r="E24" s="231" t="str">
        <f>IF(Tāme!E25="","",Tāme!E25)</f>
        <v/>
      </c>
      <c r="F24" s="55" t="str">
        <f>IF(Tāme!F25="","",Tāme!F25)</f>
        <v/>
      </c>
      <c r="G24" s="257">
        <f>IF(Tāme!G25="","",Tāme!G25)</f>
        <v>1</v>
      </c>
      <c r="H24" s="55">
        <f>IF(Tāme!H25="","",Tāme!H25)</f>
        <v>0</v>
      </c>
      <c r="I24" s="56">
        <f>IF(Tāme!I25="","",Tāme!I25)</f>
        <v>0</v>
      </c>
      <c r="J24" s="57">
        <f>IF(Tāme!J25="","",Tāme!J25)</f>
        <v>0</v>
      </c>
      <c r="K24" s="48"/>
      <c r="L24" s="75">
        <f>Tāme!L25</f>
        <v>0</v>
      </c>
      <c r="M24" s="340"/>
      <c r="N24" s="341"/>
      <c r="O24" s="341"/>
      <c r="P24" s="57">
        <f t="shared" si="2"/>
        <v>0</v>
      </c>
      <c r="Q24" s="270"/>
      <c r="R24" s="342"/>
      <c r="S24" s="274"/>
      <c r="T24" s="350"/>
      <c r="U24" s="351"/>
      <c r="V24" s="351"/>
      <c r="W24" s="351"/>
      <c r="X24" s="351"/>
      <c r="Y24" s="352"/>
      <c r="Z24" s="320" t="str">
        <f t="shared" si="0"/>
        <v/>
      </c>
      <c r="AA24" s="31"/>
    </row>
    <row r="25" spans="1:27" s="175" customFormat="1" ht="11.25" customHeight="1" outlineLevel="1" x14ac:dyDescent="0.2">
      <c r="A25" s="47"/>
      <c r="B25" s="53">
        <f>IF(Tāme!B26="","",Tāme!B26)</f>
        <v>2.5</v>
      </c>
      <c r="C25" s="54" t="str">
        <f>IF(Tāme!C26="","",Tāme!C26)</f>
        <v/>
      </c>
      <c r="D25" s="231" t="str">
        <f>IF(Tāme!D26="","",Tāme!D26)</f>
        <v/>
      </c>
      <c r="E25" s="231" t="str">
        <f>IF(Tāme!E26="","",Tāme!E26)</f>
        <v/>
      </c>
      <c r="F25" s="55" t="str">
        <f>IF(Tāme!F26="","",Tāme!F26)</f>
        <v/>
      </c>
      <c r="G25" s="257">
        <f>IF(Tāme!G26="","",Tāme!G26)</f>
        <v>1</v>
      </c>
      <c r="H25" s="55">
        <f>IF(Tāme!H26="","",Tāme!H26)</f>
        <v>0</v>
      </c>
      <c r="I25" s="56">
        <f>IF(Tāme!I26="","",Tāme!I26)</f>
        <v>0</v>
      </c>
      <c r="J25" s="57">
        <f>IF(Tāme!J26="","",Tāme!J26)</f>
        <v>0</v>
      </c>
      <c r="K25" s="48"/>
      <c r="L25" s="75">
        <f>Tāme!L26</f>
        <v>0</v>
      </c>
      <c r="M25" s="340"/>
      <c r="N25" s="341"/>
      <c r="O25" s="341"/>
      <c r="P25" s="57">
        <f t="shared" si="2"/>
        <v>0</v>
      </c>
      <c r="Q25" s="270"/>
      <c r="R25" s="342"/>
      <c r="S25" s="274"/>
      <c r="T25" s="350"/>
      <c r="U25" s="351"/>
      <c r="V25" s="351"/>
      <c r="W25" s="351"/>
      <c r="X25" s="351"/>
      <c r="Y25" s="352"/>
      <c r="Z25" s="320" t="str">
        <f t="shared" si="0"/>
        <v/>
      </c>
      <c r="AA25" s="31"/>
    </row>
    <row r="26" spans="1:27" s="175" customFormat="1" ht="11.25" customHeight="1" outlineLevel="1" x14ac:dyDescent="0.2">
      <c r="A26" s="47"/>
      <c r="B26" s="53">
        <f>IF(Tāme!B27="","",Tāme!B27)</f>
        <v>2.6</v>
      </c>
      <c r="C26" s="54" t="str">
        <f>IF(Tāme!C27="","",Tāme!C27)</f>
        <v/>
      </c>
      <c r="D26" s="231" t="str">
        <f>IF(Tāme!D27="","",Tāme!D27)</f>
        <v/>
      </c>
      <c r="E26" s="231" t="str">
        <f>IF(Tāme!E27="","",Tāme!E27)</f>
        <v/>
      </c>
      <c r="F26" s="55" t="str">
        <f>IF(Tāme!F27="","",Tāme!F27)</f>
        <v/>
      </c>
      <c r="G26" s="257">
        <f>IF(Tāme!G27="","",Tāme!G27)</f>
        <v>1</v>
      </c>
      <c r="H26" s="55">
        <f>IF(Tāme!H27="","",Tāme!H27)</f>
        <v>0</v>
      </c>
      <c r="I26" s="56">
        <f>IF(Tāme!I27="","",Tāme!I27)</f>
        <v>0</v>
      </c>
      <c r="J26" s="57">
        <f>IF(Tāme!J27="","",Tāme!J27)</f>
        <v>0</v>
      </c>
      <c r="K26" s="48"/>
      <c r="L26" s="75">
        <f>Tāme!L27</f>
        <v>0</v>
      </c>
      <c r="M26" s="340"/>
      <c r="N26" s="341"/>
      <c r="O26" s="341"/>
      <c r="P26" s="57">
        <f t="shared" si="2"/>
        <v>0</v>
      </c>
      <c r="Q26" s="270"/>
      <c r="R26" s="342"/>
      <c r="S26" s="274"/>
      <c r="T26" s="350"/>
      <c r="U26" s="351"/>
      <c r="V26" s="351"/>
      <c r="W26" s="351"/>
      <c r="X26" s="351"/>
      <c r="Y26" s="352"/>
      <c r="Z26" s="320" t="str">
        <f t="shared" si="0"/>
        <v/>
      </c>
      <c r="AA26" s="31"/>
    </row>
    <row r="27" spans="1:27" s="175" customFormat="1" ht="11.25" customHeight="1" outlineLevel="1" x14ac:dyDescent="0.2">
      <c r="A27" s="47"/>
      <c r="B27" s="53">
        <f>IF(Tāme!B28="","",Tāme!B28)</f>
        <v>2.7</v>
      </c>
      <c r="C27" s="54" t="str">
        <f>IF(Tāme!C28="","",Tāme!C28)</f>
        <v/>
      </c>
      <c r="D27" s="231" t="str">
        <f>IF(Tāme!D28="","",Tāme!D28)</f>
        <v/>
      </c>
      <c r="E27" s="231" t="str">
        <f>IF(Tāme!E28="","",Tāme!E28)</f>
        <v/>
      </c>
      <c r="F27" s="55" t="str">
        <f>IF(Tāme!F28="","",Tāme!F28)</f>
        <v/>
      </c>
      <c r="G27" s="257">
        <f>IF(Tāme!G28="","",Tāme!G28)</f>
        <v>1</v>
      </c>
      <c r="H27" s="55">
        <f>IF(Tāme!H28="","",Tāme!H28)</f>
        <v>0</v>
      </c>
      <c r="I27" s="56">
        <f>IF(Tāme!I28="","",Tāme!I28)</f>
        <v>0</v>
      </c>
      <c r="J27" s="57">
        <f>IF(Tāme!J28="","",Tāme!J28)</f>
        <v>0</v>
      </c>
      <c r="K27" s="48"/>
      <c r="L27" s="75">
        <f>Tāme!L28</f>
        <v>0</v>
      </c>
      <c r="M27" s="340"/>
      <c r="N27" s="341"/>
      <c r="O27" s="341"/>
      <c r="P27" s="57">
        <f t="shared" si="2"/>
        <v>0</v>
      </c>
      <c r="Q27" s="270"/>
      <c r="R27" s="342"/>
      <c r="S27" s="274"/>
      <c r="T27" s="350"/>
      <c r="U27" s="351"/>
      <c r="V27" s="351"/>
      <c r="W27" s="351"/>
      <c r="X27" s="351"/>
      <c r="Y27" s="352"/>
      <c r="Z27" s="320" t="str">
        <f t="shared" si="0"/>
        <v/>
      </c>
      <c r="AA27" s="31"/>
    </row>
    <row r="28" spans="1:27" s="175" customFormat="1" ht="11.25" customHeight="1" outlineLevel="1" x14ac:dyDescent="0.2">
      <c r="A28" s="47"/>
      <c r="B28" s="53">
        <f>IF(Tāme!B29="","",Tāme!B29)</f>
        <v>2.8</v>
      </c>
      <c r="C28" s="54" t="str">
        <f>IF(Tāme!C29="","",Tāme!C29)</f>
        <v/>
      </c>
      <c r="D28" s="231" t="str">
        <f>IF(Tāme!D29="","",Tāme!D29)</f>
        <v/>
      </c>
      <c r="E28" s="231" t="str">
        <f>IF(Tāme!E29="","",Tāme!E29)</f>
        <v/>
      </c>
      <c r="F28" s="55" t="str">
        <f>IF(Tāme!F29="","",Tāme!F29)</f>
        <v/>
      </c>
      <c r="G28" s="257">
        <f>IF(Tāme!G29="","",Tāme!G29)</f>
        <v>1</v>
      </c>
      <c r="H28" s="55">
        <f>IF(Tāme!H29="","",Tāme!H29)</f>
        <v>0</v>
      </c>
      <c r="I28" s="56">
        <f>IF(Tāme!I29="","",Tāme!I29)</f>
        <v>0</v>
      </c>
      <c r="J28" s="57">
        <f>IF(Tāme!J29="","",Tāme!J29)</f>
        <v>0</v>
      </c>
      <c r="K28" s="48"/>
      <c r="L28" s="75">
        <f>Tāme!L29</f>
        <v>0</v>
      </c>
      <c r="M28" s="340"/>
      <c r="N28" s="341"/>
      <c r="O28" s="341"/>
      <c r="P28" s="57">
        <f t="shared" si="2"/>
        <v>0</v>
      </c>
      <c r="Q28" s="270"/>
      <c r="R28" s="342"/>
      <c r="S28" s="274"/>
      <c r="T28" s="350"/>
      <c r="U28" s="351"/>
      <c r="V28" s="351"/>
      <c r="W28" s="351"/>
      <c r="X28" s="351"/>
      <c r="Y28" s="352"/>
      <c r="Z28" s="320" t="str">
        <f t="shared" si="0"/>
        <v/>
      </c>
      <c r="AA28" s="31"/>
    </row>
    <row r="29" spans="1:27" s="175" customFormat="1" ht="11.25" customHeight="1" outlineLevel="1" x14ac:dyDescent="0.2">
      <c r="A29" s="47"/>
      <c r="B29" s="53">
        <f>IF(Tāme!B30="","",Tāme!B30)</f>
        <v>2.9</v>
      </c>
      <c r="C29" s="54" t="str">
        <f>IF(Tāme!C30="","",Tāme!C30)</f>
        <v/>
      </c>
      <c r="D29" s="231" t="str">
        <f>IF(Tāme!D30="","",Tāme!D30)</f>
        <v/>
      </c>
      <c r="E29" s="231" t="str">
        <f>IF(Tāme!E30="","",Tāme!E30)</f>
        <v/>
      </c>
      <c r="F29" s="55" t="str">
        <f>IF(Tāme!F30="","",Tāme!F30)</f>
        <v/>
      </c>
      <c r="G29" s="257">
        <f>IF(Tāme!G30="","",Tāme!G30)</f>
        <v>1</v>
      </c>
      <c r="H29" s="55">
        <f>IF(Tāme!H30="","",Tāme!H30)</f>
        <v>0</v>
      </c>
      <c r="I29" s="56">
        <f>IF(Tāme!I30="","",Tāme!I30)</f>
        <v>0</v>
      </c>
      <c r="J29" s="57">
        <f>IF(Tāme!J30="","",Tāme!J30)</f>
        <v>0</v>
      </c>
      <c r="K29" s="48"/>
      <c r="L29" s="75">
        <f>Tāme!L30</f>
        <v>0</v>
      </c>
      <c r="M29" s="340"/>
      <c r="N29" s="341"/>
      <c r="O29" s="341"/>
      <c r="P29" s="57">
        <f t="shared" si="2"/>
        <v>0</v>
      </c>
      <c r="Q29" s="270"/>
      <c r="R29" s="342"/>
      <c r="S29" s="274"/>
      <c r="T29" s="350"/>
      <c r="U29" s="351"/>
      <c r="V29" s="351"/>
      <c r="W29" s="351"/>
      <c r="X29" s="351"/>
      <c r="Y29" s="352"/>
      <c r="Z29" s="320" t="str">
        <f t="shared" si="0"/>
        <v/>
      </c>
      <c r="AA29" s="31"/>
    </row>
    <row r="30" spans="1:27" s="175" customFormat="1" ht="11.25" customHeight="1" outlineLevel="1" x14ac:dyDescent="0.2">
      <c r="A30" s="47"/>
      <c r="B30" s="58" t="str">
        <f>IF(Tāme!B31="","",Tāme!B31)</f>
        <v>2.10.</v>
      </c>
      <c r="C30" s="59" t="str">
        <f>IF(Tāme!C31="","",Tāme!C31)</f>
        <v/>
      </c>
      <c r="D30" s="232" t="str">
        <f>IF(Tāme!D31="","",Tāme!D31)</f>
        <v/>
      </c>
      <c r="E30" s="232" t="str">
        <f>IF(Tāme!E31="","",Tāme!E31)</f>
        <v/>
      </c>
      <c r="F30" s="60" t="str">
        <f>IF(Tāme!F31="","",Tāme!F31)</f>
        <v/>
      </c>
      <c r="G30" s="258">
        <f>IF(Tāme!G31="","",Tāme!G31)</f>
        <v>1</v>
      </c>
      <c r="H30" s="60">
        <f>IF(Tāme!H31="","",Tāme!H31)</f>
        <v>0</v>
      </c>
      <c r="I30" s="61">
        <f>IF(Tāme!I31="","",Tāme!I31)</f>
        <v>0</v>
      </c>
      <c r="J30" s="62">
        <f>IF(Tāme!J31="","",Tāme!J31)</f>
        <v>0</v>
      </c>
      <c r="K30" s="48"/>
      <c r="L30" s="75">
        <f>Tāme!L31</f>
        <v>0</v>
      </c>
      <c r="M30" s="353"/>
      <c r="N30" s="341"/>
      <c r="O30" s="341"/>
      <c r="P30" s="57">
        <f t="shared" si="2"/>
        <v>0</v>
      </c>
      <c r="Q30" s="270"/>
      <c r="R30" s="342"/>
      <c r="S30" s="274"/>
      <c r="T30" s="350"/>
      <c r="U30" s="351"/>
      <c r="V30" s="351"/>
      <c r="W30" s="351"/>
      <c r="X30" s="351"/>
      <c r="Y30" s="352"/>
      <c r="Z30" s="320" t="str">
        <f t="shared" si="0"/>
        <v/>
      </c>
      <c r="AA30" s="31"/>
    </row>
    <row r="31" spans="1:27" s="175" customFormat="1" ht="21" customHeight="1" x14ac:dyDescent="0.2">
      <c r="A31" s="47"/>
      <c r="B31" s="49">
        <v>3</v>
      </c>
      <c r="C31" s="424" t="str">
        <f>Tāme!C32</f>
        <v>Ar iekārtu uzstādīšanu saistītās būvniecības izmaksas</v>
      </c>
      <c r="D31" s="425"/>
      <c r="E31" s="230"/>
      <c r="F31" s="50"/>
      <c r="G31" s="256"/>
      <c r="H31" s="51"/>
      <c r="I31" s="179"/>
      <c r="J31" s="70">
        <f>SUM(J32:J41)</f>
        <v>0</v>
      </c>
      <c r="K31" s="48"/>
      <c r="L31" s="91">
        <f>SUM(L32:L41)</f>
        <v>0</v>
      </c>
      <c r="M31" s="91">
        <f>SUM(M32:M41)</f>
        <v>0</v>
      </c>
      <c r="N31" s="178">
        <f>SUM(N32:N41)</f>
        <v>0</v>
      </c>
      <c r="O31" s="178">
        <f>SUM(O32:O41)</f>
        <v>0</v>
      </c>
      <c r="P31" s="70">
        <f>SUM(P32:P41)</f>
        <v>0</v>
      </c>
      <c r="Q31" s="270"/>
      <c r="R31" s="330"/>
      <c r="S31" s="274"/>
      <c r="T31" s="333"/>
      <c r="U31" s="334"/>
      <c r="V31" s="334"/>
      <c r="W31" s="334"/>
      <c r="X31" s="334"/>
      <c r="Y31" s="335"/>
      <c r="Z31" s="362" t="str">
        <f>Tāme!J56</f>
        <v/>
      </c>
      <c r="AA31" s="31"/>
    </row>
    <row r="32" spans="1:27" s="175" customFormat="1" ht="11.25" customHeight="1" x14ac:dyDescent="0.2">
      <c r="A32" s="47"/>
      <c r="B32" s="53">
        <f>IF(Tāme!B33="","",Tāme!B33)</f>
        <v>3.1</v>
      </c>
      <c r="C32" s="54" t="str">
        <f>IF(Tāme!C33="","",Tāme!C33)</f>
        <v/>
      </c>
      <c r="D32" s="231" t="str">
        <f>IF(Tāme!D33="","",Tāme!D33)</f>
        <v/>
      </c>
      <c r="E32" s="231" t="str">
        <f>IF(Tāme!E33="","",Tāme!E33)</f>
        <v/>
      </c>
      <c r="F32" s="55" t="str">
        <f>IF(Tāme!F33="","",Tāme!F33)</f>
        <v/>
      </c>
      <c r="G32" s="257">
        <f>IF(Tāme!G33="","",Tāme!G33)</f>
        <v>1</v>
      </c>
      <c r="H32" s="55">
        <f>IF(Tāme!H33="","",Tāme!H33)</f>
        <v>0</v>
      </c>
      <c r="I32" s="56">
        <f>IF(Tāme!I33="","",Tāme!I33)</f>
        <v>0</v>
      </c>
      <c r="J32" s="57">
        <f>IF(Tāme!J33="","",Tāme!J33)</f>
        <v>0</v>
      </c>
      <c r="K32" s="48"/>
      <c r="L32" s="75">
        <f>Tāme!L33</f>
        <v>0</v>
      </c>
      <c r="M32" s="340"/>
      <c r="N32" s="341"/>
      <c r="O32" s="341"/>
      <c r="P32" s="57">
        <f>IF(L32="","",L32-M32-N32-O32)</f>
        <v>0</v>
      </c>
      <c r="Q32" s="270"/>
      <c r="R32" s="342"/>
      <c r="S32" s="274"/>
      <c r="T32" s="350"/>
      <c r="U32" s="351"/>
      <c r="V32" s="351"/>
      <c r="W32" s="351"/>
      <c r="X32" s="351"/>
      <c r="Y32" s="352"/>
      <c r="Z32" s="320" t="str">
        <f t="shared" si="0"/>
        <v/>
      </c>
      <c r="AA32" s="31"/>
    </row>
    <row r="33" spans="1:27" s="175" customFormat="1" ht="11.25" customHeight="1" x14ac:dyDescent="0.2">
      <c r="A33" s="47"/>
      <c r="B33" s="53">
        <f>IF(Tāme!B34="","",Tāme!B34)</f>
        <v>3.2</v>
      </c>
      <c r="C33" s="54" t="str">
        <f>IF(Tāme!C34="","",Tāme!C34)</f>
        <v/>
      </c>
      <c r="D33" s="231" t="str">
        <f>IF(Tāme!D34="","",Tāme!D34)</f>
        <v/>
      </c>
      <c r="E33" s="231" t="str">
        <f>IF(Tāme!E34="","",Tāme!E34)</f>
        <v/>
      </c>
      <c r="F33" s="55" t="str">
        <f>IF(Tāme!F34="","",Tāme!F34)</f>
        <v/>
      </c>
      <c r="G33" s="257">
        <f>IF(Tāme!G34="","",Tāme!G34)</f>
        <v>1</v>
      </c>
      <c r="H33" s="55">
        <f>IF(Tāme!H34="","",Tāme!H34)</f>
        <v>0</v>
      </c>
      <c r="I33" s="56">
        <f>IF(Tāme!I34="","",Tāme!I34)</f>
        <v>0</v>
      </c>
      <c r="J33" s="57">
        <f>IF(Tāme!J34="","",Tāme!J34)</f>
        <v>0</v>
      </c>
      <c r="K33" s="48"/>
      <c r="L33" s="75">
        <f>Tāme!L34</f>
        <v>0</v>
      </c>
      <c r="M33" s="340"/>
      <c r="N33" s="341"/>
      <c r="O33" s="341"/>
      <c r="P33" s="57">
        <f>IF(L33="","",L33-M33-N33-O33)</f>
        <v>0</v>
      </c>
      <c r="Q33" s="270"/>
      <c r="R33" s="342"/>
      <c r="S33" s="274"/>
      <c r="T33" s="350"/>
      <c r="U33" s="351"/>
      <c r="V33" s="351"/>
      <c r="W33" s="351"/>
      <c r="X33" s="351"/>
      <c r="Y33" s="352"/>
      <c r="Z33" s="320" t="str">
        <f t="shared" si="0"/>
        <v/>
      </c>
      <c r="AA33" s="31"/>
    </row>
    <row r="34" spans="1:27" s="175" customFormat="1" ht="11.25" customHeight="1" outlineLevel="1" x14ac:dyDescent="0.2">
      <c r="A34" s="47"/>
      <c r="B34" s="53">
        <f>IF(Tāme!B35="","",Tāme!B35)</f>
        <v>3.3</v>
      </c>
      <c r="C34" s="54" t="str">
        <f>IF(Tāme!C35="","",Tāme!C35)</f>
        <v/>
      </c>
      <c r="D34" s="231" t="str">
        <f>IF(Tāme!D35="","",Tāme!D35)</f>
        <v/>
      </c>
      <c r="E34" s="231" t="str">
        <f>IF(Tāme!E35="","",Tāme!E35)</f>
        <v/>
      </c>
      <c r="F34" s="55" t="str">
        <f>IF(Tāme!F35="","",Tāme!F35)</f>
        <v/>
      </c>
      <c r="G34" s="257">
        <f>IF(Tāme!G35="","",Tāme!G35)</f>
        <v>1</v>
      </c>
      <c r="H34" s="55">
        <f>IF(Tāme!H35="","",Tāme!H35)</f>
        <v>0</v>
      </c>
      <c r="I34" s="56">
        <f>IF(Tāme!I35="","",Tāme!I35)</f>
        <v>0</v>
      </c>
      <c r="J34" s="57">
        <f>IF(Tāme!J35="","",Tāme!J35)</f>
        <v>0</v>
      </c>
      <c r="K34" s="48"/>
      <c r="L34" s="75">
        <f>Tāme!L35</f>
        <v>0</v>
      </c>
      <c r="M34" s="340"/>
      <c r="N34" s="341"/>
      <c r="O34" s="341"/>
      <c r="P34" s="57">
        <f t="shared" ref="P34:P41" si="3">IF(L34="","",L34-M34-N34-O34)</f>
        <v>0</v>
      </c>
      <c r="Q34" s="270"/>
      <c r="R34" s="342"/>
      <c r="S34" s="274"/>
      <c r="T34" s="350"/>
      <c r="U34" s="351"/>
      <c r="V34" s="351"/>
      <c r="W34" s="351"/>
      <c r="X34" s="351"/>
      <c r="Y34" s="352"/>
      <c r="Z34" s="320" t="str">
        <f t="shared" si="0"/>
        <v/>
      </c>
      <c r="AA34" s="31"/>
    </row>
    <row r="35" spans="1:27" s="175" customFormat="1" ht="11.25" customHeight="1" outlineLevel="1" x14ac:dyDescent="0.2">
      <c r="A35" s="47"/>
      <c r="B35" s="53">
        <f>IF(Tāme!B36="","",Tāme!B36)</f>
        <v>3.4</v>
      </c>
      <c r="C35" s="54" t="str">
        <f>IF(Tāme!C36="","",Tāme!C36)</f>
        <v/>
      </c>
      <c r="D35" s="231" t="str">
        <f>IF(Tāme!D36="","",Tāme!D36)</f>
        <v/>
      </c>
      <c r="E35" s="231" t="str">
        <f>IF(Tāme!E36="","",Tāme!E36)</f>
        <v/>
      </c>
      <c r="F35" s="55" t="str">
        <f>IF(Tāme!F36="","",Tāme!F36)</f>
        <v/>
      </c>
      <c r="G35" s="257">
        <f>IF(Tāme!G36="","",Tāme!G36)</f>
        <v>1</v>
      </c>
      <c r="H35" s="55">
        <f>IF(Tāme!H36="","",Tāme!H36)</f>
        <v>0</v>
      </c>
      <c r="I35" s="56">
        <f>IF(Tāme!I36="","",Tāme!I36)</f>
        <v>0</v>
      </c>
      <c r="J35" s="57">
        <f>IF(Tāme!J36="","",Tāme!J36)</f>
        <v>0</v>
      </c>
      <c r="K35" s="48"/>
      <c r="L35" s="75">
        <f>Tāme!L36</f>
        <v>0</v>
      </c>
      <c r="M35" s="340"/>
      <c r="N35" s="341"/>
      <c r="O35" s="341"/>
      <c r="P35" s="57">
        <f t="shared" si="3"/>
        <v>0</v>
      </c>
      <c r="Q35" s="270"/>
      <c r="R35" s="342"/>
      <c r="S35" s="274"/>
      <c r="T35" s="350"/>
      <c r="U35" s="351"/>
      <c r="V35" s="351"/>
      <c r="W35" s="351"/>
      <c r="X35" s="351"/>
      <c r="Y35" s="352"/>
      <c r="Z35" s="320" t="str">
        <f t="shared" si="0"/>
        <v/>
      </c>
      <c r="AA35" s="31"/>
    </row>
    <row r="36" spans="1:27" s="175" customFormat="1" ht="11.25" customHeight="1" outlineLevel="1" x14ac:dyDescent="0.2">
      <c r="A36" s="47"/>
      <c r="B36" s="53">
        <f>IF(Tāme!B37="","",Tāme!B37)</f>
        <v>3.5</v>
      </c>
      <c r="C36" s="54" t="str">
        <f>IF(Tāme!C37="","",Tāme!C37)</f>
        <v/>
      </c>
      <c r="D36" s="231" t="str">
        <f>IF(Tāme!D37="","",Tāme!D37)</f>
        <v/>
      </c>
      <c r="E36" s="231" t="str">
        <f>IF(Tāme!E37="","",Tāme!E37)</f>
        <v/>
      </c>
      <c r="F36" s="55" t="str">
        <f>IF(Tāme!F37="","",Tāme!F37)</f>
        <v/>
      </c>
      <c r="G36" s="257">
        <f>IF(Tāme!G37="","",Tāme!G37)</f>
        <v>1</v>
      </c>
      <c r="H36" s="55">
        <f>IF(Tāme!H37="","",Tāme!H37)</f>
        <v>0</v>
      </c>
      <c r="I36" s="56">
        <f>IF(Tāme!I37="","",Tāme!I37)</f>
        <v>0</v>
      </c>
      <c r="J36" s="57">
        <f>IF(Tāme!J37="","",Tāme!J37)</f>
        <v>0</v>
      </c>
      <c r="K36" s="48"/>
      <c r="L36" s="75">
        <f>Tāme!L37</f>
        <v>0</v>
      </c>
      <c r="M36" s="340"/>
      <c r="N36" s="341"/>
      <c r="O36" s="341"/>
      <c r="P36" s="57">
        <f t="shared" si="3"/>
        <v>0</v>
      </c>
      <c r="Q36" s="270"/>
      <c r="R36" s="342"/>
      <c r="S36" s="274"/>
      <c r="T36" s="350"/>
      <c r="U36" s="351"/>
      <c r="V36" s="351"/>
      <c r="W36" s="351"/>
      <c r="X36" s="351"/>
      <c r="Y36" s="352"/>
      <c r="Z36" s="320" t="str">
        <f t="shared" si="0"/>
        <v/>
      </c>
      <c r="AA36" s="31"/>
    </row>
    <row r="37" spans="1:27" s="175" customFormat="1" ht="11.25" customHeight="1" outlineLevel="1" x14ac:dyDescent="0.2">
      <c r="A37" s="47"/>
      <c r="B37" s="53">
        <f>IF(Tāme!B38="","",Tāme!B38)</f>
        <v>3.6</v>
      </c>
      <c r="C37" s="54" t="str">
        <f>IF(Tāme!C38="","",Tāme!C38)</f>
        <v/>
      </c>
      <c r="D37" s="231" t="str">
        <f>IF(Tāme!D38="","",Tāme!D38)</f>
        <v/>
      </c>
      <c r="E37" s="231" t="str">
        <f>IF(Tāme!E38="","",Tāme!E38)</f>
        <v/>
      </c>
      <c r="F37" s="55" t="str">
        <f>IF(Tāme!F38="","",Tāme!F38)</f>
        <v/>
      </c>
      <c r="G37" s="257">
        <f>IF(Tāme!G38="","",Tāme!G38)</f>
        <v>1</v>
      </c>
      <c r="H37" s="55">
        <f>IF(Tāme!H38="","",Tāme!H38)</f>
        <v>0</v>
      </c>
      <c r="I37" s="56">
        <f>IF(Tāme!I38="","",Tāme!I38)</f>
        <v>0</v>
      </c>
      <c r="J37" s="57">
        <f>IF(Tāme!J38="","",Tāme!J38)</f>
        <v>0</v>
      </c>
      <c r="K37" s="48"/>
      <c r="L37" s="75">
        <f>Tāme!L38</f>
        <v>0</v>
      </c>
      <c r="M37" s="340"/>
      <c r="N37" s="341"/>
      <c r="O37" s="341"/>
      <c r="P37" s="57">
        <f t="shared" si="3"/>
        <v>0</v>
      </c>
      <c r="Q37" s="270"/>
      <c r="R37" s="342"/>
      <c r="S37" s="274"/>
      <c r="T37" s="350"/>
      <c r="U37" s="351"/>
      <c r="V37" s="351"/>
      <c r="W37" s="351"/>
      <c r="X37" s="351"/>
      <c r="Y37" s="352"/>
      <c r="Z37" s="320" t="str">
        <f t="shared" si="0"/>
        <v/>
      </c>
      <c r="AA37" s="31"/>
    </row>
    <row r="38" spans="1:27" s="175" customFormat="1" ht="11.25" customHeight="1" outlineLevel="1" x14ac:dyDescent="0.2">
      <c r="A38" s="47"/>
      <c r="B38" s="53">
        <f>IF(Tāme!B39="","",Tāme!B39)</f>
        <v>3.7</v>
      </c>
      <c r="C38" s="54" t="str">
        <f>IF(Tāme!C39="","",Tāme!C39)</f>
        <v/>
      </c>
      <c r="D38" s="231" t="str">
        <f>IF(Tāme!D39="","",Tāme!D39)</f>
        <v/>
      </c>
      <c r="E38" s="231" t="str">
        <f>IF(Tāme!E39="","",Tāme!E39)</f>
        <v/>
      </c>
      <c r="F38" s="55" t="str">
        <f>IF(Tāme!F39="","",Tāme!F39)</f>
        <v/>
      </c>
      <c r="G38" s="257">
        <f>IF(Tāme!G39="","",Tāme!G39)</f>
        <v>1</v>
      </c>
      <c r="H38" s="55">
        <f>IF(Tāme!H39="","",Tāme!H39)</f>
        <v>0</v>
      </c>
      <c r="I38" s="56">
        <f>IF(Tāme!I39="","",Tāme!I39)</f>
        <v>0</v>
      </c>
      <c r="J38" s="57">
        <f>IF(Tāme!J39="","",Tāme!J39)</f>
        <v>0</v>
      </c>
      <c r="K38" s="48"/>
      <c r="L38" s="75">
        <f>Tāme!L39</f>
        <v>0</v>
      </c>
      <c r="M38" s="340"/>
      <c r="N38" s="341"/>
      <c r="O38" s="341"/>
      <c r="P38" s="57">
        <f t="shared" si="3"/>
        <v>0</v>
      </c>
      <c r="Q38" s="270"/>
      <c r="R38" s="342"/>
      <c r="S38" s="274"/>
      <c r="T38" s="350"/>
      <c r="U38" s="351"/>
      <c r="V38" s="351"/>
      <c r="W38" s="351"/>
      <c r="X38" s="351"/>
      <c r="Y38" s="352"/>
      <c r="Z38" s="320" t="str">
        <f t="shared" si="0"/>
        <v/>
      </c>
      <c r="AA38" s="31"/>
    </row>
    <row r="39" spans="1:27" s="175" customFormat="1" ht="11.25" customHeight="1" outlineLevel="1" x14ac:dyDescent="0.2">
      <c r="A39" s="47"/>
      <c r="B39" s="53">
        <f>IF(Tāme!B40="","",Tāme!B40)</f>
        <v>3.8</v>
      </c>
      <c r="C39" s="54" t="str">
        <f>IF(Tāme!C40="","",Tāme!C40)</f>
        <v/>
      </c>
      <c r="D39" s="231" t="str">
        <f>IF(Tāme!D40="","",Tāme!D40)</f>
        <v/>
      </c>
      <c r="E39" s="231" t="str">
        <f>IF(Tāme!E40="","",Tāme!E40)</f>
        <v/>
      </c>
      <c r="F39" s="55" t="str">
        <f>IF(Tāme!F40="","",Tāme!F40)</f>
        <v/>
      </c>
      <c r="G39" s="257">
        <f>IF(Tāme!G40="","",Tāme!G40)</f>
        <v>1</v>
      </c>
      <c r="H39" s="55">
        <f>IF(Tāme!H40="","",Tāme!H40)</f>
        <v>0</v>
      </c>
      <c r="I39" s="56">
        <f>IF(Tāme!I40="","",Tāme!I40)</f>
        <v>0</v>
      </c>
      <c r="J39" s="57">
        <f>IF(Tāme!J40="","",Tāme!J40)</f>
        <v>0</v>
      </c>
      <c r="K39" s="48"/>
      <c r="L39" s="75">
        <f>Tāme!L40</f>
        <v>0</v>
      </c>
      <c r="M39" s="340"/>
      <c r="N39" s="341"/>
      <c r="O39" s="341"/>
      <c r="P39" s="57">
        <f t="shared" si="3"/>
        <v>0</v>
      </c>
      <c r="Q39" s="270"/>
      <c r="R39" s="342"/>
      <c r="S39" s="274"/>
      <c r="T39" s="350"/>
      <c r="U39" s="351"/>
      <c r="V39" s="351"/>
      <c r="W39" s="351"/>
      <c r="X39" s="351"/>
      <c r="Y39" s="352"/>
      <c r="Z39" s="320" t="str">
        <f t="shared" si="0"/>
        <v/>
      </c>
      <c r="AA39" s="31"/>
    </row>
    <row r="40" spans="1:27" s="175" customFormat="1" ht="11.25" customHeight="1" outlineLevel="1" x14ac:dyDescent="0.2">
      <c r="A40" s="47"/>
      <c r="B40" s="53">
        <f>IF(Tāme!B41="","",Tāme!B41)</f>
        <v>3.9</v>
      </c>
      <c r="C40" s="54" t="str">
        <f>IF(Tāme!C41="","",Tāme!C41)</f>
        <v/>
      </c>
      <c r="D40" s="231" t="str">
        <f>IF(Tāme!D41="","",Tāme!D41)</f>
        <v/>
      </c>
      <c r="E40" s="231" t="str">
        <f>IF(Tāme!E41="","",Tāme!E41)</f>
        <v/>
      </c>
      <c r="F40" s="55" t="str">
        <f>IF(Tāme!F41="","",Tāme!F41)</f>
        <v/>
      </c>
      <c r="G40" s="257">
        <f>IF(Tāme!G41="","",Tāme!G41)</f>
        <v>1</v>
      </c>
      <c r="H40" s="55">
        <f>IF(Tāme!H41="","",Tāme!H41)</f>
        <v>0</v>
      </c>
      <c r="I40" s="56">
        <f>IF(Tāme!I41="","",Tāme!I41)</f>
        <v>0</v>
      </c>
      <c r="J40" s="57">
        <f>IF(Tāme!J41="","",Tāme!J41)</f>
        <v>0</v>
      </c>
      <c r="K40" s="48"/>
      <c r="L40" s="75">
        <f>Tāme!L41</f>
        <v>0</v>
      </c>
      <c r="M40" s="340"/>
      <c r="N40" s="341"/>
      <c r="O40" s="341"/>
      <c r="P40" s="57">
        <f t="shared" si="3"/>
        <v>0</v>
      </c>
      <c r="Q40" s="270"/>
      <c r="R40" s="342"/>
      <c r="S40" s="274"/>
      <c r="T40" s="350"/>
      <c r="U40" s="351"/>
      <c r="V40" s="351"/>
      <c r="W40" s="351"/>
      <c r="X40" s="351"/>
      <c r="Y40" s="352"/>
      <c r="Z40" s="320" t="str">
        <f t="shared" si="0"/>
        <v/>
      </c>
      <c r="AA40" s="31"/>
    </row>
    <row r="41" spans="1:27" s="175" customFormat="1" ht="11.25" customHeight="1" outlineLevel="1" thickBot="1" x14ac:dyDescent="0.25">
      <c r="A41" s="47"/>
      <c r="B41" s="58" t="str">
        <f>IF(Tāme!B42="","",Tāme!B42)</f>
        <v>3.10.</v>
      </c>
      <c r="C41" s="59" t="str">
        <f>IF(Tāme!C42="","",Tāme!C42)</f>
        <v/>
      </c>
      <c r="D41" s="232" t="str">
        <f>IF(Tāme!D42="","",Tāme!D42)</f>
        <v/>
      </c>
      <c r="E41" s="232" t="str">
        <f>IF(Tāme!E42="","",Tāme!E42)</f>
        <v/>
      </c>
      <c r="F41" s="60" t="str">
        <f>IF(Tāme!F42="","",Tāme!F42)</f>
        <v/>
      </c>
      <c r="G41" s="258">
        <f>IF(Tāme!G42="","",Tāme!G42)</f>
        <v>1</v>
      </c>
      <c r="H41" s="60">
        <f>IF(Tāme!H42="","",Tāme!H42)</f>
        <v>0</v>
      </c>
      <c r="I41" s="61">
        <f>IF(Tāme!I42="","",Tāme!I42)</f>
        <v>0</v>
      </c>
      <c r="J41" s="62">
        <f>IF(Tāme!J42="","",Tāme!J42)</f>
        <v>0</v>
      </c>
      <c r="K41" s="48"/>
      <c r="L41" s="75">
        <f>Tāme!L42</f>
        <v>0</v>
      </c>
      <c r="M41" s="353"/>
      <c r="N41" s="341"/>
      <c r="O41" s="341"/>
      <c r="P41" s="57">
        <f t="shared" si="3"/>
        <v>0</v>
      </c>
      <c r="Q41" s="270"/>
      <c r="R41" s="347"/>
      <c r="S41" s="274"/>
      <c r="T41" s="354"/>
      <c r="U41" s="355"/>
      <c r="V41" s="355"/>
      <c r="W41" s="355"/>
      <c r="X41" s="355"/>
      <c r="Y41" s="356"/>
      <c r="Z41" s="320" t="str">
        <f t="shared" si="0"/>
        <v/>
      </c>
      <c r="AA41" s="31"/>
    </row>
    <row r="42" spans="1:27" s="181" customFormat="1" ht="21" customHeight="1" thickTop="1" thickBot="1" x14ac:dyDescent="0.25">
      <c r="A42" s="65"/>
      <c r="B42" s="433" t="s">
        <v>23</v>
      </c>
      <c r="C42" s="434"/>
      <c r="D42" s="434"/>
      <c r="E42" s="434"/>
      <c r="F42" s="434"/>
      <c r="G42" s="434"/>
      <c r="H42" s="434"/>
      <c r="I42" s="434"/>
      <c r="J42" s="435"/>
      <c r="K42" s="48"/>
      <c r="L42" s="180">
        <f>L9+L20+L31</f>
        <v>0</v>
      </c>
      <c r="M42" s="180">
        <f>M9+M20+M31</f>
        <v>0</v>
      </c>
      <c r="N42" s="180">
        <f>N9+N20+N31</f>
        <v>0</v>
      </c>
      <c r="O42" s="180">
        <f>O9+O20+O31</f>
        <v>0</v>
      </c>
      <c r="P42" s="180">
        <f>P9+P20+P31</f>
        <v>0</v>
      </c>
      <c r="Q42" s="270"/>
      <c r="R42" s="273"/>
      <c r="S42" s="273"/>
      <c r="T42" s="273"/>
      <c r="U42" s="273"/>
      <c r="V42" s="273"/>
      <c r="W42" s="273"/>
      <c r="X42" s="273"/>
      <c r="Y42" s="273"/>
      <c r="Z42" s="332"/>
      <c r="AA42" s="273"/>
    </row>
    <row r="43" spans="1:27" s="181" customFormat="1" ht="6" customHeight="1" thickTop="1" x14ac:dyDescent="0.2">
      <c r="A43" s="65"/>
      <c r="B43" s="163"/>
      <c r="C43" s="163"/>
      <c r="D43" s="233"/>
      <c r="E43" s="233"/>
      <c r="F43" s="163"/>
      <c r="G43" s="163"/>
      <c r="H43" s="163"/>
      <c r="I43" s="163"/>
      <c r="J43" s="163"/>
      <c r="K43" s="48"/>
      <c r="L43" s="163"/>
      <c r="M43" s="163"/>
      <c r="N43" s="163"/>
      <c r="O43" s="312"/>
      <c r="P43" s="182"/>
      <c r="Q43" s="270"/>
      <c r="R43" s="273"/>
      <c r="S43" s="273"/>
      <c r="T43" s="273"/>
      <c r="U43" s="273"/>
      <c r="V43" s="273"/>
      <c r="W43" s="273"/>
      <c r="X43" s="273"/>
      <c r="Y43" s="273"/>
      <c r="Z43" s="332"/>
      <c r="AA43" s="273"/>
    </row>
    <row r="44" spans="1:27" s="183" customFormat="1" x14ac:dyDescent="0.2">
      <c r="A44" s="165"/>
      <c r="B44" s="165"/>
      <c r="C44" s="165"/>
      <c r="D44" s="234"/>
      <c r="E44" s="234"/>
      <c r="F44" s="165"/>
      <c r="G44" s="165"/>
      <c r="H44" s="166"/>
      <c r="I44" s="167"/>
      <c r="J44" s="166"/>
      <c r="K44" s="166"/>
      <c r="L44" s="422" t="str">
        <f>IF(L42=SUM(M42:P42),"","! Nav veikts korekts attiecināmo izmaksu sadalījums pa finansētājiem")</f>
        <v/>
      </c>
      <c r="M44" s="422"/>
      <c r="N44" s="422"/>
      <c r="O44" s="422"/>
      <c r="P44" s="422"/>
      <c r="Q44" s="270"/>
      <c r="R44" s="273"/>
      <c r="S44" s="273"/>
      <c r="T44" s="273"/>
      <c r="U44" s="273"/>
      <c r="V44" s="273"/>
      <c r="W44" s="273"/>
      <c r="X44" s="273"/>
      <c r="Y44" s="273"/>
      <c r="Z44" s="332"/>
      <c r="AA44" s="273"/>
    </row>
    <row r="45" spans="1:27" x14ac:dyDescent="0.2">
      <c r="B45" s="67" t="s">
        <v>26</v>
      </c>
      <c r="L45" s="422" t="str">
        <f>IFERROR(IF(M42/L42&lt;5%,"! Aizņēmēja līdzdalībai projektā jābūt ne mazākai kā 5% no attiecināmo izmaksu kopsummas ",""),"")</f>
        <v/>
      </c>
      <c r="M45" s="422"/>
      <c r="N45" s="422"/>
      <c r="O45" s="422"/>
      <c r="P45" s="422"/>
      <c r="Q45" s="270"/>
      <c r="R45" s="273"/>
      <c r="S45" s="273"/>
      <c r="T45" s="273"/>
      <c r="U45" s="273"/>
      <c r="V45" s="273"/>
      <c r="W45" s="273"/>
      <c r="X45" s="273"/>
      <c r="Y45" s="273"/>
      <c r="Z45" s="332"/>
      <c r="AA45" s="273"/>
    </row>
    <row r="46" spans="1:27" ht="37.5" customHeight="1" x14ac:dyDescent="0.25">
      <c r="B46" s="408"/>
      <c r="C46" s="409"/>
      <c r="D46" s="409"/>
      <c r="E46" s="409"/>
      <c r="F46" s="409"/>
      <c r="G46" s="409"/>
      <c r="H46" s="409"/>
      <c r="I46" s="409"/>
      <c r="J46" s="409"/>
      <c r="K46" s="409"/>
      <c r="L46" s="409"/>
      <c r="M46" s="409"/>
      <c r="N46" s="409"/>
      <c r="O46" s="409"/>
      <c r="P46" s="410"/>
      <c r="R46" s="273"/>
      <c r="S46" s="273"/>
      <c r="T46" s="273"/>
      <c r="U46" s="273"/>
      <c r="V46" s="273"/>
      <c r="W46" s="273"/>
      <c r="X46" s="273"/>
      <c r="Y46" s="273"/>
      <c r="Z46" s="332"/>
      <c r="AA46" s="273"/>
    </row>
    <row r="47" spans="1:27" x14ac:dyDescent="0.25">
      <c r="R47" s="273"/>
      <c r="S47" s="273"/>
      <c r="T47" s="273"/>
      <c r="U47" s="273"/>
      <c r="V47" s="273"/>
      <c r="W47" s="273"/>
      <c r="X47" s="273"/>
      <c r="Y47" s="273"/>
      <c r="Z47" s="332"/>
      <c r="AA47" s="273"/>
    </row>
    <row r="48" spans="1:27" hidden="1" x14ac:dyDescent="0.25">
      <c r="R48" s="273"/>
      <c r="S48" s="273"/>
      <c r="T48" s="273"/>
      <c r="U48" s="273"/>
      <c r="V48" s="273"/>
      <c r="W48" s="273"/>
      <c r="X48" s="273"/>
      <c r="Y48" s="273"/>
      <c r="Z48" s="332"/>
      <c r="AA48" s="273"/>
    </row>
    <row r="49" spans="18:27" hidden="1" x14ac:dyDescent="0.25">
      <c r="R49" s="273"/>
      <c r="S49" s="273"/>
      <c r="T49" s="273"/>
      <c r="U49" s="273"/>
      <c r="V49" s="273"/>
      <c r="W49" s="273"/>
      <c r="X49" s="273"/>
      <c r="Y49" s="273"/>
      <c r="Z49" s="332"/>
      <c r="AA49" s="273"/>
    </row>
    <row r="50" spans="18:27" hidden="1" x14ac:dyDescent="0.25">
      <c r="R50" s="273"/>
      <c r="S50" s="273"/>
      <c r="T50" s="273"/>
      <c r="U50" s="273"/>
      <c r="V50" s="273"/>
      <c r="W50" s="273"/>
      <c r="X50" s="273"/>
      <c r="Y50" s="273"/>
      <c r="Z50" s="332"/>
      <c r="AA50" s="273"/>
    </row>
    <row r="51" spans="18:27" hidden="1" x14ac:dyDescent="0.25">
      <c r="R51" s="273"/>
      <c r="S51" s="273"/>
      <c r="T51" s="273"/>
      <c r="U51" s="273"/>
      <c r="V51" s="273"/>
      <c r="W51" s="273"/>
      <c r="X51" s="273"/>
      <c r="Y51" s="273"/>
      <c r="Z51" s="332"/>
      <c r="AA51" s="273"/>
    </row>
    <row r="52" spans="18:27" hidden="1" x14ac:dyDescent="0.25">
      <c r="R52" s="273"/>
      <c r="S52" s="273"/>
      <c r="T52" s="273"/>
      <c r="U52" s="273"/>
      <c r="V52" s="273"/>
      <c r="W52" s="273"/>
      <c r="X52" s="273"/>
      <c r="Y52" s="273"/>
      <c r="Z52" s="332"/>
      <c r="AA52" s="273"/>
    </row>
    <row r="53" spans="18:27" hidden="1" x14ac:dyDescent="0.25">
      <c r="R53" s="273"/>
      <c r="S53" s="273"/>
      <c r="T53" s="273"/>
      <c r="U53" s="273"/>
      <c r="V53" s="273"/>
      <c r="W53" s="273"/>
      <c r="X53" s="273"/>
      <c r="Y53" s="273"/>
      <c r="Z53" s="332"/>
      <c r="AA53" s="273"/>
    </row>
    <row r="54" spans="18:27" hidden="1" x14ac:dyDescent="0.25">
      <c r="R54" s="273"/>
      <c r="S54" s="273"/>
      <c r="T54" s="273"/>
      <c r="U54" s="273"/>
      <c r="V54" s="273"/>
      <c r="W54" s="273"/>
      <c r="X54" s="273"/>
      <c r="Y54" s="273"/>
      <c r="Z54" s="332"/>
      <c r="AA54" s="273"/>
    </row>
    <row r="55" spans="18:27" hidden="1" x14ac:dyDescent="0.25">
      <c r="R55" s="273"/>
      <c r="S55" s="273"/>
      <c r="T55" s="273"/>
      <c r="U55" s="273"/>
      <c r="V55" s="273"/>
      <c r="W55" s="273"/>
      <c r="X55" s="273"/>
      <c r="Y55" s="273"/>
      <c r="Z55" s="332"/>
      <c r="AA55" s="273"/>
    </row>
    <row r="56" spans="18:27" hidden="1" x14ac:dyDescent="0.25">
      <c r="R56" s="273"/>
      <c r="S56" s="273"/>
      <c r="T56" s="273"/>
      <c r="U56" s="273"/>
      <c r="V56" s="273"/>
      <c r="W56" s="273"/>
      <c r="X56" s="273"/>
      <c r="Y56" s="273"/>
      <c r="Z56" s="332"/>
      <c r="AA56" s="273"/>
    </row>
    <row r="57" spans="18:27" hidden="1" x14ac:dyDescent="0.25">
      <c r="R57" s="273"/>
      <c r="S57" s="273"/>
      <c r="T57" s="273"/>
      <c r="U57" s="273"/>
      <c r="V57" s="273"/>
      <c r="W57" s="273"/>
      <c r="X57" s="273"/>
      <c r="Y57" s="273"/>
      <c r="Z57" s="332"/>
      <c r="AA57" s="273"/>
    </row>
    <row r="58" spans="18:27" hidden="1" x14ac:dyDescent="0.25">
      <c r="R58" s="273"/>
      <c r="S58" s="273"/>
      <c r="T58" s="273"/>
      <c r="U58" s="273"/>
      <c r="V58" s="273"/>
      <c r="W58" s="273"/>
      <c r="X58" s="273"/>
      <c r="Y58" s="273"/>
      <c r="Z58" s="332"/>
      <c r="AA58" s="273"/>
    </row>
    <row r="59" spans="18:27" hidden="1" x14ac:dyDescent="0.25">
      <c r="R59" s="273"/>
      <c r="S59" s="273"/>
      <c r="T59" s="273"/>
      <c r="U59" s="273"/>
      <c r="V59" s="273"/>
      <c r="W59" s="273"/>
      <c r="X59" s="273"/>
      <c r="Y59" s="273"/>
      <c r="Z59" s="332"/>
      <c r="AA59" s="273"/>
    </row>
  </sheetData>
  <sheetProtection algorithmName="SHA-512" hashValue="H8Mr8vhBPHj4BPiXIyBEFF2QUdxMykgg9kXy8+ggY5J5u1XjrzzFQPx830bTsKcycZhqWH5KacsrLBZbWfq+lg==" saltValue="f06zJeI7MiMXHhieM7E/PQ==" spinCount="100000" sheet="1" formatCells="0" formatColumns="0" formatRows="0"/>
  <mergeCells count="23">
    <mergeCell ref="T7:Y7"/>
    <mergeCell ref="Q1:Y1"/>
    <mergeCell ref="B4:Y4"/>
    <mergeCell ref="L44:P44"/>
    <mergeCell ref="L45:P45"/>
    <mergeCell ref="B5:P5"/>
    <mergeCell ref="R7:R8"/>
    <mergeCell ref="C9:D9"/>
    <mergeCell ref="C20:D20"/>
    <mergeCell ref="C31:D31"/>
    <mergeCell ref="B7:B8"/>
    <mergeCell ref="C7:C8"/>
    <mergeCell ref="D7:E7"/>
    <mergeCell ref="M7:P7"/>
    <mergeCell ref="H1:P1"/>
    <mergeCell ref="B42:J42"/>
    <mergeCell ref="B46:P46"/>
    <mergeCell ref="L7:L8"/>
    <mergeCell ref="I7:I8"/>
    <mergeCell ref="J7:J8"/>
    <mergeCell ref="F7:F8"/>
    <mergeCell ref="G7:G8"/>
    <mergeCell ref="H7:H8"/>
  </mergeCells>
  <dataValidations count="2">
    <dataValidation type="list" allowBlank="1" showInputMessage="1" showErrorMessage="1" sqref="R10:R19 R21:R30 R32:R41" xr:uid="{A9F2CE28-17F2-413C-BEF4-76D4DD8282EC}">
      <formula1>"Rīga, Pierīga, Vidzeme, Zemgale, Kurzeme, Latgale"</formula1>
    </dataValidation>
    <dataValidation type="list" allowBlank="1" showInputMessage="1" showErrorMessage="1" sqref="T10:Y19 T21:Y30 T32:Y41" xr:uid="{88E124AE-8A4F-4042-B5F8-04EEB073E0B0}">
      <formula1>"JĀ"</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BAAE-6915-47B2-B0D0-DFC4B0EC3DE7}">
  <sheetPr>
    <tabColor theme="9" tint="0.79998168889431442"/>
    <outlinePr summaryBelow="0" summaryRight="0"/>
  </sheetPr>
  <dimension ref="A1:AH61"/>
  <sheetViews>
    <sheetView showGridLines="0" zoomScale="95" zoomScaleNormal="95" workbookViewId="0">
      <pane ySplit="8" topLeftCell="A9" activePane="bottomLeft" state="frozen"/>
      <selection pane="bottomLeft" activeCell="C9" sqref="C9:D9"/>
    </sheetView>
  </sheetViews>
  <sheetFormatPr defaultColWidth="0" defaultRowHeight="12.75" zeroHeight="1" outlineLevelRow="1" outlineLevelCol="1" x14ac:dyDescent="0.25"/>
  <cols>
    <col min="1" max="1" width="1.5703125" style="1" customWidth="1"/>
    <col min="2" max="2" width="4.5703125" style="1" customWidth="1"/>
    <col min="3" max="3" width="53.140625" style="235" customWidth="1" collapsed="1"/>
    <col min="4" max="4" width="20.42578125" style="235" hidden="1" customWidth="1" outlineLevel="1"/>
    <col min="5" max="5" width="14" style="235" hidden="1" customWidth="1" outlineLevel="1"/>
    <col min="6" max="6" width="12.7109375" style="1" hidden="1" customWidth="1" outlineLevel="1"/>
    <col min="7" max="7" width="7" style="1" hidden="1" customWidth="1" outlineLevel="1"/>
    <col min="8" max="8" width="14.28515625" style="14" customWidth="1"/>
    <col min="9" max="9" width="14.28515625" style="6" customWidth="1"/>
    <col min="10" max="10" width="14.28515625" style="14" customWidth="1"/>
    <col min="11" max="11" width="4.5703125" style="22" customWidth="1"/>
    <col min="12" max="12" width="16.5703125" style="1" customWidth="1"/>
    <col min="13" max="14" width="14.140625" style="1" customWidth="1"/>
    <col min="15" max="15" width="14.140625" style="5" customWidth="1"/>
    <col min="16" max="16" width="4.5703125" style="1" customWidth="1"/>
    <col min="17" max="17" width="15.140625" style="1" customWidth="1"/>
    <col min="18" max="18" width="12.85546875" style="1" customWidth="1"/>
    <col min="19" max="26" width="9.140625" style="1" hidden="1" customWidth="1"/>
    <col min="27" max="34" width="0" style="1" hidden="1" customWidth="1"/>
    <col min="35" max="16384" width="9.140625" style="1" hidden="1"/>
  </cols>
  <sheetData>
    <row r="1" spans="2:26" ht="77.25" customHeight="1" x14ac:dyDescent="0.25">
      <c r="F1" s="25"/>
      <c r="G1" s="25"/>
      <c r="H1" s="456" t="s">
        <v>86</v>
      </c>
      <c r="I1" s="457"/>
      <c r="J1" s="457"/>
      <c r="K1" s="457"/>
      <c r="L1" s="457"/>
      <c r="M1" s="457"/>
      <c r="N1" s="457"/>
      <c r="O1" s="457"/>
      <c r="P1" s="457"/>
      <c r="Q1" s="457"/>
      <c r="R1" s="2"/>
      <c r="S1" s="2"/>
      <c r="T1" s="2"/>
      <c r="U1" s="2"/>
      <c r="V1" s="2"/>
      <c r="W1" s="2"/>
      <c r="X1" s="2"/>
      <c r="Y1" s="2"/>
      <c r="Z1" s="2"/>
    </row>
    <row r="2" spans="2:26" ht="15" customHeight="1" thickBot="1" x14ac:dyDescent="0.3">
      <c r="B2" s="88" t="s">
        <v>16</v>
      </c>
      <c r="C2" s="236"/>
      <c r="D2" s="236"/>
      <c r="E2" s="242"/>
      <c r="F2" s="7"/>
      <c r="G2" s="8"/>
      <c r="H2" s="12"/>
      <c r="I2" s="8"/>
      <c r="J2" s="15"/>
      <c r="K2" s="15"/>
      <c r="L2" s="8"/>
      <c r="M2" s="8"/>
      <c r="N2" s="8"/>
      <c r="O2" s="9"/>
      <c r="P2" s="9"/>
      <c r="Q2" s="9"/>
      <c r="R2" s="2"/>
      <c r="S2" s="2"/>
      <c r="T2" s="2"/>
      <c r="U2" s="2"/>
      <c r="V2" s="2"/>
      <c r="W2" s="2"/>
      <c r="X2" s="2"/>
      <c r="Y2" s="2"/>
      <c r="Z2" s="2"/>
    </row>
    <row r="3" spans="2:26" ht="6" customHeight="1" x14ac:dyDescent="0.25">
      <c r="B3" s="10"/>
      <c r="C3" s="237"/>
      <c r="D3" s="237"/>
      <c r="E3" s="243"/>
      <c r="F3" s="11"/>
      <c r="G3" s="3"/>
      <c r="H3" s="13"/>
      <c r="I3" s="3"/>
      <c r="J3" s="16"/>
      <c r="K3" s="14"/>
      <c r="L3" s="3"/>
      <c r="M3" s="3"/>
      <c r="N3" s="3"/>
      <c r="O3" s="4"/>
    </row>
    <row r="4" spans="2:26" s="24" customFormat="1" ht="24" customHeight="1" x14ac:dyDescent="0.25">
      <c r="B4" s="458" t="s">
        <v>56</v>
      </c>
      <c r="C4" s="458"/>
      <c r="D4" s="458"/>
      <c r="E4" s="458"/>
      <c r="F4" s="458"/>
      <c r="G4" s="458"/>
      <c r="H4" s="458"/>
      <c r="I4" s="458"/>
      <c r="J4" s="458"/>
      <c r="K4" s="458"/>
      <c r="L4" s="458"/>
      <c r="M4" s="458"/>
      <c r="N4" s="458"/>
      <c r="O4" s="458"/>
    </row>
    <row r="5" spans="2:26" s="24" customFormat="1" ht="16.5" customHeight="1" x14ac:dyDescent="0.2">
      <c r="B5" s="423" t="str">
        <f>IF(OR(Tāme!O54&gt;0.01,Tāme!O54&lt;-0.01),"! Pirms aizpildiet šo darba lapu, aizpildiet pilnībā darba lapu- Tāme! (nepieciešams sadalīt kopējās izmaksas starp Attiecināmām un Neattiecināmām izmaksām)","")</f>
        <v/>
      </c>
      <c r="C5" s="423"/>
      <c r="D5" s="423"/>
      <c r="E5" s="423"/>
      <c r="F5" s="423"/>
      <c r="G5" s="423"/>
      <c r="H5" s="423"/>
      <c r="I5" s="423"/>
      <c r="J5" s="423"/>
      <c r="K5" s="423"/>
      <c r="L5" s="423"/>
      <c r="M5" s="423"/>
      <c r="N5" s="423"/>
      <c r="O5" s="423"/>
    </row>
    <row r="6" spans="2:26" ht="6" customHeight="1" x14ac:dyDescent="0.25">
      <c r="B6" s="10"/>
      <c r="C6" s="237"/>
      <c r="D6" s="237"/>
      <c r="E6" s="243"/>
      <c r="F6" s="11"/>
      <c r="G6" s="3"/>
      <c r="H6" s="13"/>
      <c r="I6" s="3"/>
      <c r="J6" s="16"/>
      <c r="K6" s="14"/>
      <c r="L6" s="3"/>
      <c r="M6" s="3"/>
      <c r="N6" s="3"/>
      <c r="O6" s="4"/>
    </row>
    <row r="7" spans="2:26" ht="13.5" customHeight="1" x14ac:dyDescent="0.25">
      <c r="B7" s="454" t="s">
        <v>0</v>
      </c>
      <c r="C7" s="448" t="s">
        <v>42</v>
      </c>
      <c r="D7" s="448" t="s">
        <v>13</v>
      </c>
      <c r="E7" s="448"/>
      <c r="F7" s="448" t="s">
        <v>2</v>
      </c>
      <c r="G7" s="448" t="s">
        <v>3</v>
      </c>
      <c r="H7" s="448" t="s">
        <v>4</v>
      </c>
      <c r="I7" s="452" t="s">
        <v>5</v>
      </c>
      <c r="J7" s="446" t="s">
        <v>44</v>
      </c>
      <c r="L7" s="442" t="s">
        <v>48</v>
      </c>
      <c r="M7" s="450" t="s">
        <v>17</v>
      </c>
      <c r="N7" s="451"/>
      <c r="O7" s="451"/>
      <c r="Q7" s="399" t="s">
        <v>57</v>
      </c>
    </row>
    <row r="8" spans="2:26" ht="56.25" customHeight="1" x14ac:dyDescent="0.25">
      <c r="B8" s="455"/>
      <c r="C8" s="449"/>
      <c r="D8" s="222" t="s">
        <v>6</v>
      </c>
      <c r="E8" s="222" t="s">
        <v>7</v>
      </c>
      <c r="F8" s="449"/>
      <c r="G8" s="449"/>
      <c r="H8" s="449"/>
      <c r="I8" s="453"/>
      <c r="J8" s="447"/>
      <c r="L8" s="443"/>
      <c r="M8" s="130" t="s">
        <v>111</v>
      </c>
      <c r="N8" s="131" t="s">
        <v>112</v>
      </c>
      <c r="O8" s="131" t="s">
        <v>98</v>
      </c>
      <c r="Q8" s="400"/>
    </row>
    <row r="9" spans="2:26" s="17" customFormat="1" ht="21" customHeight="1" x14ac:dyDescent="0.25">
      <c r="B9" s="186">
        <v>1</v>
      </c>
      <c r="C9" s="444" t="str">
        <f>'Attiecināmās izmaksas'!C9</f>
        <v>Iekārtu un aprīkojuma iegādes izmaksas</v>
      </c>
      <c r="D9" s="445"/>
      <c r="E9" s="244"/>
      <c r="F9" s="125"/>
      <c r="G9" s="259"/>
      <c r="H9" s="187"/>
      <c r="I9" s="188"/>
      <c r="J9" s="189">
        <f>SUM(J10:J19)</f>
        <v>0</v>
      </c>
      <c r="K9" s="22"/>
      <c r="L9" s="189">
        <f>SUM(L10:L19)</f>
        <v>0</v>
      </c>
      <c r="M9" s="190">
        <f>SUM(M10:M19)</f>
        <v>0</v>
      </c>
      <c r="N9" s="191">
        <f>SUM(N10:N19)</f>
        <v>0</v>
      </c>
      <c r="O9" s="192">
        <f>SUM(O10:O19)</f>
        <v>0</v>
      </c>
      <c r="Q9" s="153">
        <f>SUM(Q10:Q19)</f>
        <v>0</v>
      </c>
    </row>
    <row r="10" spans="2:26" s="17" customFormat="1" ht="11.25" customHeight="1" x14ac:dyDescent="0.25">
      <c r="B10" s="26">
        <f>IF(Tāme!B11="","",Tāme!B11)</f>
        <v>1.1000000000000001</v>
      </c>
      <c r="C10" s="238" t="str">
        <f>IF(Tāme!C11="","",Tāme!C11)</f>
        <v/>
      </c>
      <c r="D10" s="238" t="str">
        <f>IF(Tāme!D11="","",Tāme!D11)</f>
        <v/>
      </c>
      <c r="E10" s="238" t="str">
        <f>IF(Tāme!E11="","",Tāme!E11)</f>
        <v/>
      </c>
      <c r="F10" s="19" t="str">
        <f>IF(Tāme!F11="","",Tāme!F11)</f>
        <v/>
      </c>
      <c r="G10" s="260">
        <f>IF(Tāme!G11="","",Tāme!G11)</f>
        <v>1</v>
      </c>
      <c r="H10" s="19">
        <f>IF(Tāme!H11="","",Tāme!H11)</f>
        <v>0</v>
      </c>
      <c r="I10" s="29">
        <f>IF(Tāme!I11="","",Tāme!I11)</f>
        <v>0</v>
      </c>
      <c r="J10" s="21">
        <f>IF(Tāme!J11="","",Tāme!J11)</f>
        <v>0</v>
      </c>
      <c r="K10" s="22"/>
      <c r="L10" s="21">
        <f>Tāme!M11</f>
        <v>0</v>
      </c>
      <c r="M10" s="357"/>
      <c r="N10" s="341"/>
      <c r="O10" s="358"/>
      <c r="Q10" s="156">
        <f>IFERROR((L10-M10-N10-O10),"")</f>
        <v>0</v>
      </c>
    </row>
    <row r="11" spans="2:26" s="17" customFormat="1" ht="11.25" customHeight="1" x14ac:dyDescent="0.25">
      <c r="B11" s="26">
        <f>IF(Tāme!B12="","",Tāme!B12)</f>
        <v>1.2</v>
      </c>
      <c r="C11" s="238" t="str">
        <f>IF(Tāme!C12="","",Tāme!C12)</f>
        <v/>
      </c>
      <c r="D11" s="238" t="str">
        <f>IF(Tāme!D12="","",Tāme!D12)</f>
        <v/>
      </c>
      <c r="E11" s="238" t="str">
        <f>IF(Tāme!E12="","",Tāme!E12)</f>
        <v/>
      </c>
      <c r="F11" s="19" t="str">
        <f>IF(Tāme!F12="","",Tāme!F12)</f>
        <v/>
      </c>
      <c r="G11" s="260">
        <f>IF(Tāme!G12="","",Tāme!G12)</f>
        <v>1</v>
      </c>
      <c r="H11" s="19">
        <f>IF(Tāme!H12="","",Tāme!H12)</f>
        <v>0</v>
      </c>
      <c r="I11" s="29">
        <f>IF(Tāme!I12="","",Tāme!I12)</f>
        <v>0</v>
      </c>
      <c r="J11" s="21">
        <f>IF(Tāme!J12="","",Tāme!J12)</f>
        <v>0</v>
      </c>
      <c r="K11" s="22"/>
      <c r="L11" s="21">
        <f>Tāme!M12</f>
        <v>0</v>
      </c>
      <c r="M11" s="357"/>
      <c r="N11" s="341"/>
      <c r="O11" s="358"/>
      <c r="Q11" s="156">
        <f>IFERROR((L11-M11-N11-O11),"")</f>
        <v>0</v>
      </c>
    </row>
    <row r="12" spans="2:26" s="17" customFormat="1" ht="11.25" customHeight="1" outlineLevel="1" x14ac:dyDescent="0.25">
      <c r="B12" s="26">
        <f>IF(Tāme!B13="","",Tāme!B13)</f>
        <v>1.3</v>
      </c>
      <c r="C12" s="238" t="str">
        <f>IF(Tāme!C13="","",Tāme!C13)</f>
        <v/>
      </c>
      <c r="D12" s="238" t="str">
        <f>IF(Tāme!D13="","",Tāme!D13)</f>
        <v/>
      </c>
      <c r="E12" s="238" t="str">
        <f>IF(Tāme!E13="","",Tāme!E13)</f>
        <v/>
      </c>
      <c r="F12" s="19" t="str">
        <f>IF(Tāme!F13="","",Tāme!F13)</f>
        <v/>
      </c>
      <c r="G12" s="260">
        <f>IF(Tāme!G13="","",Tāme!G13)</f>
        <v>1</v>
      </c>
      <c r="H12" s="19">
        <f>IF(Tāme!H13="","",Tāme!H13)</f>
        <v>0</v>
      </c>
      <c r="I12" s="29">
        <f>IF(Tāme!I13="","",Tāme!I13)</f>
        <v>0</v>
      </c>
      <c r="J12" s="21">
        <f>IF(Tāme!J13="","",Tāme!J13)</f>
        <v>0</v>
      </c>
      <c r="K12" s="22"/>
      <c r="L12" s="21">
        <f>Tāme!M13</f>
        <v>0</v>
      </c>
      <c r="M12" s="357"/>
      <c r="N12" s="341"/>
      <c r="O12" s="358"/>
      <c r="Q12" s="156">
        <f t="shared" ref="Q12:Q19" si="0">IFERROR((L12-M12-N12-O12),"")</f>
        <v>0</v>
      </c>
    </row>
    <row r="13" spans="2:26" s="17" customFormat="1" ht="11.25" customHeight="1" outlineLevel="1" x14ac:dyDescent="0.25">
      <c r="B13" s="26">
        <f>IF(Tāme!B14="","",Tāme!B14)</f>
        <v>1.4</v>
      </c>
      <c r="C13" s="238" t="str">
        <f>IF(Tāme!C14="","",Tāme!C14)</f>
        <v/>
      </c>
      <c r="D13" s="238" t="str">
        <f>IF(Tāme!D14="","",Tāme!D14)</f>
        <v/>
      </c>
      <c r="E13" s="238" t="str">
        <f>IF(Tāme!E14="","",Tāme!E14)</f>
        <v/>
      </c>
      <c r="F13" s="19" t="str">
        <f>IF(Tāme!F14="","",Tāme!F14)</f>
        <v/>
      </c>
      <c r="G13" s="260">
        <f>IF(Tāme!G14="","",Tāme!G14)</f>
        <v>1</v>
      </c>
      <c r="H13" s="19">
        <f>IF(Tāme!H14="","",Tāme!H14)</f>
        <v>0</v>
      </c>
      <c r="I13" s="29">
        <f>IF(Tāme!I14="","",Tāme!I14)</f>
        <v>0</v>
      </c>
      <c r="J13" s="21">
        <f>IF(Tāme!J14="","",Tāme!J14)</f>
        <v>0</v>
      </c>
      <c r="K13" s="22"/>
      <c r="L13" s="21">
        <f>Tāme!M14</f>
        <v>0</v>
      </c>
      <c r="M13" s="357"/>
      <c r="N13" s="341"/>
      <c r="O13" s="358"/>
      <c r="Q13" s="156">
        <f t="shared" si="0"/>
        <v>0</v>
      </c>
    </row>
    <row r="14" spans="2:26" s="17" customFormat="1" ht="11.25" customHeight="1" outlineLevel="1" x14ac:dyDescent="0.25">
      <c r="B14" s="26">
        <f>IF(Tāme!B15="","",Tāme!B15)</f>
        <v>1.5</v>
      </c>
      <c r="C14" s="238" t="str">
        <f>IF(Tāme!C15="","",Tāme!C15)</f>
        <v/>
      </c>
      <c r="D14" s="238" t="str">
        <f>IF(Tāme!D15="","",Tāme!D15)</f>
        <v/>
      </c>
      <c r="E14" s="238" t="str">
        <f>IF(Tāme!E15="","",Tāme!E15)</f>
        <v/>
      </c>
      <c r="F14" s="19" t="str">
        <f>IF(Tāme!F15="","",Tāme!F15)</f>
        <v/>
      </c>
      <c r="G14" s="260">
        <f>IF(Tāme!G15="","",Tāme!G15)</f>
        <v>1</v>
      </c>
      <c r="H14" s="19">
        <f>IF(Tāme!H15="","",Tāme!H15)</f>
        <v>0</v>
      </c>
      <c r="I14" s="29">
        <f>IF(Tāme!I15="","",Tāme!I15)</f>
        <v>0</v>
      </c>
      <c r="J14" s="21">
        <f>IF(Tāme!J15="","",Tāme!J15)</f>
        <v>0</v>
      </c>
      <c r="K14" s="22"/>
      <c r="L14" s="21">
        <f>Tāme!M15</f>
        <v>0</v>
      </c>
      <c r="M14" s="357"/>
      <c r="N14" s="341"/>
      <c r="O14" s="358"/>
      <c r="Q14" s="156">
        <f t="shared" si="0"/>
        <v>0</v>
      </c>
    </row>
    <row r="15" spans="2:26" s="17" customFormat="1" ht="11.25" customHeight="1" outlineLevel="1" x14ac:dyDescent="0.25">
      <c r="B15" s="26">
        <f>IF(Tāme!B16="","",Tāme!B16)</f>
        <v>1.6</v>
      </c>
      <c r="C15" s="238" t="str">
        <f>IF(Tāme!C16="","",Tāme!C16)</f>
        <v/>
      </c>
      <c r="D15" s="238" t="str">
        <f>IF(Tāme!D16="","",Tāme!D16)</f>
        <v/>
      </c>
      <c r="E15" s="238" t="str">
        <f>IF(Tāme!E16="","",Tāme!E16)</f>
        <v/>
      </c>
      <c r="F15" s="19" t="str">
        <f>IF(Tāme!F16="","",Tāme!F16)</f>
        <v/>
      </c>
      <c r="G15" s="260">
        <f>IF(Tāme!G16="","",Tāme!G16)</f>
        <v>1</v>
      </c>
      <c r="H15" s="19">
        <f>IF(Tāme!H16="","",Tāme!H16)</f>
        <v>0</v>
      </c>
      <c r="I15" s="29">
        <f>IF(Tāme!I16="","",Tāme!I16)</f>
        <v>0</v>
      </c>
      <c r="J15" s="21">
        <f>IF(Tāme!J16="","",Tāme!J16)</f>
        <v>0</v>
      </c>
      <c r="K15" s="22"/>
      <c r="L15" s="21">
        <f>Tāme!M16</f>
        <v>0</v>
      </c>
      <c r="M15" s="357"/>
      <c r="N15" s="341"/>
      <c r="O15" s="358"/>
      <c r="Q15" s="156">
        <f t="shared" si="0"/>
        <v>0</v>
      </c>
    </row>
    <row r="16" spans="2:26" s="17" customFormat="1" ht="11.25" customHeight="1" outlineLevel="1" x14ac:dyDescent="0.25">
      <c r="B16" s="26">
        <f>IF(Tāme!B17="","",Tāme!B17)</f>
        <v>1.7</v>
      </c>
      <c r="C16" s="238" t="str">
        <f>IF(Tāme!C17="","",Tāme!C17)</f>
        <v/>
      </c>
      <c r="D16" s="238" t="str">
        <f>IF(Tāme!D17="","",Tāme!D17)</f>
        <v/>
      </c>
      <c r="E16" s="238" t="str">
        <f>IF(Tāme!E17="","",Tāme!E17)</f>
        <v/>
      </c>
      <c r="F16" s="19" t="str">
        <f>IF(Tāme!F17="","",Tāme!F17)</f>
        <v/>
      </c>
      <c r="G16" s="260">
        <f>IF(Tāme!G17="","",Tāme!G17)</f>
        <v>1</v>
      </c>
      <c r="H16" s="19">
        <f>IF(Tāme!H17="","",Tāme!H17)</f>
        <v>0</v>
      </c>
      <c r="I16" s="29">
        <f>IF(Tāme!I17="","",Tāme!I17)</f>
        <v>0</v>
      </c>
      <c r="J16" s="21">
        <f>IF(Tāme!J17="","",Tāme!J17)</f>
        <v>0</v>
      </c>
      <c r="K16" s="22"/>
      <c r="L16" s="21">
        <f>Tāme!M17</f>
        <v>0</v>
      </c>
      <c r="M16" s="357"/>
      <c r="N16" s="341"/>
      <c r="O16" s="358"/>
      <c r="Q16" s="156">
        <f t="shared" si="0"/>
        <v>0</v>
      </c>
    </row>
    <row r="17" spans="2:17" s="17" customFormat="1" ht="11.25" customHeight="1" outlineLevel="1" x14ac:dyDescent="0.25">
      <c r="B17" s="26">
        <f>IF(Tāme!B18="","",Tāme!B18)</f>
        <v>1.8</v>
      </c>
      <c r="C17" s="238" t="str">
        <f>IF(Tāme!C18="","",Tāme!C18)</f>
        <v/>
      </c>
      <c r="D17" s="238" t="str">
        <f>IF(Tāme!D18="","",Tāme!D18)</f>
        <v/>
      </c>
      <c r="E17" s="238" t="str">
        <f>IF(Tāme!E18="","",Tāme!E18)</f>
        <v/>
      </c>
      <c r="F17" s="19" t="str">
        <f>IF(Tāme!F18="","",Tāme!F18)</f>
        <v/>
      </c>
      <c r="G17" s="260">
        <f>IF(Tāme!G18="","",Tāme!G18)</f>
        <v>1</v>
      </c>
      <c r="H17" s="19">
        <f>IF(Tāme!H18="","",Tāme!H18)</f>
        <v>0</v>
      </c>
      <c r="I17" s="29">
        <f>IF(Tāme!I18="","",Tāme!I18)</f>
        <v>0</v>
      </c>
      <c r="J17" s="21">
        <f>IF(Tāme!J18="","",Tāme!J18)</f>
        <v>0</v>
      </c>
      <c r="K17" s="22"/>
      <c r="L17" s="21">
        <f>Tāme!M18</f>
        <v>0</v>
      </c>
      <c r="M17" s="357"/>
      <c r="N17" s="341"/>
      <c r="O17" s="358"/>
      <c r="Q17" s="156">
        <f t="shared" si="0"/>
        <v>0</v>
      </c>
    </row>
    <row r="18" spans="2:17" s="17" customFormat="1" ht="11.25" customHeight="1" outlineLevel="1" x14ac:dyDescent="0.25">
      <c r="B18" s="26">
        <f>IF(Tāme!B19="","",Tāme!B19)</f>
        <v>1.9</v>
      </c>
      <c r="C18" s="238" t="str">
        <f>IF(Tāme!C19="","",Tāme!C19)</f>
        <v/>
      </c>
      <c r="D18" s="238" t="str">
        <f>IF(Tāme!D19="","",Tāme!D19)</f>
        <v/>
      </c>
      <c r="E18" s="238" t="str">
        <f>IF(Tāme!E19="","",Tāme!E19)</f>
        <v/>
      </c>
      <c r="F18" s="19" t="str">
        <f>IF(Tāme!F19="","",Tāme!F19)</f>
        <v/>
      </c>
      <c r="G18" s="260">
        <f>IF(Tāme!G19="","",Tāme!G19)</f>
        <v>1</v>
      </c>
      <c r="H18" s="19">
        <f>IF(Tāme!H19="","",Tāme!H19)</f>
        <v>0</v>
      </c>
      <c r="I18" s="29">
        <f>IF(Tāme!I19="","",Tāme!I19)</f>
        <v>0</v>
      </c>
      <c r="J18" s="21">
        <f>IF(Tāme!J19="","",Tāme!J19)</f>
        <v>0</v>
      </c>
      <c r="K18" s="22"/>
      <c r="L18" s="21">
        <f>Tāme!M19</f>
        <v>0</v>
      </c>
      <c r="M18" s="357"/>
      <c r="N18" s="341"/>
      <c r="O18" s="358"/>
      <c r="Q18" s="156">
        <f t="shared" si="0"/>
        <v>0</v>
      </c>
    </row>
    <row r="19" spans="2:17" s="17" customFormat="1" ht="11.25" customHeight="1" outlineLevel="1" x14ac:dyDescent="0.25">
      <c r="B19" s="27" t="str">
        <f>IF(Tāme!B20="","",Tāme!B20)</f>
        <v>1.10.</v>
      </c>
      <c r="C19" s="239" t="str">
        <f>IF(Tāme!C20="","",Tāme!C20)</f>
        <v/>
      </c>
      <c r="D19" s="239" t="str">
        <f>IF(Tāme!D20="","",Tāme!D20)</f>
        <v/>
      </c>
      <c r="E19" s="239" t="str">
        <f>IF(Tāme!E20="","",Tāme!E20)</f>
        <v/>
      </c>
      <c r="F19" s="20" t="str">
        <f>IF(Tāme!F20="","",Tāme!F20)</f>
        <v/>
      </c>
      <c r="G19" s="261">
        <f>IF(Tāme!G20="","",Tāme!G20)</f>
        <v>1</v>
      </c>
      <c r="H19" s="20">
        <f>IF(Tāme!H20="","",Tāme!H20)</f>
        <v>0</v>
      </c>
      <c r="I19" s="30">
        <f>IF(Tāme!I20="","",Tāme!I20)</f>
        <v>0</v>
      </c>
      <c r="J19" s="28">
        <f>IF(Tāme!J20="","",Tāme!J20)</f>
        <v>0</v>
      </c>
      <c r="K19" s="22"/>
      <c r="L19" s="21">
        <f>Tāme!M20</f>
        <v>0</v>
      </c>
      <c r="M19" s="359"/>
      <c r="N19" s="341"/>
      <c r="O19" s="358"/>
      <c r="Q19" s="156">
        <f t="shared" si="0"/>
        <v>0</v>
      </c>
    </row>
    <row r="20" spans="2:17" s="17" customFormat="1" ht="21" customHeight="1" x14ac:dyDescent="0.25">
      <c r="B20" s="186">
        <v>2</v>
      </c>
      <c r="C20" s="444" t="str">
        <f>Tāme!C21</f>
        <v>Nemateriālo aktīvu iegādes izmaksas</v>
      </c>
      <c r="D20" s="445"/>
      <c r="E20" s="244"/>
      <c r="F20" s="125"/>
      <c r="G20" s="259"/>
      <c r="H20" s="187"/>
      <c r="I20" s="193"/>
      <c r="J20" s="189">
        <f>SUM(J21:J30)</f>
        <v>0</v>
      </c>
      <c r="K20" s="22"/>
      <c r="L20" s="189">
        <f>SUM(L21:L30)</f>
        <v>0</v>
      </c>
      <c r="M20" s="190">
        <f>SUM(M21:M30)</f>
        <v>0</v>
      </c>
      <c r="N20" s="191">
        <f>SUM(N21:N30)</f>
        <v>0</v>
      </c>
      <c r="O20" s="192">
        <f>SUM(O21:O30)</f>
        <v>0</v>
      </c>
      <c r="Q20" s="153">
        <f>SUM(Q21:Q30)</f>
        <v>0</v>
      </c>
    </row>
    <row r="21" spans="2:17" s="17" customFormat="1" ht="11.25" customHeight="1" x14ac:dyDescent="0.25">
      <c r="B21" s="26">
        <f>IF(Tāme!B22="","",Tāme!B22)</f>
        <v>2.1</v>
      </c>
      <c r="C21" s="238" t="str">
        <f>IF(Tāme!C22="","",Tāme!C22)</f>
        <v/>
      </c>
      <c r="D21" s="238" t="str">
        <f>IF(Tāme!D22="","",Tāme!D22)</f>
        <v/>
      </c>
      <c r="E21" s="238" t="str">
        <f>IF(Tāme!E22="","",Tāme!E22)</f>
        <v/>
      </c>
      <c r="F21" s="19" t="str">
        <f>IF(Tāme!F22="","",Tāme!F22)</f>
        <v/>
      </c>
      <c r="G21" s="260">
        <f>IF(Tāme!G22="","",Tāme!G22)</f>
        <v>1</v>
      </c>
      <c r="H21" s="19">
        <f>IF(Tāme!H22="","",Tāme!H22)</f>
        <v>0</v>
      </c>
      <c r="I21" s="29">
        <f>IF(Tāme!I22="","",Tāme!I22)</f>
        <v>0</v>
      </c>
      <c r="J21" s="21">
        <f>IF(Tāme!J22="","",Tāme!J22)</f>
        <v>0</v>
      </c>
      <c r="K21" s="22"/>
      <c r="L21" s="21">
        <f>Tāme!M22</f>
        <v>0</v>
      </c>
      <c r="M21" s="357"/>
      <c r="N21" s="341"/>
      <c r="O21" s="358"/>
      <c r="Q21" s="156">
        <f>IFERROR((L21-M21-N21-O21),"")</f>
        <v>0</v>
      </c>
    </row>
    <row r="22" spans="2:17" s="17" customFormat="1" ht="11.25" customHeight="1" x14ac:dyDescent="0.25">
      <c r="B22" s="26">
        <f>IF(Tāme!B23="","",Tāme!B23)</f>
        <v>2.2000000000000002</v>
      </c>
      <c r="C22" s="238" t="str">
        <f>IF(Tāme!C23="","",Tāme!C23)</f>
        <v/>
      </c>
      <c r="D22" s="238" t="str">
        <f>IF(Tāme!D23="","",Tāme!D23)</f>
        <v/>
      </c>
      <c r="E22" s="238" t="str">
        <f>IF(Tāme!E23="","",Tāme!E23)</f>
        <v/>
      </c>
      <c r="F22" s="19" t="str">
        <f>IF(Tāme!F23="","",Tāme!F23)</f>
        <v/>
      </c>
      <c r="G22" s="260">
        <f>IF(Tāme!G23="","",Tāme!G23)</f>
        <v>1</v>
      </c>
      <c r="H22" s="19">
        <f>IF(Tāme!H23="","",Tāme!H23)</f>
        <v>0</v>
      </c>
      <c r="I22" s="29">
        <f>IF(Tāme!I23="","",Tāme!I23)</f>
        <v>0</v>
      </c>
      <c r="J22" s="21">
        <f>IF(Tāme!J23="","",Tāme!J23)</f>
        <v>0</v>
      </c>
      <c r="K22" s="22"/>
      <c r="L22" s="21">
        <f>Tāme!M23</f>
        <v>0</v>
      </c>
      <c r="M22" s="357"/>
      <c r="N22" s="341"/>
      <c r="O22" s="358"/>
      <c r="Q22" s="156">
        <f t="shared" ref="Q22:Q30" si="1">IFERROR((L22-M22-N22-O22),"")</f>
        <v>0</v>
      </c>
    </row>
    <row r="23" spans="2:17" s="17" customFormat="1" ht="11.25" customHeight="1" outlineLevel="1" x14ac:dyDescent="0.25">
      <c r="B23" s="26">
        <f>IF(Tāme!B24="","",Tāme!B24)</f>
        <v>2.2999999999999998</v>
      </c>
      <c r="C23" s="238" t="str">
        <f>IF(Tāme!C24="","",Tāme!C24)</f>
        <v/>
      </c>
      <c r="D23" s="238" t="str">
        <f>IF(Tāme!D24="","",Tāme!D24)</f>
        <v/>
      </c>
      <c r="E23" s="238" t="str">
        <f>IF(Tāme!E24="","",Tāme!E24)</f>
        <v/>
      </c>
      <c r="F23" s="19" t="str">
        <f>IF(Tāme!F24="","",Tāme!F24)</f>
        <v/>
      </c>
      <c r="G23" s="260">
        <f>IF(Tāme!G24="","",Tāme!G24)</f>
        <v>1</v>
      </c>
      <c r="H23" s="19">
        <f>IF(Tāme!H24="","",Tāme!H24)</f>
        <v>0</v>
      </c>
      <c r="I23" s="29">
        <f>IF(Tāme!I24="","",Tāme!I24)</f>
        <v>0</v>
      </c>
      <c r="J23" s="21">
        <f>IF(Tāme!J24="","",Tāme!J24)</f>
        <v>0</v>
      </c>
      <c r="K23" s="22"/>
      <c r="L23" s="21">
        <f>Tāme!M24</f>
        <v>0</v>
      </c>
      <c r="M23" s="357"/>
      <c r="N23" s="341"/>
      <c r="O23" s="358"/>
      <c r="Q23" s="156">
        <f t="shared" si="1"/>
        <v>0</v>
      </c>
    </row>
    <row r="24" spans="2:17" s="17" customFormat="1" ht="11.25" customHeight="1" outlineLevel="1" x14ac:dyDescent="0.25">
      <c r="B24" s="26">
        <f>IF(Tāme!B25="","",Tāme!B25)</f>
        <v>2.4</v>
      </c>
      <c r="C24" s="238" t="str">
        <f>IF(Tāme!C25="","",Tāme!C25)</f>
        <v/>
      </c>
      <c r="D24" s="238" t="str">
        <f>IF(Tāme!D25="","",Tāme!D25)</f>
        <v/>
      </c>
      <c r="E24" s="238" t="str">
        <f>IF(Tāme!E25="","",Tāme!E25)</f>
        <v/>
      </c>
      <c r="F24" s="19" t="str">
        <f>IF(Tāme!F25="","",Tāme!F25)</f>
        <v/>
      </c>
      <c r="G24" s="260">
        <f>IF(Tāme!G25="","",Tāme!G25)</f>
        <v>1</v>
      </c>
      <c r="H24" s="19">
        <f>IF(Tāme!H25="","",Tāme!H25)</f>
        <v>0</v>
      </c>
      <c r="I24" s="29">
        <f>IF(Tāme!I25="","",Tāme!I25)</f>
        <v>0</v>
      </c>
      <c r="J24" s="21">
        <f>IF(Tāme!J25="","",Tāme!J25)</f>
        <v>0</v>
      </c>
      <c r="K24" s="22"/>
      <c r="L24" s="21">
        <f>Tāme!M25</f>
        <v>0</v>
      </c>
      <c r="M24" s="357"/>
      <c r="N24" s="341"/>
      <c r="O24" s="358"/>
      <c r="Q24" s="156">
        <f t="shared" si="1"/>
        <v>0</v>
      </c>
    </row>
    <row r="25" spans="2:17" s="17" customFormat="1" ht="11.25" customHeight="1" outlineLevel="1" x14ac:dyDescent="0.25">
      <c r="B25" s="26">
        <f>IF(Tāme!B26="","",Tāme!B26)</f>
        <v>2.5</v>
      </c>
      <c r="C25" s="238" t="str">
        <f>IF(Tāme!C26="","",Tāme!C26)</f>
        <v/>
      </c>
      <c r="D25" s="238" t="str">
        <f>IF(Tāme!D26="","",Tāme!D26)</f>
        <v/>
      </c>
      <c r="E25" s="238" t="str">
        <f>IF(Tāme!E26="","",Tāme!E26)</f>
        <v/>
      </c>
      <c r="F25" s="19" t="str">
        <f>IF(Tāme!F26="","",Tāme!F26)</f>
        <v/>
      </c>
      <c r="G25" s="260">
        <f>IF(Tāme!G26="","",Tāme!G26)</f>
        <v>1</v>
      </c>
      <c r="H25" s="19">
        <f>IF(Tāme!H26="","",Tāme!H26)</f>
        <v>0</v>
      </c>
      <c r="I25" s="29">
        <f>IF(Tāme!I26="","",Tāme!I26)</f>
        <v>0</v>
      </c>
      <c r="J25" s="21">
        <f>IF(Tāme!J26="","",Tāme!J26)</f>
        <v>0</v>
      </c>
      <c r="K25" s="22"/>
      <c r="L25" s="21">
        <f>Tāme!M26</f>
        <v>0</v>
      </c>
      <c r="M25" s="357"/>
      <c r="N25" s="341"/>
      <c r="O25" s="358"/>
      <c r="Q25" s="156">
        <f t="shared" si="1"/>
        <v>0</v>
      </c>
    </row>
    <row r="26" spans="2:17" s="17" customFormat="1" ht="11.25" customHeight="1" outlineLevel="1" x14ac:dyDescent="0.25">
      <c r="B26" s="26">
        <f>IF(Tāme!B27="","",Tāme!B27)</f>
        <v>2.6</v>
      </c>
      <c r="C26" s="238" t="str">
        <f>IF(Tāme!C27="","",Tāme!C27)</f>
        <v/>
      </c>
      <c r="D26" s="238" t="str">
        <f>IF(Tāme!D27="","",Tāme!D27)</f>
        <v/>
      </c>
      <c r="E26" s="238" t="str">
        <f>IF(Tāme!E27="","",Tāme!E27)</f>
        <v/>
      </c>
      <c r="F26" s="19" t="str">
        <f>IF(Tāme!F27="","",Tāme!F27)</f>
        <v/>
      </c>
      <c r="G26" s="260">
        <f>IF(Tāme!G27="","",Tāme!G27)</f>
        <v>1</v>
      </c>
      <c r="H26" s="19">
        <f>IF(Tāme!H27="","",Tāme!H27)</f>
        <v>0</v>
      </c>
      <c r="I26" s="29">
        <f>IF(Tāme!I27="","",Tāme!I27)</f>
        <v>0</v>
      </c>
      <c r="J26" s="21">
        <f>IF(Tāme!J27="","",Tāme!J27)</f>
        <v>0</v>
      </c>
      <c r="K26" s="22"/>
      <c r="L26" s="21">
        <f>Tāme!M27</f>
        <v>0</v>
      </c>
      <c r="M26" s="357"/>
      <c r="N26" s="341"/>
      <c r="O26" s="358"/>
      <c r="Q26" s="156">
        <f t="shared" si="1"/>
        <v>0</v>
      </c>
    </row>
    <row r="27" spans="2:17" s="17" customFormat="1" ht="11.25" customHeight="1" outlineLevel="1" x14ac:dyDescent="0.25">
      <c r="B27" s="26">
        <f>IF(Tāme!B28="","",Tāme!B28)</f>
        <v>2.7</v>
      </c>
      <c r="C27" s="238" t="str">
        <f>IF(Tāme!C28="","",Tāme!C28)</f>
        <v/>
      </c>
      <c r="D27" s="238" t="str">
        <f>IF(Tāme!D28="","",Tāme!D28)</f>
        <v/>
      </c>
      <c r="E27" s="238" t="str">
        <f>IF(Tāme!E28="","",Tāme!E28)</f>
        <v/>
      </c>
      <c r="F27" s="19" t="str">
        <f>IF(Tāme!F28="","",Tāme!F28)</f>
        <v/>
      </c>
      <c r="G27" s="260">
        <f>IF(Tāme!G28="","",Tāme!G28)</f>
        <v>1</v>
      </c>
      <c r="H27" s="19">
        <f>IF(Tāme!H28="","",Tāme!H28)</f>
        <v>0</v>
      </c>
      <c r="I27" s="29">
        <f>IF(Tāme!I28="","",Tāme!I28)</f>
        <v>0</v>
      </c>
      <c r="J27" s="21">
        <f>IF(Tāme!J28="","",Tāme!J28)</f>
        <v>0</v>
      </c>
      <c r="K27" s="22"/>
      <c r="L27" s="21">
        <f>Tāme!M28</f>
        <v>0</v>
      </c>
      <c r="M27" s="357"/>
      <c r="N27" s="341"/>
      <c r="O27" s="358"/>
      <c r="Q27" s="156">
        <f t="shared" si="1"/>
        <v>0</v>
      </c>
    </row>
    <row r="28" spans="2:17" s="17" customFormat="1" ht="11.25" customHeight="1" outlineLevel="1" x14ac:dyDescent="0.25">
      <c r="B28" s="26">
        <f>IF(Tāme!B29="","",Tāme!B29)</f>
        <v>2.8</v>
      </c>
      <c r="C28" s="238" t="str">
        <f>IF(Tāme!C29="","",Tāme!C29)</f>
        <v/>
      </c>
      <c r="D28" s="238" t="str">
        <f>IF(Tāme!D29="","",Tāme!D29)</f>
        <v/>
      </c>
      <c r="E28" s="238" t="str">
        <f>IF(Tāme!E29="","",Tāme!E29)</f>
        <v/>
      </c>
      <c r="F28" s="19" t="str">
        <f>IF(Tāme!F29="","",Tāme!F29)</f>
        <v/>
      </c>
      <c r="G28" s="260">
        <f>IF(Tāme!G29="","",Tāme!G29)</f>
        <v>1</v>
      </c>
      <c r="H28" s="19">
        <f>IF(Tāme!H29="","",Tāme!H29)</f>
        <v>0</v>
      </c>
      <c r="I28" s="29">
        <f>IF(Tāme!I29="","",Tāme!I29)</f>
        <v>0</v>
      </c>
      <c r="J28" s="21">
        <f>IF(Tāme!J29="","",Tāme!J29)</f>
        <v>0</v>
      </c>
      <c r="K28" s="22"/>
      <c r="L28" s="21">
        <f>Tāme!M29</f>
        <v>0</v>
      </c>
      <c r="M28" s="357"/>
      <c r="N28" s="341"/>
      <c r="O28" s="358"/>
      <c r="Q28" s="156">
        <f t="shared" si="1"/>
        <v>0</v>
      </c>
    </row>
    <row r="29" spans="2:17" s="17" customFormat="1" ht="11.25" customHeight="1" outlineLevel="1" x14ac:dyDescent="0.25">
      <c r="B29" s="26">
        <f>IF(Tāme!B30="","",Tāme!B30)</f>
        <v>2.9</v>
      </c>
      <c r="C29" s="238" t="str">
        <f>IF(Tāme!C30="","",Tāme!C30)</f>
        <v/>
      </c>
      <c r="D29" s="238" t="str">
        <f>IF(Tāme!D30="","",Tāme!D30)</f>
        <v/>
      </c>
      <c r="E29" s="238" t="str">
        <f>IF(Tāme!E30="","",Tāme!E30)</f>
        <v/>
      </c>
      <c r="F29" s="19" t="str">
        <f>IF(Tāme!F30="","",Tāme!F30)</f>
        <v/>
      </c>
      <c r="G29" s="260">
        <f>IF(Tāme!G30="","",Tāme!G30)</f>
        <v>1</v>
      </c>
      <c r="H29" s="19">
        <f>IF(Tāme!H30="","",Tāme!H30)</f>
        <v>0</v>
      </c>
      <c r="I29" s="29">
        <f>IF(Tāme!I30="","",Tāme!I30)</f>
        <v>0</v>
      </c>
      <c r="J29" s="21">
        <f>IF(Tāme!J30="","",Tāme!J30)</f>
        <v>0</v>
      </c>
      <c r="K29" s="22"/>
      <c r="L29" s="21">
        <f>Tāme!M30</f>
        <v>0</v>
      </c>
      <c r="M29" s="357"/>
      <c r="N29" s="341"/>
      <c r="O29" s="358"/>
      <c r="Q29" s="156">
        <f t="shared" si="1"/>
        <v>0</v>
      </c>
    </row>
    <row r="30" spans="2:17" s="17" customFormat="1" ht="11.25" customHeight="1" outlineLevel="1" x14ac:dyDescent="0.25">
      <c r="B30" s="27" t="str">
        <f>IF(Tāme!B31="","",Tāme!B31)</f>
        <v>2.10.</v>
      </c>
      <c r="C30" s="239" t="str">
        <f>IF(Tāme!C31="","",Tāme!C31)</f>
        <v/>
      </c>
      <c r="D30" s="239" t="str">
        <f>IF(Tāme!D31="","",Tāme!D31)</f>
        <v/>
      </c>
      <c r="E30" s="239" t="str">
        <f>IF(Tāme!E31="","",Tāme!E31)</f>
        <v/>
      </c>
      <c r="F30" s="20" t="str">
        <f>IF(Tāme!F31="","",Tāme!F31)</f>
        <v/>
      </c>
      <c r="G30" s="261">
        <f>IF(Tāme!G31="","",Tāme!G31)</f>
        <v>1</v>
      </c>
      <c r="H30" s="20">
        <f>IF(Tāme!H31="","",Tāme!H31)</f>
        <v>0</v>
      </c>
      <c r="I30" s="30">
        <f>IF(Tāme!I31="","",Tāme!I31)</f>
        <v>0</v>
      </c>
      <c r="J30" s="28">
        <f>IF(Tāme!J31="","",Tāme!J31)</f>
        <v>0</v>
      </c>
      <c r="K30" s="22"/>
      <c r="L30" s="21">
        <f>Tāme!M31</f>
        <v>0</v>
      </c>
      <c r="M30" s="359"/>
      <c r="N30" s="341"/>
      <c r="O30" s="358"/>
      <c r="Q30" s="156">
        <f t="shared" si="1"/>
        <v>0</v>
      </c>
    </row>
    <row r="31" spans="2:17" s="17" customFormat="1" ht="21" customHeight="1" x14ac:dyDescent="0.25">
      <c r="B31" s="186">
        <v>3</v>
      </c>
      <c r="C31" s="444" t="str">
        <f>Tāme!C32</f>
        <v>Ar iekārtu uzstādīšanu saistītās būvniecības izmaksas</v>
      </c>
      <c r="D31" s="445"/>
      <c r="E31" s="244"/>
      <c r="F31" s="125"/>
      <c r="G31" s="259"/>
      <c r="H31" s="187"/>
      <c r="I31" s="193"/>
      <c r="J31" s="189">
        <f>SUM(J32:J41)</f>
        <v>0</v>
      </c>
      <c r="K31" s="22"/>
      <c r="L31" s="189">
        <f>SUM(L32:L41)</f>
        <v>0</v>
      </c>
      <c r="M31" s="190">
        <f>SUM(M32:M41)</f>
        <v>0</v>
      </c>
      <c r="N31" s="191">
        <f>SUM(N32:N41)</f>
        <v>0</v>
      </c>
      <c r="O31" s="192">
        <f>SUM(O32:O41)</f>
        <v>0</v>
      </c>
      <c r="Q31" s="153">
        <f>SUM(Q32:Q41)</f>
        <v>0</v>
      </c>
    </row>
    <row r="32" spans="2:17" s="17" customFormat="1" ht="11.25" customHeight="1" x14ac:dyDescent="0.25">
      <c r="B32" s="26">
        <f>IF(Tāme!B33="","",Tāme!B33)</f>
        <v>3.1</v>
      </c>
      <c r="C32" s="238" t="str">
        <f>IF(Tāme!C33="","",Tāme!C33)</f>
        <v/>
      </c>
      <c r="D32" s="238" t="str">
        <f>IF(Tāme!D33="","",Tāme!D33)</f>
        <v/>
      </c>
      <c r="E32" s="238" t="str">
        <f>IF(Tāme!E33="","",Tāme!E33)</f>
        <v/>
      </c>
      <c r="F32" s="19" t="str">
        <f>IF(Tāme!F33="","",Tāme!F33)</f>
        <v/>
      </c>
      <c r="G32" s="260">
        <f>IF(Tāme!G33="","",Tāme!G33)</f>
        <v>1</v>
      </c>
      <c r="H32" s="19">
        <f>IF(Tāme!H33="","",Tāme!H33)</f>
        <v>0</v>
      </c>
      <c r="I32" s="29">
        <f>IF(Tāme!I33="","",Tāme!I33)</f>
        <v>0</v>
      </c>
      <c r="J32" s="21">
        <f>IF(Tāme!J33="","",Tāme!J33)</f>
        <v>0</v>
      </c>
      <c r="K32" s="22"/>
      <c r="L32" s="21">
        <f>Tāme!M33</f>
        <v>0</v>
      </c>
      <c r="M32" s="357"/>
      <c r="N32" s="341"/>
      <c r="O32" s="358"/>
      <c r="Q32" s="156">
        <f>IFERROR((L32-M32-N32-O32),"")</f>
        <v>0</v>
      </c>
    </row>
    <row r="33" spans="2:17" s="17" customFormat="1" ht="11.25" customHeight="1" x14ac:dyDescent="0.25">
      <c r="B33" s="26">
        <f>IF(Tāme!B34="","",Tāme!B34)</f>
        <v>3.2</v>
      </c>
      <c r="C33" s="238" t="str">
        <f>IF(Tāme!C34="","",Tāme!C34)</f>
        <v/>
      </c>
      <c r="D33" s="238" t="str">
        <f>IF(Tāme!D34="","",Tāme!D34)</f>
        <v/>
      </c>
      <c r="E33" s="238" t="str">
        <f>IF(Tāme!E34="","",Tāme!E34)</f>
        <v/>
      </c>
      <c r="F33" s="19" t="str">
        <f>IF(Tāme!F34="","",Tāme!F34)</f>
        <v/>
      </c>
      <c r="G33" s="260">
        <f>IF(Tāme!G34="","",Tāme!G34)</f>
        <v>1</v>
      </c>
      <c r="H33" s="19">
        <f>IF(Tāme!H34="","",Tāme!H34)</f>
        <v>0</v>
      </c>
      <c r="I33" s="29">
        <f>IF(Tāme!I34="","",Tāme!I34)</f>
        <v>0</v>
      </c>
      <c r="J33" s="21">
        <f>IF(Tāme!J34="","",Tāme!J34)</f>
        <v>0</v>
      </c>
      <c r="K33" s="22"/>
      <c r="L33" s="21">
        <f>Tāme!M34</f>
        <v>0</v>
      </c>
      <c r="M33" s="357"/>
      <c r="N33" s="341"/>
      <c r="O33" s="358"/>
      <c r="Q33" s="156">
        <f t="shared" ref="Q33:Q41" si="2">IFERROR((L33-M33-N33-O33),"")</f>
        <v>0</v>
      </c>
    </row>
    <row r="34" spans="2:17" s="17" customFormat="1" ht="11.25" customHeight="1" outlineLevel="1" x14ac:dyDescent="0.25">
      <c r="B34" s="26">
        <f>IF(Tāme!B35="","",Tāme!B35)</f>
        <v>3.3</v>
      </c>
      <c r="C34" s="238" t="str">
        <f>IF(Tāme!C35="","",Tāme!C35)</f>
        <v/>
      </c>
      <c r="D34" s="238" t="str">
        <f>IF(Tāme!D35="","",Tāme!D35)</f>
        <v/>
      </c>
      <c r="E34" s="238" t="str">
        <f>IF(Tāme!E35="","",Tāme!E35)</f>
        <v/>
      </c>
      <c r="F34" s="19" t="str">
        <f>IF(Tāme!F35="","",Tāme!F35)</f>
        <v/>
      </c>
      <c r="G34" s="260">
        <f>IF(Tāme!G35="","",Tāme!G35)</f>
        <v>1</v>
      </c>
      <c r="H34" s="19">
        <f>IF(Tāme!H35="","",Tāme!H35)</f>
        <v>0</v>
      </c>
      <c r="I34" s="29">
        <f>IF(Tāme!I35="","",Tāme!I35)</f>
        <v>0</v>
      </c>
      <c r="J34" s="21">
        <f>IF(Tāme!J35="","",Tāme!J35)</f>
        <v>0</v>
      </c>
      <c r="K34" s="22"/>
      <c r="L34" s="21">
        <f>Tāme!M35</f>
        <v>0</v>
      </c>
      <c r="M34" s="357"/>
      <c r="N34" s="341"/>
      <c r="O34" s="358"/>
      <c r="Q34" s="156">
        <f t="shared" si="2"/>
        <v>0</v>
      </c>
    </row>
    <row r="35" spans="2:17" s="17" customFormat="1" ht="11.25" customHeight="1" outlineLevel="1" x14ac:dyDescent="0.25">
      <c r="B35" s="26">
        <f>IF(Tāme!B36="","",Tāme!B36)</f>
        <v>3.4</v>
      </c>
      <c r="C35" s="238" t="str">
        <f>IF(Tāme!C36="","",Tāme!C36)</f>
        <v/>
      </c>
      <c r="D35" s="238" t="str">
        <f>IF(Tāme!D36="","",Tāme!D36)</f>
        <v/>
      </c>
      <c r="E35" s="238" t="str">
        <f>IF(Tāme!E36="","",Tāme!E36)</f>
        <v/>
      </c>
      <c r="F35" s="19" t="str">
        <f>IF(Tāme!F36="","",Tāme!F36)</f>
        <v/>
      </c>
      <c r="G35" s="260">
        <f>IF(Tāme!G36="","",Tāme!G36)</f>
        <v>1</v>
      </c>
      <c r="H35" s="19">
        <f>IF(Tāme!H36="","",Tāme!H36)</f>
        <v>0</v>
      </c>
      <c r="I35" s="29">
        <f>IF(Tāme!I36="","",Tāme!I36)</f>
        <v>0</v>
      </c>
      <c r="J35" s="21">
        <f>IF(Tāme!J36="","",Tāme!J36)</f>
        <v>0</v>
      </c>
      <c r="K35" s="22"/>
      <c r="L35" s="21">
        <f>Tāme!M36</f>
        <v>0</v>
      </c>
      <c r="M35" s="357"/>
      <c r="N35" s="341"/>
      <c r="O35" s="358"/>
      <c r="Q35" s="156">
        <f t="shared" si="2"/>
        <v>0</v>
      </c>
    </row>
    <row r="36" spans="2:17" s="17" customFormat="1" ht="11.25" customHeight="1" outlineLevel="1" x14ac:dyDescent="0.25">
      <c r="B36" s="26">
        <f>IF(Tāme!B37="","",Tāme!B37)</f>
        <v>3.5</v>
      </c>
      <c r="C36" s="238" t="str">
        <f>IF(Tāme!C37="","",Tāme!C37)</f>
        <v/>
      </c>
      <c r="D36" s="238" t="str">
        <f>IF(Tāme!D37="","",Tāme!D37)</f>
        <v/>
      </c>
      <c r="E36" s="238" t="str">
        <f>IF(Tāme!E37="","",Tāme!E37)</f>
        <v/>
      </c>
      <c r="F36" s="19" t="str">
        <f>IF(Tāme!F37="","",Tāme!F37)</f>
        <v/>
      </c>
      <c r="G36" s="260">
        <f>IF(Tāme!G37="","",Tāme!G37)</f>
        <v>1</v>
      </c>
      <c r="H36" s="19">
        <f>IF(Tāme!H37="","",Tāme!H37)</f>
        <v>0</v>
      </c>
      <c r="I36" s="29">
        <f>IF(Tāme!I37="","",Tāme!I37)</f>
        <v>0</v>
      </c>
      <c r="J36" s="21">
        <f>IF(Tāme!J37="","",Tāme!J37)</f>
        <v>0</v>
      </c>
      <c r="K36" s="22"/>
      <c r="L36" s="21">
        <f>Tāme!M37</f>
        <v>0</v>
      </c>
      <c r="M36" s="357"/>
      <c r="N36" s="341"/>
      <c r="O36" s="358"/>
      <c r="Q36" s="156">
        <f t="shared" si="2"/>
        <v>0</v>
      </c>
    </row>
    <row r="37" spans="2:17" s="17" customFormat="1" ht="11.25" customHeight="1" outlineLevel="1" x14ac:dyDescent="0.25">
      <c r="B37" s="26">
        <f>IF(Tāme!B38="","",Tāme!B38)</f>
        <v>3.6</v>
      </c>
      <c r="C37" s="238" t="str">
        <f>IF(Tāme!C38="","",Tāme!C38)</f>
        <v/>
      </c>
      <c r="D37" s="238" t="str">
        <f>IF(Tāme!D38="","",Tāme!D38)</f>
        <v/>
      </c>
      <c r="E37" s="238" t="str">
        <f>IF(Tāme!E38="","",Tāme!E38)</f>
        <v/>
      </c>
      <c r="F37" s="19" t="str">
        <f>IF(Tāme!F38="","",Tāme!F38)</f>
        <v/>
      </c>
      <c r="G37" s="260">
        <f>IF(Tāme!G38="","",Tāme!G38)</f>
        <v>1</v>
      </c>
      <c r="H37" s="19">
        <f>IF(Tāme!H38="","",Tāme!H38)</f>
        <v>0</v>
      </c>
      <c r="I37" s="29">
        <f>IF(Tāme!I38="","",Tāme!I38)</f>
        <v>0</v>
      </c>
      <c r="J37" s="21">
        <f>IF(Tāme!J38="","",Tāme!J38)</f>
        <v>0</v>
      </c>
      <c r="K37" s="22"/>
      <c r="L37" s="21">
        <f>Tāme!M38</f>
        <v>0</v>
      </c>
      <c r="M37" s="357"/>
      <c r="N37" s="341"/>
      <c r="O37" s="358"/>
      <c r="Q37" s="156">
        <f t="shared" si="2"/>
        <v>0</v>
      </c>
    </row>
    <row r="38" spans="2:17" s="17" customFormat="1" ht="11.25" customHeight="1" outlineLevel="1" x14ac:dyDescent="0.25">
      <c r="B38" s="26">
        <f>IF(Tāme!B39="","",Tāme!B39)</f>
        <v>3.7</v>
      </c>
      <c r="C38" s="238" t="str">
        <f>IF(Tāme!C39="","",Tāme!C39)</f>
        <v/>
      </c>
      <c r="D38" s="238" t="str">
        <f>IF(Tāme!D39="","",Tāme!D39)</f>
        <v/>
      </c>
      <c r="E38" s="238" t="str">
        <f>IF(Tāme!E39="","",Tāme!E39)</f>
        <v/>
      </c>
      <c r="F38" s="19" t="str">
        <f>IF(Tāme!F39="","",Tāme!F39)</f>
        <v/>
      </c>
      <c r="G38" s="260">
        <f>IF(Tāme!G39="","",Tāme!G39)</f>
        <v>1</v>
      </c>
      <c r="H38" s="19">
        <f>IF(Tāme!H39="","",Tāme!H39)</f>
        <v>0</v>
      </c>
      <c r="I38" s="29">
        <f>IF(Tāme!I39="","",Tāme!I39)</f>
        <v>0</v>
      </c>
      <c r="J38" s="21">
        <f>IF(Tāme!J39="","",Tāme!J39)</f>
        <v>0</v>
      </c>
      <c r="K38" s="22"/>
      <c r="L38" s="21">
        <f>Tāme!M39</f>
        <v>0</v>
      </c>
      <c r="M38" s="357"/>
      <c r="N38" s="341"/>
      <c r="O38" s="358"/>
      <c r="Q38" s="156">
        <f t="shared" si="2"/>
        <v>0</v>
      </c>
    </row>
    <row r="39" spans="2:17" s="17" customFormat="1" ht="11.25" customHeight="1" outlineLevel="1" x14ac:dyDescent="0.25">
      <c r="B39" s="26">
        <f>IF(Tāme!B40="","",Tāme!B40)</f>
        <v>3.8</v>
      </c>
      <c r="C39" s="238" t="str">
        <f>IF(Tāme!C40="","",Tāme!C40)</f>
        <v/>
      </c>
      <c r="D39" s="238" t="str">
        <f>IF(Tāme!D40="","",Tāme!D40)</f>
        <v/>
      </c>
      <c r="E39" s="238" t="str">
        <f>IF(Tāme!E40="","",Tāme!E40)</f>
        <v/>
      </c>
      <c r="F39" s="19" t="str">
        <f>IF(Tāme!F40="","",Tāme!F40)</f>
        <v/>
      </c>
      <c r="G39" s="260">
        <f>IF(Tāme!G40="","",Tāme!G40)</f>
        <v>1</v>
      </c>
      <c r="H39" s="19">
        <f>IF(Tāme!H40="","",Tāme!H40)</f>
        <v>0</v>
      </c>
      <c r="I39" s="29">
        <f>IF(Tāme!I40="","",Tāme!I40)</f>
        <v>0</v>
      </c>
      <c r="J39" s="21">
        <f>IF(Tāme!J40="","",Tāme!J40)</f>
        <v>0</v>
      </c>
      <c r="K39" s="22"/>
      <c r="L39" s="21">
        <f>Tāme!M40</f>
        <v>0</v>
      </c>
      <c r="M39" s="357"/>
      <c r="N39" s="341"/>
      <c r="O39" s="358"/>
      <c r="Q39" s="156">
        <f t="shared" si="2"/>
        <v>0</v>
      </c>
    </row>
    <row r="40" spans="2:17" s="17" customFormat="1" ht="11.25" customHeight="1" outlineLevel="1" x14ac:dyDescent="0.25">
      <c r="B40" s="26">
        <f>IF(Tāme!B41="","",Tāme!B41)</f>
        <v>3.9</v>
      </c>
      <c r="C40" s="238" t="str">
        <f>IF(Tāme!C41="","",Tāme!C41)</f>
        <v/>
      </c>
      <c r="D40" s="238" t="str">
        <f>IF(Tāme!D41="","",Tāme!D41)</f>
        <v/>
      </c>
      <c r="E40" s="238" t="str">
        <f>IF(Tāme!E41="","",Tāme!E41)</f>
        <v/>
      </c>
      <c r="F40" s="19" t="str">
        <f>IF(Tāme!F41="","",Tāme!F41)</f>
        <v/>
      </c>
      <c r="G40" s="260">
        <f>IF(Tāme!G41="","",Tāme!G41)</f>
        <v>1</v>
      </c>
      <c r="H40" s="19">
        <f>IF(Tāme!H41="","",Tāme!H41)</f>
        <v>0</v>
      </c>
      <c r="I40" s="29">
        <f>IF(Tāme!I41="","",Tāme!I41)</f>
        <v>0</v>
      </c>
      <c r="J40" s="21">
        <f>IF(Tāme!J41="","",Tāme!J41)</f>
        <v>0</v>
      </c>
      <c r="K40" s="22"/>
      <c r="L40" s="21">
        <f>Tāme!M41</f>
        <v>0</v>
      </c>
      <c r="M40" s="357"/>
      <c r="N40" s="341"/>
      <c r="O40" s="358"/>
      <c r="Q40" s="156">
        <f t="shared" si="2"/>
        <v>0</v>
      </c>
    </row>
    <row r="41" spans="2:17" s="17" customFormat="1" ht="11.25" customHeight="1" outlineLevel="1" x14ac:dyDescent="0.25">
      <c r="B41" s="27" t="str">
        <f>IF(Tāme!B42="","",Tāme!B42)</f>
        <v>3.10.</v>
      </c>
      <c r="C41" s="239" t="str">
        <f>IF(Tāme!C42="","",Tāme!C42)</f>
        <v/>
      </c>
      <c r="D41" s="239" t="str">
        <f>IF(Tāme!D42="","",Tāme!D42)</f>
        <v/>
      </c>
      <c r="E41" s="239" t="str">
        <f>IF(Tāme!E42="","",Tāme!E42)</f>
        <v/>
      </c>
      <c r="F41" s="20" t="str">
        <f>IF(Tāme!F42="","",Tāme!F42)</f>
        <v/>
      </c>
      <c r="G41" s="261">
        <f>IF(Tāme!G42="","",Tāme!G42)</f>
        <v>1</v>
      </c>
      <c r="H41" s="20">
        <f>IF(Tāme!H42="","",Tāme!H42)</f>
        <v>0</v>
      </c>
      <c r="I41" s="30">
        <f>IF(Tāme!I42="","",Tāme!I42)</f>
        <v>0</v>
      </c>
      <c r="J41" s="28">
        <f>IF(Tāme!J42="","",Tāme!J42)</f>
        <v>0</v>
      </c>
      <c r="K41" s="22"/>
      <c r="L41" s="21">
        <f>Tāme!M42</f>
        <v>0</v>
      </c>
      <c r="M41" s="359"/>
      <c r="N41" s="341"/>
      <c r="O41" s="358"/>
      <c r="Q41" s="156">
        <f t="shared" si="2"/>
        <v>0</v>
      </c>
    </row>
    <row r="42" spans="2:17" s="17" customFormat="1" ht="21" customHeight="1" x14ac:dyDescent="0.25">
      <c r="B42" s="186">
        <v>4</v>
      </c>
      <c r="C42" s="444" t="str">
        <f>Tāme!C43</f>
        <v>Citas izmaksas</v>
      </c>
      <c r="D42" s="445"/>
      <c r="E42" s="244"/>
      <c r="F42" s="125"/>
      <c r="G42" s="259"/>
      <c r="H42" s="187"/>
      <c r="I42" s="193"/>
      <c r="J42" s="189">
        <f>SUM(J43:J52)</f>
        <v>0</v>
      </c>
      <c r="K42" s="22"/>
      <c r="L42" s="189">
        <f>SUM(L43:L52)</f>
        <v>0</v>
      </c>
      <c r="M42" s="190">
        <f>SUM(M43:M52)</f>
        <v>0</v>
      </c>
      <c r="N42" s="191">
        <f>SUM(N43:N52)</f>
        <v>0</v>
      </c>
      <c r="O42" s="192">
        <f>SUM(O43:O52)</f>
        <v>0</v>
      </c>
      <c r="Q42" s="153">
        <f>SUM(Q43:Q52)</f>
        <v>0</v>
      </c>
    </row>
    <row r="43" spans="2:17" s="17" customFormat="1" ht="11.25" customHeight="1" x14ac:dyDescent="0.25">
      <c r="B43" s="26">
        <f>IF(Tāme!B44="","",Tāme!B44)</f>
        <v>4.0999999999999996</v>
      </c>
      <c r="C43" s="238" t="str">
        <f>IF(Tāme!C44="","",Tāme!C44)</f>
        <v/>
      </c>
      <c r="D43" s="238" t="str">
        <f>IF(Tāme!D44="","",Tāme!D44)</f>
        <v/>
      </c>
      <c r="E43" s="238" t="str">
        <f>IF(Tāme!E44="","",Tāme!E44)</f>
        <v/>
      </c>
      <c r="F43" s="19" t="str">
        <f>IF(Tāme!F44="","",Tāme!F44)</f>
        <v/>
      </c>
      <c r="G43" s="260">
        <f>IF(Tāme!G44="","",Tāme!G44)</f>
        <v>1</v>
      </c>
      <c r="H43" s="19">
        <f>IF(Tāme!H44="","",Tāme!H44)</f>
        <v>0</v>
      </c>
      <c r="I43" s="29">
        <f>IF(Tāme!I44="","",Tāme!I44)</f>
        <v>0</v>
      </c>
      <c r="J43" s="21">
        <f>IF(Tāme!J44="","",Tāme!J44)</f>
        <v>0</v>
      </c>
      <c r="K43" s="22"/>
      <c r="L43" s="21">
        <f>Tāme!M44</f>
        <v>0</v>
      </c>
      <c r="M43" s="357"/>
      <c r="N43" s="341"/>
      <c r="O43" s="358"/>
      <c r="Q43" s="156">
        <f>IFERROR((L43-M43-N43-O43),"")</f>
        <v>0</v>
      </c>
    </row>
    <row r="44" spans="2:17" s="17" customFormat="1" ht="11.25" customHeight="1" x14ac:dyDescent="0.25">
      <c r="B44" s="26">
        <f>IF(Tāme!B45="","",Tāme!B45)</f>
        <v>4.2</v>
      </c>
      <c r="C44" s="238" t="str">
        <f>IF(Tāme!C45="","",Tāme!C45)</f>
        <v/>
      </c>
      <c r="D44" s="238" t="str">
        <f>IF(Tāme!D45="","",Tāme!D45)</f>
        <v/>
      </c>
      <c r="E44" s="238" t="str">
        <f>IF(Tāme!E45="","",Tāme!E45)</f>
        <v/>
      </c>
      <c r="F44" s="19" t="str">
        <f>IF(Tāme!F45="","",Tāme!F45)</f>
        <v/>
      </c>
      <c r="G44" s="260">
        <f>IF(Tāme!G45="","",Tāme!G45)</f>
        <v>1</v>
      </c>
      <c r="H44" s="19">
        <f>IF(Tāme!H45="","",Tāme!H45)</f>
        <v>0</v>
      </c>
      <c r="I44" s="29">
        <f>IF(Tāme!I45="","",Tāme!I45)</f>
        <v>0</v>
      </c>
      <c r="J44" s="21">
        <f>IF(Tāme!J45="","",Tāme!J45)</f>
        <v>0</v>
      </c>
      <c r="K44" s="22"/>
      <c r="L44" s="21">
        <f>Tāme!M45</f>
        <v>0</v>
      </c>
      <c r="M44" s="357"/>
      <c r="N44" s="341"/>
      <c r="O44" s="358"/>
      <c r="Q44" s="156">
        <f t="shared" ref="Q44:Q52" si="3">IFERROR((L44-M44-N44-O44),"")</f>
        <v>0</v>
      </c>
    </row>
    <row r="45" spans="2:17" s="17" customFormat="1" ht="11.25" customHeight="1" outlineLevel="1" x14ac:dyDescent="0.25">
      <c r="B45" s="26">
        <f>IF(Tāme!B46="","",Tāme!B46)</f>
        <v>4.3</v>
      </c>
      <c r="C45" s="238" t="str">
        <f>IF(Tāme!C46="","",Tāme!C46)</f>
        <v/>
      </c>
      <c r="D45" s="238" t="str">
        <f>IF(Tāme!D46="","",Tāme!D46)</f>
        <v/>
      </c>
      <c r="E45" s="238" t="str">
        <f>IF(Tāme!E46="","",Tāme!E46)</f>
        <v/>
      </c>
      <c r="F45" s="19" t="str">
        <f>IF(Tāme!F46="","",Tāme!F46)</f>
        <v/>
      </c>
      <c r="G45" s="260">
        <f>IF(Tāme!G46="","",Tāme!G46)</f>
        <v>1</v>
      </c>
      <c r="H45" s="19">
        <f>IF(Tāme!H46="","",Tāme!H46)</f>
        <v>0</v>
      </c>
      <c r="I45" s="29">
        <f>IF(Tāme!I46="","",Tāme!I46)</f>
        <v>0</v>
      </c>
      <c r="J45" s="21">
        <f>IF(Tāme!J46="","",Tāme!J46)</f>
        <v>0</v>
      </c>
      <c r="K45" s="22"/>
      <c r="L45" s="21">
        <f>Tāme!M46</f>
        <v>0</v>
      </c>
      <c r="M45" s="357"/>
      <c r="N45" s="341"/>
      <c r="O45" s="358"/>
      <c r="Q45" s="156">
        <f t="shared" si="3"/>
        <v>0</v>
      </c>
    </row>
    <row r="46" spans="2:17" s="17" customFormat="1" ht="11.25" customHeight="1" outlineLevel="1" x14ac:dyDescent="0.25">
      <c r="B46" s="26">
        <f>IF(Tāme!B47="","",Tāme!B47)</f>
        <v>4.4000000000000004</v>
      </c>
      <c r="C46" s="238" t="str">
        <f>IF(Tāme!C47="","",Tāme!C47)</f>
        <v/>
      </c>
      <c r="D46" s="238" t="str">
        <f>IF(Tāme!D47="","",Tāme!D47)</f>
        <v/>
      </c>
      <c r="E46" s="238" t="str">
        <f>IF(Tāme!E47="","",Tāme!E47)</f>
        <v/>
      </c>
      <c r="F46" s="19" t="str">
        <f>IF(Tāme!F47="","",Tāme!F47)</f>
        <v/>
      </c>
      <c r="G46" s="260">
        <f>IF(Tāme!G47="","",Tāme!G47)</f>
        <v>1</v>
      </c>
      <c r="H46" s="19">
        <f>IF(Tāme!H47="","",Tāme!H47)</f>
        <v>0</v>
      </c>
      <c r="I46" s="29">
        <f>IF(Tāme!I47="","",Tāme!I47)</f>
        <v>0</v>
      </c>
      <c r="J46" s="21">
        <f>IF(Tāme!J47="","",Tāme!J47)</f>
        <v>0</v>
      </c>
      <c r="K46" s="22"/>
      <c r="L46" s="21">
        <f>Tāme!M47</f>
        <v>0</v>
      </c>
      <c r="M46" s="357"/>
      <c r="N46" s="341"/>
      <c r="O46" s="358"/>
      <c r="Q46" s="156">
        <f t="shared" si="3"/>
        <v>0</v>
      </c>
    </row>
    <row r="47" spans="2:17" s="17" customFormat="1" ht="11.25" customHeight="1" outlineLevel="1" x14ac:dyDescent="0.25">
      <c r="B47" s="26">
        <f>IF(Tāme!B48="","",Tāme!B48)</f>
        <v>4.5</v>
      </c>
      <c r="C47" s="238" t="str">
        <f>IF(Tāme!C48="","",Tāme!C48)</f>
        <v/>
      </c>
      <c r="D47" s="238" t="str">
        <f>IF(Tāme!D48="","",Tāme!D48)</f>
        <v/>
      </c>
      <c r="E47" s="238" t="str">
        <f>IF(Tāme!E48="","",Tāme!E48)</f>
        <v/>
      </c>
      <c r="F47" s="19" t="str">
        <f>IF(Tāme!F48="","",Tāme!F48)</f>
        <v/>
      </c>
      <c r="G47" s="260">
        <f>IF(Tāme!G48="","",Tāme!G48)</f>
        <v>1</v>
      </c>
      <c r="H47" s="19">
        <f>IF(Tāme!H48="","",Tāme!H48)</f>
        <v>0</v>
      </c>
      <c r="I47" s="29">
        <f>IF(Tāme!I48="","",Tāme!I48)</f>
        <v>0</v>
      </c>
      <c r="J47" s="21">
        <f>IF(Tāme!J48="","",Tāme!J48)</f>
        <v>0</v>
      </c>
      <c r="K47" s="22"/>
      <c r="L47" s="21">
        <f>Tāme!M48</f>
        <v>0</v>
      </c>
      <c r="M47" s="357"/>
      <c r="N47" s="341"/>
      <c r="O47" s="358"/>
      <c r="Q47" s="156">
        <f t="shared" si="3"/>
        <v>0</v>
      </c>
    </row>
    <row r="48" spans="2:17" s="17" customFormat="1" ht="11.25" customHeight="1" outlineLevel="1" x14ac:dyDescent="0.25">
      <c r="B48" s="26">
        <f>IF(Tāme!B49="","",Tāme!B49)</f>
        <v>4.5999999999999996</v>
      </c>
      <c r="C48" s="238" t="str">
        <f>IF(Tāme!C49="","",Tāme!C49)</f>
        <v/>
      </c>
      <c r="D48" s="238" t="str">
        <f>IF(Tāme!D49="","",Tāme!D49)</f>
        <v/>
      </c>
      <c r="E48" s="238" t="str">
        <f>IF(Tāme!E49="","",Tāme!E49)</f>
        <v/>
      </c>
      <c r="F48" s="19" t="str">
        <f>IF(Tāme!F49="","",Tāme!F49)</f>
        <v/>
      </c>
      <c r="G48" s="260">
        <f>IF(Tāme!G49="","",Tāme!G49)</f>
        <v>1</v>
      </c>
      <c r="H48" s="19">
        <f>IF(Tāme!H49="","",Tāme!H49)</f>
        <v>0</v>
      </c>
      <c r="I48" s="29">
        <f>IF(Tāme!I49="","",Tāme!I49)</f>
        <v>0</v>
      </c>
      <c r="J48" s="21">
        <f>IF(Tāme!J49="","",Tāme!J49)</f>
        <v>0</v>
      </c>
      <c r="K48" s="22"/>
      <c r="L48" s="21">
        <f>Tāme!M49</f>
        <v>0</v>
      </c>
      <c r="M48" s="357"/>
      <c r="N48" s="341"/>
      <c r="O48" s="358"/>
      <c r="Q48" s="156">
        <f t="shared" si="3"/>
        <v>0</v>
      </c>
    </row>
    <row r="49" spans="2:17" s="17" customFormat="1" ht="11.25" customHeight="1" outlineLevel="1" x14ac:dyDescent="0.25">
      <c r="B49" s="26">
        <f>IF(Tāme!B50="","",Tāme!B50)</f>
        <v>4.7</v>
      </c>
      <c r="C49" s="238" t="str">
        <f>IF(Tāme!C50="","",Tāme!C50)</f>
        <v/>
      </c>
      <c r="D49" s="238" t="str">
        <f>IF(Tāme!D50="","",Tāme!D50)</f>
        <v/>
      </c>
      <c r="E49" s="238" t="str">
        <f>IF(Tāme!E50="","",Tāme!E50)</f>
        <v/>
      </c>
      <c r="F49" s="19" t="str">
        <f>IF(Tāme!F50="","",Tāme!F50)</f>
        <v/>
      </c>
      <c r="G49" s="260">
        <f>IF(Tāme!G50="","",Tāme!G50)</f>
        <v>1</v>
      </c>
      <c r="H49" s="19">
        <f>IF(Tāme!H50="","",Tāme!H50)</f>
        <v>0</v>
      </c>
      <c r="I49" s="29">
        <f>IF(Tāme!I50="","",Tāme!I50)</f>
        <v>0</v>
      </c>
      <c r="J49" s="21">
        <f>IF(Tāme!J50="","",Tāme!J50)</f>
        <v>0</v>
      </c>
      <c r="K49" s="22"/>
      <c r="L49" s="21">
        <f>Tāme!M50</f>
        <v>0</v>
      </c>
      <c r="M49" s="357"/>
      <c r="N49" s="341"/>
      <c r="O49" s="358"/>
      <c r="Q49" s="156">
        <f t="shared" si="3"/>
        <v>0</v>
      </c>
    </row>
    <row r="50" spans="2:17" s="17" customFormat="1" ht="11.25" customHeight="1" outlineLevel="1" x14ac:dyDescent="0.25">
      <c r="B50" s="26">
        <f>IF(Tāme!B51="","",Tāme!B51)</f>
        <v>4.8</v>
      </c>
      <c r="C50" s="238" t="str">
        <f>IF(Tāme!C51="","",Tāme!C51)</f>
        <v/>
      </c>
      <c r="D50" s="238" t="str">
        <f>IF(Tāme!D51="","",Tāme!D51)</f>
        <v/>
      </c>
      <c r="E50" s="238" t="str">
        <f>IF(Tāme!E51="","",Tāme!E51)</f>
        <v/>
      </c>
      <c r="F50" s="19" t="str">
        <f>IF(Tāme!F51="","",Tāme!F51)</f>
        <v/>
      </c>
      <c r="G50" s="260">
        <f>IF(Tāme!G51="","",Tāme!G51)</f>
        <v>1</v>
      </c>
      <c r="H50" s="19">
        <f>IF(Tāme!H51="","",Tāme!H51)</f>
        <v>0</v>
      </c>
      <c r="I50" s="29">
        <f>IF(Tāme!I51="","",Tāme!I51)</f>
        <v>0</v>
      </c>
      <c r="J50" s="21">
        <f>IF(Tāme!J51="","",Tāme!J51)</f>
        <v>0</v>
      </c>
      <c r="K50" s="22"/>
      <c r="L50" s="21">
        <f>Tāme!M51</f>
        <v>0</v>
      </c>
      <c r="M50" s="357"/>
      <c r="N50" s="341"/>
      <c r="O50" s="358"/>
      <c r="Q50" s="156">
        <f t="shared" si="3"/>
        <v>0</v>
      </c>
    </row>
    <row r="51" spans="2:17" s="17" customFormat="1" ht="11.25" customHeight="1" outlineLevel="1" x14ac:dyDescent="0.25">
      <c r="B51" s="26">
        <f>IF(Tāme!B52="","",Tāme!B52)</f>
        <v>4.9000000000000004</v>
      </c>
      <c r="C51" s="238" t="str">
        <f>IF(Tāme!C52="","",Tāme!C52)</f>
        <v/>
      </c>
      <c r="D51" s="238" t="str">
        <f>IF(Tāme!D52="","",Tāme!D52)</f>
        <v/>
      </c>
      <c r="E51" s="238" t="str">
        <f>IF(Tāme!E52="","",Tāme!E52)</f>
        <v/>
      </c>
      <c r="F51" s="19" t="str">
        <f>IF(Tāme!F52="","",Tāme!F52)</f>
        <v/>
      </c>
      <c r="G51" s="260">
        <f>IF(Tāme!G52="","",Tāme!G52)</f>
        <v>1</v>
      </c>
      <c r="H51" s="19">
        <f>IF(Tāme!H52="","",Tāme!H52)</f>
        <v>0</v>
      </c>
      <c r="I51" s="29">
        <f>IF(Tāme!I52="","",Tāme!I52)</f>
        <v>0</v>
      </c>
      <c r="J51" s="21">
        <f>IF(Tāme!J52="","",Tāme!J52)</f>
        <v>0</v>
      </c>
      <c r="K51" s="22"/>
      <c r="L51" s="21">
        <f>Tāme!M52</f>
        <v>0</v>
      </c>
      <c r="M51" s="357"/>
      <c r="N51" s="341"/>
      <c r="O51" s="358"/>
      <c r="Q51" s="156">
        <f t="shared" si="3"/>
        <v>0</v>
      </c>
    </row>
    <row r="52" spans="2:17" s="17" customFormat="1" ht="11.25" customHeight="1" outlineLevel="1" thickBot="1" x14ac:dyDescent="0.3">
      <c r="B52" s="27" t="str">
        <f>IF(Tāme!B53="","",Tāme!B53)</f>
        <v>4.10.</v>
      </c>
      <c r="C52" s="239" t="str">
        <f>IF(Tāme!C53="","",Tāme!C53)</f>
        <v/>
      </c>
      <c r="D52" s="239" t="str">
        <f>IF(Tāme!D53="","",Tāme!D53)</f>
        <v/>
      </c>
      <c r="E52" s="239" t="str">
        <f>IF(Tāme!E53="","",Tāme!E53)</f>
        <v/>
      </c>
      <c r="F52" s="20" t="str">
        <f>IF(Tāme!F53="","",Tāme!F53)</f>
        <v/>
      </c>
      <c r="G52" s="261">
        <f>IF(Tāme!G53="","",Tāme!G53)</f>
        <v>1</v>
      </c>
      <c r="H52" s="20">
        <f>IF(Tāme!H53="","",Tāme!H53)</f>
        <v>0</v>
      </c>
      <c r="I52" s="30">
        <f>IF(Tāme!I53="","",Tāme!I53)</f>
        <v>0</v>
      </c>
      <c r="J52" s="28">
        <f>IF(Tāme!J53="","",Tāme!J53)</f>
        <v>0</v>
      </c>
      <c r="K52" s="22"/>
      <c r="L52" s="21">
        <f>Tāme!M53</f>
        <v>0</v>
      </c>
      <c r="M52" s="359"/>
      <c r="N52" s="341"/>
      <c r="O52" s="358"/>
      <c r="Q52" s="156">
        <f t="shared" si="3"/>
        <v>0</v>
      </c>
    </row>
    <row r="53" spans="2:17" s="18" customFormat="1" ht="21" customHeight="1" thickTop="1" thickBot="1" x14ac:dyDescent="0.3">
      <c r="B53" s="439" t="s">
        <v>23</v>
      </c>
      <c r="C53" s="440"/>
      <c r="D53" s="440"/>
      <c r="E53" s="440"/>
      <c r="F53" s="440"/>
      <c r="G53" s="441"/>
      <c r="H53" s="194">
        <f>SUM(H9:H52)</f>
        <v>0</v>
      </c>
      <c r="I53" s="195">
        <f>SUM(I9:I52)</f>
        <v>0</v>
      </c>
      <c r="J53" s="196">
        <f>J9+J20+J31+J42</f>
        <v>0</v>
      </c>
      <c r="K53" s="22"/>
      <c r="L53" s="196">
        <f>L9+L20+L31+L42</f>
        <v>0</v>
      </c>
      <c r="M53" s="196">
        <f>M9+M20+M31+M42</f>
        <v>0</v>
      </c>
      <c r="N53" s="196">
        <f>N9+N20+N31+N42</f>
        <v>0</v>
      </c>
      <c r="O53" s="196">
        <f>O9+O20+O31+O42</f>
        <v>0</v>
      </c>
      <c r="Q53" s="162">
        <f>L53-M53-N53-O53</f>
        <v>0</v>
      </c>
    </row>
    <row r="54" spans="2:17" s="18" customFormat="1" ht="15" customHeight="1" thickTop="1" x14ac:dyDescent="0.25">
      <c r="C54" s="240"/>
      <c r="D54" s="240"/>
      <c r="E54" s="240"/>
      <c r="L54" s="271" t="str">
        <f>IF(OR(Q53&gt;0.01,Q53&lt;-0.01),"! Nav veikts korekts Neattiecināmo izmaksu sadalījums pa finansētājiem","")</f>
        <v/>
      </c>
    </row>
    <row r="55" spans="2:17" s="18" customFormat="1" ht="15" customHeight="1" x14ac:dyDescent="0.25">
      <c r="B55" s="18" t="s">
        <v>26</v>
      </c>
      <c r="C55" s="240"/>
      <c r="D55" s="240"/>
      <c r="E55" s="240"/>
    </row>
    <row r="56" spans="2:17" s="18" customFormat="1" ht="43.5" customHeight="1" x14ac:dyDescent="0.25">
      <c r="B56" s="436"/>
      <c r="C56" s="437"/>
      <c r="D56" s="437"/>
      <c r="E56" s="437"/>
      <c r="F56" s="437"/>
      <c r="G56" s="437"/>
      <c r="H56" s="437"/>
      <c r="I56" s="437"/>
      <c r="J56" s="437"/>
      <c r="K56" s="437"/>
      <c r="L56" s="437"/>
      <c r="M56" s="437"/>
      <c r="N56" s="437"/>
      <c r="O56" s="437"/>
      <c r="P56" s="437"/>
      <c r="Q56" s="438"/>
    </row>
    <row r="57" spans="2:17" s="18" customFormat="1" ht="9.75" customHeight="1" x14ac:dyDescent="0.25">
      <c r="C57" s="240"/>
      <c r="D57" s="240"/>
      <c r="E57" s="240"/>
    </row>
    <row r="58" spans="2:17" s="18" customFormat="1" ht="6" customHeight="1" x14ac:dyDescent="0.25">
      <c r="B58" s="23"/>
      <c r="C58" s="241"/>
      <c r="D58" s="241"/>
      <c r="E58" s="241"/>
      <c r="F58" s="23"/>
      <c r="G58" s="23"/>
      <c r="H58" s="23"/>
      <c r="I58" s="23"/>
      <c r="J58" s="23"/>
      <c r="K58" s="22"/>
      <c r="L58" s="23"/>
      <c r="M58" s="23"/>
      <c r="N58" s="23"/>
      <c r="O58" s="22"/>
    </row>
    <row r="59" spans="2:17" hidden="1" x14ac:dyDescent="0.25">
      <c r="L59" s="22"/>
      <c r="M59" s="22"/>
      <c r="N59" s="22"/>
      <c r="O59" s="22"/>
    </row>
    <row r="60" spans="2:17" hidden="1" x14ac:dyDescent="0.25">
      <c r="B60" s="1" t="s">
        <v>26</v>
      </c>
      <c r="L60" s="22"/>
      <c r="M60" s="22"/>
      <c r="N60" s="22"/>
      <c r="O60" s="22"/>
    </row>
    <row r="61" spans="2:17" ht="42.75" hidden="1" customHeight="1" x14ac:dyDescent="0.25">
      <c r="L61" s="22"/>
      <c r="M61" s="22"/>
      <c r="N61" s="22"/>
      <c r="O61" s="22"/>
    </row>
  </sheetData>
  <sheetProtection algorithmName="SHA-512" hashValue="DN4QVb019g7NpRi+huZbvh3+2hxpem/6v6OjeRx+YiJnMggDtfou5s7FQTPADmwjghVAOSA/Cr2ZFSma0vNi1A==" saltValue="oB45Rd5RfPOQnhwpEO54nw==" spinCount="100000" sheet="1" formatCells="0" formatColumns="0" formatRows="0"/>
  <mergeCells count="20">
    <mergeCell ref="Q7:Q8"/>
    <mergeCell ref="H1:Q1"/>
    <mergeCell ref="B4:O4"/>
    <mergeCell ref="B5:O5"/>
    <mergeCell ref="B56:Q56"/>
    <mergeCell ref="B53:G53"/>
    <mergeCell ref="L7:L8"/>
    <mergeCell ref="C31:D31"/>
    <mergeCell ref="C42:D42"/>
    <mergeCell ref="J7:J8"/>
    <mergeCell ref="C9:D9"/>
    <mergeCell ref="C20:D20"/>
    <mergeCell ref="H7:H8"/>
    <mergeCell ref="M7:O7"/>
    <mergeCell ref="I7:I8"/>
    <mergeCell ref="B7:B8"/>
    <mergeCell ref="C7:C8"/>
    <mergeCell ref="D7:E7"/>
    <mergeCell ref="F7:F8"/>
    <mergeCell ref="G7:G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D83F1-3F7F-4896-9DFC-23B18B17EC83}">
  <sheetPr>
    <tabColor theme="3" tint="0.79998168889431442"/>
    <outlinePr summaryBelow="0" summaryRight="0"/>
  </sheetPr>
  <dimension ref="A1:AF70"/>
  <sheetViews>
    <sheetView showGridLines="0" zoomScale="95" zoomScaleNormal="95" workbookViewId="0">
      <selection activeCell="L14" sqref="L14"/>
    </sheetView>
  </sheetViews>
  <sheetFormatPr defaultColWidth="0" defaultRowHeight="12.75" zeroHeight="1" outlineLevelRow="1" outlineLevelCol="1" x14ac:dyDescent="0.25"/>
  <cols>
    <col min="1" max="1" width="1.5703125" style="31" customWidth="1"/>
    <col min="2" max="2" width="4.5703125" style="31" customWidth="1"/>
    <col min="3" max="3" width="40.140625" style="31" customWidth="1" collapsed="1"/>
    <col min="4" max="4" width="12.7109375" style="225" hidden="1" customWidth="1" outlineLevel="1"/>
    <col min="5" max="5" width="13.7109375" style="225" hidden="1" customWidth="1" outlineLevel="1"/>
    <col min="6" max="7" width="13.7109375" style="31" hidden="1" customWidth="1" outlineLevel="1"/>
    <col min="8" max="8" width="13.28515625" style="44" customWidth="1"/>
    <col min="9" max="9" width="13.28515625" style="66" customWidth="1"/>
    <col min="10" max="10" width="13.28515625" style="74" customWidth="1"/>
    <col min="11" max="11" width="13.85546875" style="198" customWidth="1"/>
    <col min="12" max="12" width="13.28515625" style="67" customWidth="1" collapsed="1"/>
    <col min="13" max="14" width="12.7109375" style="31" hidden="1" customWidth="1" outlineLevel="1"/>
    <col min="15" max="15" width="12.7109375" style="68" hidden="1" customWidth="1" outlineLevel="1"/>
    <col min="16" max="16" width="12.7109375" style="31" hidden="1" customWidth="1" outlineLevel="1"/>
    <col min="17" max="17" width="2.28515625" style="31" customWidth="1"/>
    <col min="18" max="18" width="13.7109375" style="31" customWidth="1" collapsed="1"/>
    <col min="19" max="21" width="12.7109375" style="31" hidden="1" customWidth="1" outlineLevel="1"/>
    <col min="22" max="22" width="3.42578125" style="31" customWidth="1" collapsed="1"/>
    <col min="23" max="23" width="15.85546875" style="31" hidden="1" customWidth="1" outlineLevel="1"/>
    <col min="24" max="29" width="7.140625" style="31" hidden="1" customWidth="1" outlineLevel="1"/>
    <col min="30" max="30" width="9.140625" style="44" customWidth="1"/>
    <col min="31" max="32" width="0" style="44" hidden="1" customWidth="1"/>
    <col min="33" max="16384" width="9.140625" style="44" hidden="1"/>
  </cols>
  <sheetData>
    <row r="1" spans="1:32" ht="77.25" customHeight="1" x14ac:dyDescent="0.25">
      <c r="F1" s="32"/>
      <c r="G1" s="32"/>
      <c r="H1" s="32"/>
      <c r="I1" s="383" t="s">
        <v>85</v>
      </c>
      <c r="J1" s="383"/>
      <c r="K1" s="383"/>
      <c r="L1" s="383"/>
      <c r="M1" s="383"/>
      <c r="N1" s="383"/>
      <c r="O1" s="383"/>
      <c r="P1" s="383"/>
      <c r="Q1" s="383"/>
      <c r="R1" s="383"/>
      <c r="S1" s="383"/>
      <c r="T1" s="383"/>
      <c r="U1" s="383"/>
      <c r="V1" s="383"/>
      <c r="W1" s="383"/>
      <c r="X1" s="383"/>
      <c r="Y1" s="383"/>
      <c r="Z1" s="383"/>
      <c r="AA1" s="383"/>
      <c r="AB1" s="383"/>
      <c r="AC1" s="383"/>
    </row>
    <row r="2" spans="1:32" ht="16.5" customHeight="1" thickBot="1" x14ac:dyDescent="0.3">
      <c r="B2" s="87" t="s">
        <v>22</v>
      </c>
      <c r="C2" s="34"/>
      <c r="D2" s="245"/>
      <c r="E2" s="246"/>
      <c r="F2" s="35"/>
      <c r="G2" s="37"/>
      <c r="H2" s="35"/>
      <c r="I2" s="36"/>
      <c r="J2" s="36"/>
      <c r="K2" s="36"/>
      <c r="L2" s="36"/>
      <c r="M2" s="36"/>
      <c r="N2" s="36"/>
      <c r="O2" s="36"/>
      <c r="P2" s="36"/>
      <c r="Q2" s="36"/>
      <c r="R2" s="36"/>
      <c r="S2" s="36"/>
      <c r="T2" s="36"/>
      <c r="U2" s="36"/>
      <c r="V2" s="36"/>
      <c r="W2" s="36"/>
      <c r="X2" s="36"/>
      <c r="Y2" s="36"/>
      <c r="Z2" s="36"/>
      <c r="AA2" s="36"/>
      <c r="AB2" s="36"/>
      <c r="AC2" s="36"/>
    </row>
    <row r="3" spans="1:32" ht="4.5" customHeight="1" x14ac:dyDescent="0.25">
      <c r="B3" s="94"/>
      <c r="C3" s="95"/>
      <c r="D3" s="247"/>
      <c r="E3" s="248"/>
      <c r="F3" s="96"/>
      <c r="G3" s="97"/>
      <c r="H3" s="98"/>
      <c r="I3" s="99"/>
      <c r="J3" s="99"/>
      <c r="K3" s="99"/>
      <c r="L3" s="99"/>
      <c r="M3" s="99"/>
      <c r="N3" s="99"/>
      <c r="O3" s="99"/>
      <c r="P3" s="99"/>
      <c r="Q3" s="99"/>
      <c r="R3" s="99"/>
      <c r="S3" s="99"/>
      <c r="T3" s="99"/>
      <c r="U3" s="99"/>
      <c r="V3" s="98"/>
      <c r="W3" s="98"/>
      <c r="X3" s="98"/>
      <c r="Y3" s="98"/>
      <c r="Z3" s="98"/>
      <c r="AA3" s="98"/>
      <c r="AB3" s="98"/>
      <c r="AC3" s="98"/>
    </row>
    <row r="4" spans="1:32" s="85" customFormat="1" ht="12" customHeight="1" x14ac:dyDescent="0.25">
      <c r="A4" s="46"/>
      <c r="B4" s="459" t="s">
        <v>58</v>
      </c>
      <c r="C4" s="459"/>
      <c r="D4" s="459"/>
      <c r="E4" s="459"/>
      <c r="F4" s="459"/>
      <c r="G4" s="459"/>
      <c r="H4" s="459"/>
      <c r="I4" s="459"/>
      <c r="J4" s="459"/>
      <c r="K4" s="459"/>
      <c r="L4" s="459"/>
      <c r="M4" s="459"/>
      <c r="N4" s="459"/>
      <c r="O4" s="459"/>
      <c r="P4" s="459"/>
      <c r="Q4" s="459"/>
      <c r="R4" s="459"/>
      <c r="S4" s="459"/>
      <c r="T4" s="459"/>
      <c r="U4" s="459"/>
      <c r="V4" s="459"/>
      <c r="W4" s="305"/>
      <c r="X4" s="305"/>
      <c r="Y4" s="305"/>
      <c r="Z4" s="305"/>
      <c r="AA4" s="305"/>
      <c r="AB4" s="305"/>
      <c r="AC4" s="305"/>
    </row>
    <row r="5" spans="1:32" s="85" customFormat="1" ht="6.75" customHeight="1" x14ac:dyDescent="0.25">
      <c r="A5" s="46"/>
      <c r="B5" s="101"/>
      <c r="C5" s="101"/>
      <c r="D5" s="102"/>
      <c r="E5" s="101"/>
      <c r="F5" s="101"/>
      <c r="G5" s="101"/>
      <c r="H5" s="101"/>
      <c r="I5" s="100"/>
      <c r="J5" s="100"/>
      <c r="K5" s="100"/>
      <c r="L5" s="100"/>
      <c r="M5" s="100"/>
      <c r="N5" s="100"/>
      <c r="O5" s="100"/>
      <c r="P5" s="100"/>
      <c r="Q5" s="100"/>
      <c r="R5" s="100"/>
      <c r="S5" s="100"/>
      <c r="T5" s="100"/>
      <c r="U5" s="100"/>
      <c r="V5" s="305"/>
      <c r="W5" s="305"/>
      <c r="X5" s="305"/>
      <c r="Y5" s="305"/>
      <c r="Z5" s="305"/>
      <c r="AA5" s="305"/>
      <c r="AB5" s="305"/>
      <c r="AC5" s="305"/>
    </row>
    <row r="6" spans="1:32" s="85" customFormat="1" ht="16.5" customHeight="1" thickBot="1" x14ac:dyDescent="0.3">
      <c r="A6" s="46"/>
      <c r="B6" s="493" t="str">
        <f>IF(OR(Tāme!O54&gt;0.01,Tāme!O54&lt;-0.01),"! Kopsavilkumi nav korekti, jo darba lapā Tāme nav veikts korekts sadalījums starp Attiecināmām un Neattiecināmām izmaksām!",IF(OR('Neattiecināmās izmaksas'!Q53&gt;0.01,'Neattiecināmās izmaksas'!Q53&lt;-0.01),"! Kopsavilkumi nav korekti, jo darba lapā Neattiecināmās izmaksas nav veikts korekts izmaksu sadalījums starp finansētājiem",IF('Attiecināmās izmaksas'!L42=SUM('Attiecināmās izmaksas'!M42:P42),"","! Kopsavilkumi nav korekti, jo darba lapā Attiecināmās izmaksas nav veikts korekts izmaksu sadalījums starp finansētājiem")))</f>
        <v/>
      </c>
      <c r="C6" s="493"/>
      <c r="D6" s="493"/>
      <c r="E6" s="493"/>
      <c r="F6" s="493"/>
      <c r="G6" s="493"/>
      <c r="H6" s="493"/>
      <c r="I6" s="493"/>
      <c r="J6" s="493"/>
      <c r="K6" s="493"/>
      <c r="L6" s="493"/>
      <c r="M6" s="493"/>
      <c r="N6" s="493"/>
      <c r="O6" s="493"/>
      <c r="P6" s="493"/>
      <c r="Q6" s="493"/>
      <c r="R6" s="493"/>
      <c r="S6" s="493"/>
      <c r="T6" s="493"/>
      <c r="U6" s="493"/>
      <c r="V6" s="306"/>
      <c r="W6" s="307"/>
      <c r="X6" s="307"/>
      <c r="Y6" s="307"/>
      <c r="Z6" s="307"/>
      <c r="AA6" s="307"/>
      <c r="AB6" s="307"/>
      <c r="AC6" s="307"/>
    </row>
    <row r="7" spans="1:32" s="82" customFormat="1" ht="6" customHeight="1" x14ac:dyDescent="0.25">
      <c r="B7" s="83"/>
      <c r="C7" s="83"/>
      <c r="D7" s="83"/>
      <c r="E7" s="83"/>
      <c r="F7" s="83"/>
      <c r="G7" s="83"/>
      <c r="H7" s="83"/>
      <c r="I7" s="84"/>
    </row>
    <row r="8" spans="1:32" s="85" customFormat="1" ht="14.25" customHeight="1" x14ac:dyDescent="0.25">
      <c r="B8" s="89" t="s">
        <v>108</v>
      </c>
      <c r="C8" s="93"/>
      <c r="D8" s="224"/>
      <c r="E8" s="224"/>
      <c r="F8" s="93"/>
      <c r="G8" s="93"/>
      <c r="H8" s="93"/>
      <c r="I8" s="86"/>
    </row>
    <row r="9" spans="1:32" s="82" customFormat="1" ht="6" customHeight="1" x14ac:dyDescent="0.25">
      <c r="B9" s="90"/>
      <c r="C9" s="83"/>
      <c r="D9" s="83"/>
      <c r="E9" s="83"/>
      <c r="F9" s="83"/>
      <c r="G9" s="83"/>
      <c r="H9" s="83"/>
      <c r="I9" s="84"/>
    </row>
    <row r="10" spans="1:32" s="85" customFormat="1" ht="14.25" customHeight="1" x14ac:dyDescent="0.25">
      <c r="A10" s="81"/>
      <c r="B10" s="461" t="s">
        <v>1</v>
      </c>
      <c r="C10" s="462"/>
      <c r="D10" s="462"/>
      <c r="E10" s="462"/>
      <c r="F10" s="462"/>
      <c r="G10" s="463"/>
      <c r="H10" s="460" t="s">
        <v>10</v>
      </c>
      <c r="I10" s="326" t="s">
        <v>17</v>
      </c>
      <c r="J10" s="326"/>
      <c r="K10" s="326"/>
      <c r="L10" s="326"/>
    </row>
    <row r="11" spans="1:32" s="85" customFormat="1" ht="60" x14ac:dyDescent="0.25">
      <c r="A11" s="81"/>
      <c r="B11" s="464"/>
      <c r="C11" s="465"/>
      <c r="D11" s="465"/>
      <c r="E11" s="465"/>
      <c r="F11" s="465"/>
      <c r="G11" s="466"/>
      <c r="H11" s="460"/>
      <c r="I11" s="197" t="s">
        <v>96</v>
      </c>
      <c r="J11" s="197" t="s">
        <v>113</v>
      </c>
      <c r="K11" s="197" t="s">
        <v>95</v>
      </c>
      <c r="L11" s="374" t="s">
        <v>97</v>
      </c>
      <c r="U11" s="325"/>
    </row>
    <row r="12" spans="1:32" s="85" customFormat="1" ht="13.5" customHeight="1" x14ac:dyDescent="0.25">
      <c r="A12" s="81"/>
      <c r="B12" s="467" t="s">
        <v>20</v>
      </c>
      <c r="C12" s="468"/>
      <c r="D12" s="468"/>
      <c r="E12" s="468"/>
      <c r="F12" s="468"/>
      <c r="G12" s="469"/>
      <c r="H12" s="251">
        <f>'Attiecināmās izmaksas'!L42</f>
        <v>0</v>
      </c>
      <c r="I12" s="251">
        <f>'Attiecināmās izmaksas'!M42</f>
        <v>0</v>
      </c>
      <c r="J12" s="251">
        <f>'Attiecināmās izmaksas'!N42</f>
        <v>0</v>
      </c>
      <c r="K12" s="251">
        <f>'Attiecināmās izmaksas'!O42</f>
        <v>0</v>
      </c>
      <c r="L12" s="251">
        <f>'Attiecināmās izmaksas'!P42</f>
        <v>0</v>
      </c>
    </row>
    <row r="13" spans="1:32" s="85" customFormat="1" ht="13.5" customHeight="1" thickBot="1" x14ac:dyDescent="0.3">
      <c r="A13" s="81"/>
      <c r="B13" s="470" t="s">
        <v>21</v>
      </c>
      <c r="C13" s="471"/>
      <c r="D13" s="471"/>
      <c r="E13" s="471"/>
      <c r="F13" s="471"/>
      <c r="G13" s="472"/>
      <c r="H13" s="252">
        <f>'Neattiecināmās izmaksas'!L53</f>
        <v>0</v>
      </c>
      <c r="I13" s="252">
        <f>'Neattiecināmās izmaksas'!M53</f>
        <v>0</v>
      </c>
      <c r="J13" s="252">
        <f>'Neattiecināmās izmaksas'!N53</f>
        <v>0</v>
      </c>
      <c r="K13" s="252">
        <f>'Neattiecināmās izmaksas'!O53</f>
        <v>0</v>
      </c>
      <c r="L13" s="253"/>
    </row>
    <row r="14" spans="1:32" s="85" customFormat="1" ht="13.5" customHeight="1" thickTop="1" x14ac:dyDescent="0.25">
      <c r="A14" s="81"/>
      <c r="B14" s="473" t="s">
        <v>23</v>
      </c>
      <c r="C14" s="474"/>
      <c r="D14" s="474"/>
      <c r="E14" s="474"/>
      <c r="F14" s="474"/>
      <c r="G14" s="475"/>
      <c r="H14" s="254">
        <f>SUM(H12:H13)</f>
        <v>0</v>
      </c>
      <c r="I14" s="254">
        <f>SUM(I12:I13)</f>
        <v>0</v>
      </c>
      <c r="J14" s="254">
        <f>SUM(J12:J13)</f>
        <v>0</v>
      </c>
      <c r="K14" s="254">
        <f>SUM(K12:K13)</f>
        <v>0</v>
      </c>
      <c r="L14" s="254">
        <f>SUM(L12:L13)</f>
        <v>0</v>
      </c>
    </row>
    <row r="15" spans="1:32" ht="18.75" customHeight="1" x14ac:dyDescent="0.25">
      <c r="B15" s="361" t="str">
        <f>IFERROR(IF(I12/H12&lt;5%," ! Aizņēmēja līdzdalībai jābūt ne mazāk kā 5% no kopējām attiecināmajām izmaksām",""),"")</f>
        <v/>
      </c>
      <c r="F15" s="32"/>
      <c r="G15" s="32"/>
      <c r="H15" s="32"/>
      <c r="I15" s="92"/>
      <c r="J15" s="490" t="str">
        <f>IF(Tāme!J56="","",Tāme!J56)</f>
        <v/>
      </c>
      <c r="K15" s="490"/>
      <c r="L15" s="490"/>
      <c r="M15" s="490"/>
      <c r="N15" s="490"/>
      <c r="O15" s="490"/>
      <c r="P15" s="490"/>
      <c r="Q15" s="490"/>
      <c r="R15" s="490"/>
      <c r="S15" s="490"/>
      <c r="T15" s="490"/>
      <c r="U15" s="490"/>
      <c r="V15" s="490"/>
      <c r="W15" s="490"/>
      <c r="X15" s="490"/>
      <c r="Y15" s="490"/>
      <c r="Z15" s="490"/>
      <c r="AA15" s="490"/>
      <c r="AB15" s="490"/>
      <c r="AC15" s="490"/>
      <c r="AD15" s="490"/>
      <c r="AE15" s="85"/>
      <c r="AF15" s="85"/>
    </row>
    <row r="16" spans="1:32" s="85" customFormat="1" ht="11.25" customHeight="1" x14ac:dyDescent="0.25">
      <c r="B16" s="479" t="s">
        <v>25</v>
      </c>
      <c r="C16" s="479"/>
      <c r="D16" s="479"/>
      <c r="E16" s="479"/>
      <c r="F16" s="479"/>
      <c r="G16" s="479"/>
      <c r="H16" s="479"/>
      <c r="I16" s="86"/>
    </row>
    <row r="17" spans="1:32" ht="15" customHeight="1" x14ac:dyDescent="0.2">
      <c r="B17" s="480"/>
      <c r="C17" s="480"/>
      <c r="D17" s="480"/>
      <c r="E17" s="480"/>
      <c r="F17" s="480"/>
      <c r="G17" s="480"/>
      <c r="H17" s="480"/>
      <c r="I17" s="42"/>
      <c r="J17" s="69"/>
      <c r="K17" s="44"/>
      <c r="L17" s="42"/>
      <c r="M17" s="42"/>
      <c r="N17" s="42"/>
      <c r="O17" s="45"/>
      <c r="W17" s="498" t="s">
        <v>75</v>
      </c>
      <c r="X17" s="499"/>
      <c r="Y17" s="499"/>
      <c r="Z17" s="499"/>
      <c r="AA17" s="499"/>
      <c r="AB17" s="499"/>
      <c r="AC17" s="500"/>
      <c r="AD17" s="85"/>
      <c r="AE17" s="85"/>
      <c r="AF17" s="85"/>
    </row>
    <row r="18" spans="1:32" ht="24.75" customHeight="1" x14ac:dyDescent="0.25">
      <c r="B18" s="476" t="s">
        <v>0</v>
      </c>
      <c r="C18" s="488" t="s">
        <v>87</v>
      </c>
      <c r="D18" s="488" t="s">
        <v>13</v>
      </c>
      <c r="E18" s="488"/>
      <c r="F18" s="488" t="s">
        <v>2</v>
      </c>
      <c r="G18" s="488" t="s">
        <v>3</v>
      </c>
      <c r="H18" s="488" t="s">
        <v>4</v>
      </c>
      <c r="I18" s="491" t="s">
        <v>5</v>
      </c>
      <c r="J18" s="505" t="s">
        <v>24</v>
      </c>
      <c r="L18" s="501" t="s">
        <v>82</v>
      </c>
      <c r="M18" s="507" t="s">
        <v>17</v>
      </c>
      <c r="N18" s="503"/>
      <c r="O18" s="503"/>
      <c r="P18" s="504"/>
      <c r="Q18" s="47"/>
      <c r="R18" s="501" t="s">
        <v>83</v>
      </c>
      <c r="S18" s="503" t="s">
        <v>17</v>
      </c>
      <c r="T18" s="503"/>
      <c r="U18" s="504"/>
      <c r="W18" s="494" t="s">
        <v>74</v>
      </c>
      <c r="X18" s="495" t="str">
        <f>'Attiecināmās izmaksas'!T7</f>
        <v>Reģions/i, kuros plānots gūt labumu no ieguldījuma</v>
      </c>
      <c r="Y18" s="496"/>
      <c r="Z18" s="496"/>
      <c r="AA18" s="496"/>
      <c r="AB18" s="496"/>
      <c r="AC18" s="497"/>
      <c r="AD18" s="85"/>
      <c r="AE18" s="85"/>
      <c r="AF18" s="85"/>
    </row>
    <row r="19" spans="1:32" ht="64.5" customHeight="1" x14ac:dyDescent="0.25">
      <c r="B19" s="477"/>
      <c r="C19" s="489"/>
      <c r="D19" s="223" t="s">
        <v>6</v>
      </c>
      <c r="E19" s="223" t="s">
        <v>7</v>
      </c>
      <c r="F19" s="489"/>
      <c r="G19" s="489"/>
      <c r="H19" s="489"/>
      <c r="I19" s="492"/>
      <c r="J19" s="506"/>
      <c r="L19" s="502"/>
      <c r="M19" s="294" t="s">
        <v>96</v>
      </c>
      <c r="N19" s="294" t="s">
        <v>113</v>
      </c>
      <c r="O19" s="294" t="s">
        <v>99</v>
      </c>
      <c r="P19" s="199" t="s">
        <v>100</v>
      </c>
      <c r="Q19" s="47"/>
      <c r="R19" s="502"/>
      <c r="S19" s="294" t="s">
        <v>114</v>
      </c>
      <c r="T19" s="294" t="s">
        <v>115</v>
      </c>
      <c r="U19" s="295" t="s">
        <v>99</v>
      </c>
      <c r="W19" s="412"/>
      <c r="X19" s="322" t="str" cm="1">
        <f t="array" ref="X19:AC19">'Attiecināmās izmaksas'!T8:Y8</f>
        <v>Rīga</v>
      </c>
      <c r="Y19" s="323" t="str">
        <v>Pierīga</v>
      </c>
      <c r="Z19" s="323" t="str">
        <v>Vidzeme</v>
      </c>
      <c r="AA19" s="323" t="str">
        <v>Zemgale</v>
      </c>
      <c r="AB19" s="323" t="str">
        <v>Kurzeme</v>
      </c>
      <c r="AC19" s="324" t="str">
        <v>Latgale</v>
      </c>
      <c r="AD19" s="85"/>
      <c r="AE19" s="85"/>
      <c r="AF19" s="85"/>
    </row>
    <row r="20" spans="1:32" s="86" customFormat="1" ht="22.5" customHeight="1" x14ac:dyDescent="0.25">
      <c r="A20" s="31"/>
      <c r="B20" s="200">
        <v>1</v>
      </c>
      <c r="C20" s="484" t="str">
        <f>Tāme!C10</f>
        <v>Iekārtu un aprīkojuma iegādes izmaksas</v>
      </c>
      <c r="D20" s="485"/>
      <c r="E20" s="249"/>
      <c r="F20" s="201"/>
      <c r="G20" s="262"/>
      <c r="H20" s="202">
        <f>SUM(H21:H30)</f>
        <v>0</v>
      </c>
      <c r="I20" s="203">
        <f>SUM(I21:I30)</f>
        <v>0</v>
      </c>
      <c r="J20" s="204">
        <f>IF(Tāme!J10="","",Tāme!J10)</f>
        <v>0</v>
      </c>
      <c r="K20" s="198"/>
      <c r="L20" s="205">
        <f>IF('Attiecināmās izmaksas'!L9="","",'Attiecināmās izmaksas'!L9)</f>
        <v>0</v>
      </c>
      <c r="M20" s="206">
        <f>IF('Attiecināmās izmaksas'!M9="","",'Attiecināmās izmaksas'!M9)</f>
        <v>0</v>
      </c>
      <c r="N20" s="201">
        <f>IF('Attiecināmās izmaksas'!N9="","",'Attiecināmās izmaksas'!N9)</f>
        <v>0</v>
      </c>
      <c r="O20" s="201">
        <f>IF('Attiecināmās izmaksas'!O9="","",'Attiecināmās izmaksas'!O9)</f>
        <v>0</v>
      </c>
      <c r="P20" s="207">
        <f>IF('Attiecināmās izmaksas'!P9="","",'Attiecināmās izmaksas'!P9)</f>
        <v>0</v>
      </c>
      <c r="Q20" s="47"/>
      <c r="R20" s="205">
        <f>IF('Neattiecināmās izmaksas'!L9="","",'Neattiecināmās izmaksas'!L9)</f>
        <v>0</v>
      </c>
      <c r="S20" s="206">
        <f>IF('Neattiecināmās izmaksas'!M9="","",'Neattiecināmās izmaksas'!M9)</f>
        <v>0</v>
      </c>
      <c r="T20" s="201">
        <f>IF('Neattiecināmās izmaksas'!N9="","",'Neattiecināmās izmaksas'!N9)</f>
        <v>0</v>
      </c>
      <c r="U20" s="201">
        <f>IF('Neattiecināmās izmaksas'!O9="","",'Neattiecināmās izmaksas'!O9)</f>
        <v>0</v>
      </c>
      <c r="V20" s="31"/>
      <c r="W20" s="290"/>
      <c r="X20" s="296"/>
      <c r="Y20" s="297"/>
      <c r="Z20" s="297"/>
      <c r="AA20" s="297"/>
      <c r="AB20" s="297"/>
      <c r="AC20" s="300"/>
      <c r="AD20" s="85"/>
      <c r="AE20" s="85"/>
      <c r="AF20" s="85"/>
    </row>
    <row r="21" spans="1:32" s="86" customFormat="1" ht="10.5" customHeight="1" outlineLevel="1" x14ac:dyDescent="0.25">
      <c r="A21" s="31"/>
      <c r="B21" s="53">
        <f>IF(Tāme!B11="","",Tāme!B11)</f>
        <v>1.1000000000000001</v>
      </c>
      <c r="C21" s="54" t="str">
        <f>IF(Tāme!C11="","",Tāme!C11)</f>
        <v/>
      </c>
      <c r="D21" s="231" t="str">
        <f>IF(Tāme!D11="","",Tāme!D11)</f>
        <v/>
      </c>
      <c r="E21" s="231" t="str">
        <f>IF(Tāme!E11="","",Tāme!E11)</f>
        <v/>
      </c>
      <c r="F21" s="55" t="str">
        <f>IF(Tāme!F11="","",Tāme!F11)</f>
        <v/>
      </c>
      <c r="G21" s="263">
        <f>IF(Tāme!G11="","",Tāme!G11)</f>
        <v>1</v>
      </c>
      <c r="H21" s="55">
        <f>IF(Tāme!H11="","",Tāme!H11)</f>
        <v>0</v>
      </c>
      <c r="I21" s="56">
        <f>IF(Tāme!I11="","",Tāme!I11)</f>
        <v>0</v>
      </c>
      <c r="J21" s="71">
        <f>IF(Tāme!J11="","",Tāme!J11)</f>
        <v>0</v>
      </c>
      <c r="K21" s="198"/>
      <c r="L21" s="57">
        <f>IF('Attiecināmās izmaksas'!L10="","",'Attiecināmās izmaksas'!L10)</f>
        <v>0</v>
      </c>
      <c r="M21" s="75" t="str">
        <f>IF('Attiecināmās izmaksas'!M10="","",'Attiecināmās izmaksas'!M10)</f>
        <v/>
      </c>
      <c r="N21" s="55" t="str">
        <f>IF('Attiecināmās izmaksas'!N10="","",'Attiecināmās izmaksas'!N10)</f>
        <v/>
      </c>
      <c r="O21" s="55" t="str">
        <f>IF('Attiecināmās izmaksas'!O10="","",'Attiecināmās izmaksas'!O10)</f>
        <v/>
      </c>
      <c r="P21" s="76">
        <f>IF('Attiecināmās izmaksas'!P10="","",'Attiecināmās izmaksas'!P10)</f>
        <v>0</v>
      </c>
      <c r="Q21" s="47"/>
      <c r="R21" s="57">
        <f>IF('Neattiecināmās izmaksas'!L10="","",'Neattiecināmās izmaksas'!L10)</f>
        <v>0</v>
      </c>
      <c r="S21" s="75" t="str">
        <f>IF('Neattiecināmās izmaksas'!M10="","",'Neattiecināmās izmaksas'!M10)</f>
        <v/>
      </c>
      <c r="T21" s="55" t="str">
        <f>IF('Neattiecināmās izmaksas'!N10="","",'Neattiecināmās izmaksas'!N10)</f>
        <v/>
      </c>
      <c r="U21" s="55" t="str">
        <f>IF('Neattiecināmās izmaksas'!O10="","",'Neattiecināmās izmaksas'!O10)</f>
        <v/>
      </c>
      <c r="V21" s="31"/>
      <c r="W21" s="291" t="str">
        <f>IF('Attiecināmās izmaksas'!R10="","",'Attiecināmās izmaksas'!R10)</f>
        <v/>
      </c>
      <c r="X21" s="298" t="str">
        <f>IF('Attiecināmās izmaksas'!T10="","",'Attiecināmās izmaksas'!T10)</f>
        <v/>
      </c>
      <c r="Y21" s="299" t="str">
        <f>IF('Attiecināmās izmaksas'!U10="","",'Attiecināmās izmaksas'!U10)</f>
        <v/>
      </c>
      <c r="Z21" s="299" t="str">
        <f>IF('Attiecināmās izmaksas'!V10="","",'Attiecināmās izmaksas'!V10)</f>
        <v/>
      </c>
      <c r="AA21" s="299" t="str">
        <f>IF('Attiecināmās izmaksas'!W10="","",'Attiecināmās izmaksas'!W10)</f>
        <v/>
      </c>
      <c r="AB21" s="299" t="str">
        <f>IF('Attiecināmās izmaksas'!X10="","",'Attiecināmās izmaksas'!X10)</f>
        <v/>
      </c>
      <c r="AC21" s="301" t="str">
        <f>IF('Attiecināmās izmaksas'!Y10="","",'Attiecināmās izmaksas'!Y10)</f>
        <v/>
      </c>
      <c r="AD21" s="85"/>
      <c r="AE21" s="85"/>
      <c r="AF21" s="85"/>
    </row>
    <row r="22" spans="1:32" s="86" customFormat="1" ht="10.5" customHeight="1" outlineLevel="1" x14ac:dyDescent="0.25">
      <c r="A22" s="31"/>
      <c r="B22" s="53">
        <f>IF(Tāme!B12="","",Tāme!B12)</f>
        <v>1.2</v>
      </c>
      <c r="C22" s="54" t="str">
        <f>IF(Tāme!C12="","",Tāme!C12)</f>
        <v/>
      </c>
      <c r="D22" s="231" t="str">
        <f>IF(Tāme!D12="","",Tāme!D12)</f>
        <v/>
      </c>
      <c r="E22" s="231" t="str">
        <f>IF(Tāme!E12="","",Tāme!E12)</f>
        <v/>
      </c>
      <c r="F22" s="55" t="str">
        <f>IF(Tāme!F12="","",Tāme!F12)</f>
        <v/>
      </c>
      <c r="G22" s="263">
        <f>IF(Tāme!G12="","",Tāme!G12)</f>
        <v>1</v>
      </c>
      <c r="H22" s="55">
        <f>IF(Tāme!H12="","",Tāme!H12)</f>
        <v>0</v>
      </c>
      <c r="I22" s="56">
        <f>IF(Tāme!I12="","",Tāme!I12)</f>
        <v>0</v>
      </c>
      <c r="J22" s="71">
        <f>IF(Tāme!J12="","",Tāme!J12)</f>
        <v>0</v>
      </c>
      <c r="K22" s="198"/>
      <c r="L22" s="57">
        <f>IF('Attiecināmās izmaksas'!L11="","",'Attiecināmās izmaksas'!L11)</f>
        <v>0</v>
      </c>
      <c r="M22" s="75" t="str">
        <f>IF('Attiecināmās izmaksas'!M11="","",'Attiecināmās izmaksas'!M11)</f>
        <v/>
      </c>
      <c r="N22" s="55" t="str">
        <f>IF('Attiecināmās izmaksas'!N11="","",'Attiecināmās izmaksas'!N11)</f>
        <v/>
      </c>
      <c r="O22" s="55" t="str">
        <f>IF('Attiecināmās izmaksas'!O11="","",'Attiecināmās izmaksas'!O11)</f>
        <v/>
      </c>
      <c r="P22" s="76">
        <f>IF('Attiecināmās izmaksas'!P11="","",'Attiecināmās izmaksas'!P11)</f>
        <v>0</v>
      </c>
      <c r="Q22" s="47"/>
      <c r="R22" s="57">
        <f>IF('Neattiecināmās izmaksas'!L11="","",'Neattiecināmās izmaksas'!L11)</f>
        <v>0</v>
      </c>
      <c r="S22" s="75" t="str">
        <f>IF('Neattiecināmās izmaksas'!M11="","",'Neattiecināmās izmaksas'!M11)</f>
        <v/>
      </c>
      <c r="T22" s="55" t="str">
        <f>IF('Neattiecināmās izmaksas'!N11="","",'Neattiecināmās izmaksas'!N11)</f>
        <v/>
      </c>
      <c r="U22" s="55" t="str">
        <f>IF('Neattiecināmās izmaksas'!O11="","",'Neattiecināmās izmaksas'!O11)</f>
        <v/>
      </c>
      <c r="V22" s="31"/>
      <c r="W22" s="291" t="str">
        <f>IF('Attiecināmās izmaksas'!R11="","",'Attiecināmās izmaksas'!R11)</f>
        <v/>
      </c>
      <c r="X22" s="298" t="str">
        <f>IF('Attiecināmās izmaksas'!T11="","",'Attiecināmās izmaksas'!T11)</f>
        <v/>
      </c>
      <c r="Y22" s="299" t="str">
        <f>IF('Attiecināmās izmaksas'!U11="","",'Attiecināmās izmaksas'!U11)</f>
        <v/>
      </c>
      <c r="Z22" s="299" t="str">
        <f>IF('Attiecināmās izmaksas'!V11="","",'Attiecināmās izmaksas'!V11)</f>
        <v/>
      </c>
      <c r="AA22" s="299" t="str">
        <f>IF('Attiecināmās izmaksas'!W11="","",'Attiecināmās izmaksas'!W11)</f>
        <v/>
      </c>
      <c r="AB22" s="299" t="str">
        <f>IF('Attiecināmās izmaksas'!X11="","",'Attiecināmās izmaksas'!X11)</f>
        <v/>
      </c>
      <c r="AC22" s="301" t="str">
        <f>IF('Attiecināmās izmaksas'!Y11="","",'Attiecināmās izmaksas'!Y11)</f>
        <v/>
      </c>
      <c r="AD22" s="85"/>
      <c r="AE22" s="85"/>
      <c r="AF22" s="85"/>
    </row>
    <row r="23" spans="1:32" s="86" customFormat="1" ht="10.5" customHeight="1" outlineLevel="1" x14ac:dyDescent="0.25">
      <c r="A23" s="31"/>
      <c r="B23" s="53">
        <f>IF(Tāme!B13="","",Tāme!B13)</f>
        <v>1.3</v>
      </c>
      <c r="C23" s="54" t="str">
        <f>IF(Tāme!C13="","",Tāme!C13)</f>
        <v/>
      </c>
      <c r="D23" s="231" t="str">
        <f>IF(Tāme!D13="","",Tāme!D13)</f>
        <v/>
      </c>
      <c r="E23" s="231" t="str">
        <f>IF(Tāme!E13="","",Tāme!E13)</f>
        <v/>
      </c>
      <c r="F23" s="55" t="str">
        <f>IF(Tāme!F13="","",Tāme!F13)</f>
        <v/>
      </c>
      <c r="G23" s="263">
        <f>IF(Tāme!G13="","",Tāme!G13)</f>
        <v>1</v>
      </c>
      <c r="H23" s="55">
        <f>IF(Tāme!H13="","",Tāme!H13)</f>
        <v>0</v>
      </c>
      <c r="I23" s="56">
        <f>IF(Tāme!I13="","",Tāme!I13)</f>
        <v>0</v>
      </c>
      <c r="J23" s="71">
        <f>IF(Tāme!J13="","",Tāme!J13)</f>
        <v>0</v>
      </c>
      <c r="K23" s="198"/>
      <c r="L23" s="57">
        <f>IF('Attiecināmās izmaksas'!L12="","",'Attiecināmās izmaksas'!L12)</f>
        <v>0</v>
      </c>
      <c r="M23" s="75" t="str">
        <f>IF('Attiecināmās izmaksas'!M12="","",'Attiecināmās izmaksas'!M12)</f>
        <v/>
      </c>
      <c r="N23" s="55" t="str">
        <f>IF('Attiecināmās izmaksas'!N12="","",'Attiecināmās izmaksas'!N12)</f>
        <v/>
      </c>
      <c r="O23" s="55" t="str">
        <f>IF('Attiecināmās izmaksas'!O12="","",'Attiecināmās izmaksas'!O12)</f>
        <v/>
      </c>
      <c r="P23" s="76">
        <f>IF('Attiecināmās izmaksas'!P12="","",'Attiecināmās izmaksas'!P12)</f>
        <v>0</v>
      </c>
      <c r="Q23" s="47"/>
      <c r="R23" s="57">
        <f>IF('Neattiecināmās izmaksas'!L12="","",'Neattiecināmās izmaksas'!L12)</f>
        <v>0</v>
      </c>
      <c r="S23" s="75" t="str">
        <f>IF('Neattiecināmās izmaksas'!M12="","",'Neattiecināmās izmaksas'!M12)</f>
        <v/>
      </c>
      <c r="T23" s="55" t="str">
        <f>IF('Neattiecināmās izmaksas'!N12="","",'Neattiecināmās izmaksas'!N12)</f>
        <v/>
      </c>
      <c r="U23" s="55" t="str">
        <f>IF('Neattiecināmās izmaksas'!O12="","",'Neattiecināmās izmaksas'!O12)</f>
        <v/>
      </c>
      <c r="V23" s="31"/>
      <c r="W23" s="291" t="str">
        <f>IF('Attiecināmās izmaksas'!R12="","",'Attiecināmās izmaksas'!R12)</f>
        <v/>
      </c>
      <c r="X23" s="298" t="str">
        <f>IF('Attiecināmās izmaksas'!T12="","",'Attiecināmās izmaksas'!T12)</f>
        <v/>
      </c>
      <c r="Y23" s="299" t="str">
        <f>IF('Attiecināmās izmaksas'!U12="","",'Attiecināmās izmaksas'!U12)</f>
        <v/>
      </c>
      <c r="Z23" s="299" t="str">
        <f>IF('Attiecināmās izmaksas'!V12="","",'Attiecināmās izmaksas'!V12)</f>
        <v/>
      </c>
      <c r="AA23" s="299" t="str">
        <f>IF('Attiecināmās izmaksas'!W12="","",'Attiecināmās izmaksas'!W12)</f>
        <v/>
      </c>
      <c r="AB23" s="299" t="str">
        <f>IF('Attiecināmās izmaksas'!X12="","",'Attiecināmās izmaksas'!X12)</f>
        <v/>
      </c>
      <c r="AC23" s="301" t="str">
        <f>IF('Attiecināmās izmaksas'!Y12="","",'Attiecināmās izmaksas'!Y12)</f>
        <v/>
      </c>
      <c r="AD23" s="85"/>
      <c r="AE23" s="85"/>
      <c r="AF23" s="85"/>
    </row>
    <row r="24" spans="1:32" s="86" customFormat="1" ht="10.5" customHeight="1" outlineLevel="1" x14ac:dyDescent="0.25">
      <c r="A24" s="31"/>
      <c r="B24" s="53">
        <f>IF(Tāme!B14="","",Tāme!B14)</f>
        <v>1.4</v>
      </c>
      <c r="C24" s="54" t="str">
        <f>IF(Tāme!C14="","",Tāme!C14)</f>
        <v/>
      </c>
      <c r="D24" s="231" t="str">
        <f>IF(Tāme!D14="","",Tāme!D14)</f>
        <v/>
      </c>
      <c r="E24" s="231" t="str">
        <f>IF(Tāme!E14="","",Tāme!E14)</f>
        <v/>
      </c>
      <c r="F24" s="55" t="str">
        <f>IF(Tāme!F14="","",Tāme!F14)</f>
        <v/>
      </c>
      <c r="G24" s="263">
        <f>IF(Tāme!G14="","",Tāme!G14)</f>
        <v>1</v>
      </c>
      <c r="H24" s="55">
        <f>IF(Tāme!H14="","",Tāme!H14)</f>
        <v>0</v>
      </c>
      <c r="I24" s="56">
        <f>IF(Tāme!I14="","",Tāme!I14)</f>
        <v>0</v>
      </c>
      <c r="J24" s="71">
        <f>IF(Tāme!J14="","",Tāme!J14)</f>
        <v>0</v>
      </c>
      <c r="K24" s="198"/>
      <c r="L24" s="57">
        <f>IF('Attiecināmās izmaksas'!L13="","",'Attiecināmās izmaksas'!L13)</f>
        <v>0</v>
      </c>
      <c r="M24" s="75" t="str">
        <f>IF('Attiecināmās izmaksas'!M13="","",'Attiecināmās izmaksas'!M13)</f>
        <v/>
      </c>
      <c r="N24" s="55" t="str">
        <f>IF('Attiecināmās izmaksas'!N13="","",'Attiecināmās izmaksas'!N13)</f>
        <v/>
      </c>
      <c r="O24" s="55" t="str">
        <f>IF('Attiecināmās izmaksas'!O13="","",'Attiecināmās izmaksas'!O13)</f>
        <v/>
      </c>
      <c r="P24" s="76">
        <f>IF('Attiecināmās izmaksas'!P13="","",'Attiecināmās izmaksas'!P13)</f>
        <v>0</v>
      </c>
      <c r="Q24" s="47"/>
      <c r="R24" s="57">
        <f>IF('Neattiecināmās izmaksas'!L13="","",'Neattiecināmās izmaksas'!L13)</f>
        <v>0</v>
      </c>
      <c r="S24" s="75" t="str">
        <f>IF('Neattiecināmās izmaksas'!M13="","",'Neattiecināmās izmaksas'!M13)</f>
        <v/>
      </c>
      <c r="T24" s="55" t="str">
        <f>IF('Neattiecināmās izmaksas'!N13="","",'Neattiecināmās izmaksas'!N13)</f>
        <v/>
      </c>
      <c r="U24" s="55" t="str">
        <f>IF('Neattiecināmās izmaksas'!O13="","",'Neattiecināmās izmaksas'!O13)</f>
        <v/>
      </c>
      <c r="V24" s="31"/>
      <c r="W24" s="291" t="str">
        <f>IF('Attiecināmās izmaksas'!R13="","",'Attiecināmās izmaksas'!R13)</f>
        <v/>
      </c>
      <c r="X24" s="298" t="str">
        <f>IF('Attiecināmās izmaksas'!T13="","",'Attiecināmās izmaksas'!T13)</f>
        <v/>
      </c>
      <c r="Y24" s="299" t="str">
        <f>IF('Attiecināmās izmaksas'!U13="","",'Attiecināmās izmaksas'!U13)</f>
        <v/>
      </c>
      <c r="Z24" s="299" t="str">
        <f>IF('Attiecināmās izmaksas'!V13="","",'Attiecināmās izmaksas'!V13)</f>
        <v/>
      </c>
      <c r="AA24" s="299" t="str">
        <f>IF('Attiecināmās izmaksas'!W13="","",'Attiecināmās izmaksas'!W13)</f>
        <v/>
      </c>
      <c r="AB24" s="299" t="str">
        <f>IF('Attiecināmās izmaksas'!X13="","",'Attiecināmās izmaksas'!X13)</f>
        <v/>
      </c>
      <c r="AC24" s="301" t="str">
        <f>IF('Attiecināmās izmaksas'!Y13="","",'Attiecināmās izmaksas'!Y13)</f>
        <v/>
      </c>
      <c r="AD24" s="85"/>
      <c r="AE24" s="85"/>
      <c r="AF24" s="85"/>
    </row>
    <row r="25" spans="1:32" s="86" customFormat="1" ht="10.5" customHeight="1" outlineLevel="1" x14ac:dyDescent="0.25">
      <c r="A25" s="31"/>
      <c r="B25" s="53">
        <f>IF(Tāme!B15="","",Tāme!B15)</f>
        <v>1.5</v>
      </c>
      <c r="C25" s="54" t="str">
        <f>IF(Tāme!C15="","",Tāme!C15)</f>
        <v/>
      </c>
      <c r="D25" s="231" t="str">
        <f>IF(Tāme!D15="","",Tāme!D15)</f>
        <v/>
      </c>
      <c r="E25" s="231" t="str">
        <f>IF(Tāme!E15="","",Tāme!E15)</f>
        <v/>
      </c>
      <c r="F25" s="55" t="str">
        <f>IF(Tāme!F15="","",Tāme!F15)</f>
        <v/>
      </c>
      <c r="G25" s="263">
        <f>IF(Tāme!G15="","",Tāme!G15)</f>
        <v>1</v>
      </c>
      <c r="H25" s="55">
        <f>IF(Tāme!H15="","",Tāme!H15)</f>
        <v>0</v>
      </c>
      <c r="I25" s="56">
        <f>IF(Tāme!I15="","",Tāme!I15)</f>
        <v>0</v>
      </c>
      <c r="J25" s="71">
        <f>IF(Tāme!J15="","",Tāme!J15)</f>
        <v>0</v>
      </c>
      <c r="K25" s="198"/>
      <c r="L25" s="57">
        <f>IF('Attiecināmās izmaksas'!L14="","",'Attiecināmās izmaksas'!L14)</f>
        <v>0</v>
      </c>
      <c r="M25" s="75" t="str">
        <f>IF('Attiecināmās izmaksas'!M14="","",'Attiecināmās izmaksas'!M14)</f>
        <v/>
      </c>
      <c r="N25" s="55" t="str">
        <f>IF('Attiecināmās izmaksas'!N14="","",'Attiecināmās izmaksas'!N14)</f>
        <v/>
      </c>
      <c r="O25" s="55" t="str">
        <f>IF('Attiecināmās izmaksas'!O14="","",'Attiecināmās izmaksas'!O14)</f>
        <v/>
      </c>
      <c r="P25" s="76">
        <f>IF('Attiecināmās izmaksas'!P14="","",'Attiecināmās izmaksas'!P14)</f>
        <v>0</v>
      </c>
      <c r="Q25" s="47"/>
      <c r="R25" s="57">
        <f>IF('Neattiecināmās izmaksas'!L14="","",'Neattiecināmās izmaksas'!L14)</f>
        <v>0</v>
      </c>
      <c r="S25" s="75" t="str">
        <f>IF('Neattiecināmās izmaksas'!M14="","",'Neattiecināmās izmaksas'!M14)</f>
        <v/>
      </c>
      <c r="T25" s="55" t="str">
        <f>IF('Neattiecināmās izmaksas'!N14="","",'Neattiecināmās izmaksas'!N14)</f>
        <v/>
      </c>
      <c r="U25" s="55" t="str">
        <f>IF('Neattiecināmās izmaksas'!O14="","",'Neattiecināmās izmaksas'!O14)</f>
        <v/>
      </c>
      <c r="V25" s="31"/>
      <c r="W25" s="291" t="str">
        <f>IF('Attiecināmās izmaksas'!R14="","",'Attiecināmās izmaksas'!R14)</f>
        <v/>
      </c>
      <c r="X25" s="298" t="str">
        <f>IF('Attiecināmās izmaksas'!T14="","",'Attiecināmās izmaksas'!T14)</f>
        <v/>
      </c>
      <c r="Y25" s="299" t="str">
        <f>IF('Attiecināmās izmaksas'!U14="","",'Attiecināmās izmaksas'!U14)</f>
        <v/>
      </c>
      <c r="Z25" s="299" t="str">
        <f>IF('Attiecināmās izmaksas'!V14="","",'Attiecināmās izmaksas'!V14)</f>
        <v/>
      </c>
      <c r="AA25" s="299" t="str">
        <f>IF('Attiecināmās izmaksas'!W14="","",'Attiecināmās izmaksas'!W14)</f>
        <v/>
      </c>
      <c r="AB25" s="299" t="str">
        <f>IF('Attiecināmās izmaksas'!X14="","",'Attiecināmās izmaksas'!X14)</f>
        <v/>
      </c>
      <c r="AC25" s="301" t="str">
        <f>IF('Attiecināmās izmaksas'!Y14="","",'Attiecināmās izmaksas'!Y14)</f>
        <v/>
      </c>
      <c r="AD25" s="85"/>
      <c r="AE25" s="85"/>
      <c r="AF25" s="85"/>
    </row>
    <row r="26" spans="1:32" s="86" customFormat="1" ht="10.5" customHeight="1" outlineLevel="1" x14ac:dyDescent="0.25">
      <c r="A26" s="31"/>
      <c r="B26" s="53">
        <f>IF(Tāme!B16="","",Tāme!B16)</f>
        <v>1.6</v>
      </c>
      <c r="C26" s="54" t="str">
        <f>IF(Tāme!C16="","",Tāme!C16)</f>
        <v/>
      </c>
      <c r="D26" s="231" t="str">
        <f>IF(Tāme!D16="","",Tāme!D16)</f>
        <v/>
      </c>
      <c r="E26" s="231" t="str">
        <f>IF(Tāme!E16="","",Tāme!E16)</f>
        <v/>
      </c>
      <c r="F26" s="55" t="str">
        <f>IF(Tāme!F16="","",Tāme!F16)</f>
        <v/>
      </c>
      <c r="G26" s="263">
        <f>IF(Tāme!G16="","",Tāme!G16)</f>
        <v>1</v>
      </c>
      <c r="H26" s="55">
        <f>IF(Tāme!H16="","",Tāme!H16)</f>
        <v>0</v>
      </c>
      <c r="I26" s="56">
        <f>IF(Tāme!I16="","",Tāme!I16)</f>
        <v>0</v>
      </c>
      <c r="J26" s="71">
        <f>IF(Tāme!J16="","",Tāme!J16)</f>
        <v>0</v>
      </c>
      <c r="K26" s="198"/>
      <c r="L26" s="57">
        <f>IF('Attiecināmās izmaksas'!L15="","",'Attiecināmās izmaksas'!L15)</f>
        <v>0</v>
      </c>
      <c r="M26" s="75" t="str">
        <f>IF('Attiecināmās izmaksas'!M15="","",'Attiecināmās izmaksas'!M15)</f>
        <v/>
      </c>
      <c r="N26" s="55" t="str">
        <f>IF('Attiecināmās izmaksas'!N15="","",'Attiecināmās izmaksas'!N15)</f>
        <v/>
      </c>
      <c r="O26" s="55" t="str">
        <f>IF('Attiecināmās izmaksas'!O15="","",'Attiecināmās izmaksas'!O15)</f>
        <v/>
      </c>
      <c r="P26" s="76">
        <f>IF('Attiecināmās izmaksas'!P15="","",'Attiecināmās izmaksas'!P15)</f>
        <v>0</v>
      </c>
      <c r="Q26" s="47"/>
      <c r="R26" s="57">
        <f>IF('Neattiecināmās izmaksas'!L15="","",'Neattiecināmās izmaksas'!L15)</f>
        <v>0</v>
      </c>
      <c r="S26" s="75" t="str">
        <f>IF('Neattiecināmās izmaksas'!M15="","",'Neattiecināmās izmaksas'!M15)</f>
        <v/>
      </c>
      <c r="T26" s="55" t="str">
        <f>IF('Neattiecināmās izmaksas'!N15="","",'Neattiecināmās izmaksas'!N15)</f>
        <v/>
      </c>
      <c r="U26" s="55" t="str">
        <f>IF('Neattiecināmās izmaksas'!O15="","",'Neattiecināmās izmaksas'!O15)</f>
        <v/>
      </c>
      <c r="V26" s="31"/>
      <c r="W26" s="291" t="str">
        <f>IF('Attiecināmās izmaksas'!R15="","",'Attiecināmās izmaksas'!R15)</f>
        <v/>
      </c>
      <c r="X26" s="298" t="str">
        <f>IF('Attiecināmās izmaksas'!T15="","",'Attiecināmās izmaksas'!T15)</f>
        <v/>
      </c>
      <c r="Y26" s="299" t="str">
        <f>IF('Attiecināmās izmaksas'!U15="","",'Attiecināmās izmaksas'!U15)</f>
        <v/>
      </c>
      <c r="Z26" s="299" t="str">
        <f>IF('Attiecināmās izmaksas'!V15="","",'Attiecināmās izmaksas'!V15)</f>
        <v/>
      </c>
      <c r="AA26" s="299" t="str">
        <f>IF('Attiecināmās izmaksas'!W15="","",'Attiecināmās izmaksas'!W15)</f>
        <v/>
      </c>
      <c r="AB26" s="299" t="str">
        <f>IF('Attiecināmās izmaksas'!X15="","",'Attiecināmās izmaksas'!X15)</f>
        <v/>
      </c>
      <c r="AC26" s="301" t="str">
        <f>IF('Attiecināmās izmaksas'!Y15="","",'Attiecināmās izmaksas'!Y15)</f>
        <v/>
      </c>
      <c r="AD26" s="85"/>
      <c r="AE26" s="85"/>
      <c r="AF26" s="85"/>
    </row>
    <row r="27" spans="1:32" s="86" customFormat="1" ht="10.5" customHeight="1" outlineLevel="1" x14ac:dyDescent="0.25">
      <c r="A27" s="31"/>
      <c r="B27" s="53">
        <f>IF(Tāme!B17="","",Tāme!B17)</f>
        <v>1.7</v>
      </c>
      <c r="C27" s="54" t="str">
        <f>IF(Tāme!C17="","",Tāme!C17)</f>
        <v/>
      </c>
      <c r="D27" s="231" t="str">
        <f>IF(Tāme!D17="","",Tāme!D17)</f>
        <v/>
      </c>
      <c r="E27" s="231" t="str">
        <f>IF(Tāme!E17="","",Tāme!E17)</f>
        <v/>
      </c>
      <c r="F27" s="55" t="str">
        <f>IF(Tāme!F17="","",Tāme!F17)</f>
        <v/>
      </c>
      <c r="G27" s="263">
        <f>IF(Tāme!G17="","",Tāme!G17)</f>
        <v>1</v>
      </c>
      <c r="H27" s="55">
        <f>IF(Tāme!H17="","",Tāme!H17)</f>
        <v>0</v>
      </c>
      <c r="I27" s="56">
        <f>IF(Tāme!I17="","",Tāme!I17)</f>
        <v>0</v>
      </c>
      <c r="J27" s="71">
        <f>IF(Tāme!J17="","",Tāme!J17)</f>
        <v>0</v>
      </c>
      <c r="K27" s="198"/>
      <c r="L27" s="57">
        <f>IF('Attiecināmās izmaksas'!L16="","",'Attiecināmās izmaksas'!L16)</f>
        <v>0</v>
      </c>
      <c r="M27" s="75" t="str">
        <f>IF('Attiecināmās izmaksas'!M16="","",'Attiecināmās izmaksas'!M16)</f>
        <v/>
      </c>
      <c r="N27" s="55" t="str">
        <f>IF('Attiecināmās izmaksas'!N16="","",'Attiecināmās izmaksas'!N16)</f>
        <v/>
      </c>
      <c r="O27" s="55" t="str">
        <f>IF('Attiecināmās izmaksas'!O16="","",'Attiecināmās izmaksas'!O16)</f>
        <v/>
      </c>
      <c r="P27" s="76">
        <f>IF('Attiecināmās izmaksas'!P16="","",'Attiecināmās izmaksas'!P16)</f>
        <v>0</v>
      </c>
      <c r="Q27" s="47"/>
      <c r="R27" s="57">
        <f>IF('Neattiecināmās izmaksas'!L16="","",'Neattiecināmās izmaksas'!L16)</f>
        <v>0</v>
      </c>
      <c r="S27" s="75" t="str">
        <f>IF('Neattiecināmās izmaksas'!M16="","",'Neattiecināmās izmaksas'!M16)</f>
        <v/>
      </c>
      <c r="T27" s="55" t="str">
        <f>IF('Neattiecināmās izmaksas'!N16="","",'Neattiecināmās izmaksas'!N16)</f>
        <v/>
      </c>
      <c r="U27" s="55" t="str">
        <f>IF('Neattiecināmās izmaksas'!O16="","",'Neattiecināmās izmaksas'!O16)</f>
        <v/>
      </c>
      <c r="V27" s="31"/>
      <c r="W27" s="291" t="str">
        <f>IF('Attiecināmās izmaksas'!R16="","",'Attiecināmās izmaksas'!R16)</f>
        <v/>
      </c>
      <c r="X27" s="298" t="str">
        <f>IF('Attiecināmās izmaksas'!T16="","",'Attiecināmās izmaksas'!T16)</f>
        <v/>
      </c>
      <c r="Y27" s="299" t="str">
        <f>IF('Attiecināmās izmaksas'!U16="","",'Attiecināmās izmaksas'!U16)</f>
        <v/>
      </c>
      <c r="Z27" s="299" t="str">
        <f>IF('Attiecināmās izmaksas'!V16="","",'Attiecināmās izmaksas'!V16)</f>
        <v/>
      </c>
      <c r="AA27" s="299" t="str">
        <f>IF('Attiecināmās izmaksas'!W16="","",'Attiecināmās izmaksas'!W16)</f>
        <v/>
      </c>
      <c r="AB27" s="299" t="str">
        <f>IF('Attiecināmās izmaksas'!X16="","",'Attiecināmās izmaksas'!X16)</f>
        <v/>
      </c>
      <c r="AC27" s="301" t="str">
        <f>IF('Attiecināmās izmaksas'!Y16="","",'Attiecināmās izmaksas'!Y16)</f>
        <v/>
      </c>
      <c r="AD27" s="85"/>
      <c r="AE27" s="85"/>
      <c r="AF27" s="85"/>
    </row>
    <row r="28" spans="1:32" s="86" customFormat="1" ht="10.5" customHeight="1" outlineLevel="1" x14ac:dyDescent="0.25">
      <c r="A28" s="31"/>
      <c r="B28" s="53">
        <f>IF(Tāme!B18="","",Tāme!B18)</f>
        <v>1.8</v>
      </c>
      <c r="C28" s="54" t="str">
        <f>IF(Tāme!C18="","",Tāme!C18)</f>
        <v/>
      </c>
      <c r="D28" s="231" t="str">
        <f>IF(Tāme!D18="","",Tāme!D18)</f>
        <v/>
      </c>
      <c r="E28" s="231" t="str">
        <f>IF(Tāme!E18="","",Tāme!E18)</f>
        <v/>
      </c>
      <c r="F28" s="55" t="str">
        <f>IF(Tāme!F18="","",Tāme!F18)</f>
        <v/>
      </c>
      <c r="G28" s="263">
        <f>IF(Tāme!G18="","",Tāme!G18)</f>
        <v>1</v>
      </c>
      <c r="H28" s="55">
        <f>IF(Tāme!H18="","",Tāme!H18)</f>
        <v>0</v>
      </c>
      <c r="I28" s="56">
        <f>IF(Tāme!I18="","",Tāme!I18)</f>
        <v>0</v>
      </c>
      <c r="J28" s="71">
        <f>IF(Tāme!J18="","",Tāme!J18)</f>
        <v>0</v>
      </c>
      <c r="K28" s="198"/>
      <c r="L28" s="57">
        <f>IF('Attiecināmās izmaksas'!L17="","",'Attiecināmās izmaksas'!L17)</f>
        <v>0</v>
      </c>
      <c r="M28" s="75" t="str">
        <f>IF('Attiecināmās izmaksas'!M17="","",'Attiecināmās izmaksas'!M17)</f>
        <v/>
      </c>
      <c r="N28" s="55" t="str">
        <f>IF('Attiecināmās izmaksas'!N17="","",'Attiecināmās izmaksas'!N17)</f>
        <v/>
      </c>
      <c r="O28" s="55" t="str">
        <f>IF('Attiecināmās izmaksas'!O17="","",'Attiecināmās izmaksas'!O17)</f>
        <v/>
      </c>
      <c r="P28" s="76">
        <f>IF('Attiecināmās izmaksas'!P17="","",'Attiecināmās izmaksas'!P17)</f>
        <v>0</v>
      </c>
      <c r="Q28" s="47"/>
      <c r="R28" s="57">
        <f>IF('Neattiecināmās izmaksas'!L17="","",'Neattiecināmās izmaksas'!L17)</f>
        <v>0</v>
      </c>
      <c r="S28" s="75" t="str">
        <f>IF('Neattiecināmās izmaksas'!M17="","",'Neattiecināmās izmaksas'!M17)</f>
        <v/>
      </c>
      <c r="T28" s="55" t="str">
        <f>IF('Neattiecināmās izmaksas'!N17="","",'Neattiecināmās izmaksas'!N17)</f>
        <v/>
      </c>
      <c r="U28" s="55" t="str">
        <f>IF('Neattiecināmās izmaksas'!O17="","",'Neattiecināmās izmaksas'!O17)</f>
        <v/>
      </c>
      <c r="V28" s="31"/>
      <c r="W28" s="291" t="str">
        <f>IF('Attiecināmās izmaksas'!R17="","",'Attiecināmās izmaksas'!R17)</f>
        <v/>
      </c>
      <c r="X28" s="298" t="str">
        <f>IF('Attiecināmās izmaksas'!T17="","",'Attiecināmās izmaksas'!T17)</f>
        <v/>
      </c>
      <c r="Y28" s="299" t="str">
        <f>IF('Attiecināmās izmaksas'!U17="","",'Attiecināmās izmaksas'!U17)</f>
        <v/>
      </c>
      <c r="Z28" s="299" t="str">
        <f>IF('Attiecināmās izmaksas'!V17="","",'Attiecināmās izmaksas'!V17)</f>
        <v/>
      </c>
      <c r="AA28" s="299" t="str">
        <f>IF('Attiecināmās izmaksas'!W17="","",'Attiecināmās izmaksas'!W17)</f>
        <v/>
      </c>
      <c r="AB28" s="299" t="str">
        <f>IF('Attiecināmās izmaksas'!X17="","",'Attiecināmās izmaksas'!X17)</f>
        <v/>
      </c>
      <c r="AC28" s="301" t="str">
        <f>IF('Attiecināmās izmaksas'!Y17="","",'Attiecināmās izmaksas'!Y17)</f>
        <v/>
      </c>
      <c r="AD28" s="85"/>
      <c r="AE28" s="85"/>
      <c r="AF28" s="85"/>
    </row>
    <row r="29" spans="1:32" s="86" customFormat="1" ht="10.5" customHeight="1" outlineLevel="1" x14ac:dyDescent="0.25">
      <c r="A29" s="31"/>
      <c r="B29" s="53">
        <f>IF(Tāme!B19="","",Tāme!B19)</f>
        <v>1.9</v>
      </c>
      <c r="C29" s="54" t="str">
        <f>IF(Tāme!C19="","",Tāme!C19)</f>
        <v/>
      </c>
      <c r="D29" s="231" t="str">
        <f>IF(Tāme!D19="","",Tāme!D19)</f>
        <v/>
      </c>
      <c r="E29" s="231" t="str">
        <f>IF(Tāme!E19="","",Tāme!E19)</f>
        <v/>
      </c>
      <c r="F29" s="55" t="str">
        <f>IF(Tāme!F19="","",Tāme!F19)</f>
        <v/>
      </c>
      <c r="G29" s="263">
        <f>IF(Tāme!G19="","",Tāme!G19)</f>
        <v>1</v>
      </c>
      <c r="H29" s="55">
        <f>IF(Tāme!H19="","",Tāme!H19)</f>
        <v>0</v>
      </c>
      <c r="I29" s="56">
        <f>IF(Tāme!I19="","",Tāme!I19)</f>
        <v>0</v>
      </c>
      <c r="J29" s="71">
        <f>IF(Tāme!J19="","",Tāme!J19)</f>
        <v>0</v>
      </c>
      <c r="K29" s="198"/>
      <c r="L29" s="57">
        <f>IF('Attiecināmās izmaksas'!L18="","",'Attiecināmās izmaksas'!L18)</f>
        <v>0</v>
      </c>
      <c r="M29" s="75" t="str">
        <f>IF('Attiecināmās izmaksas'!M18="","",'Attiecināmās izmaksas'!M18)</f>
        <v/>
      </c>
      <c r="N29" s="55" t="str">
        <f>IF('Attiecināmās izmaksas'!N18="","",'Attiecināmās izmaksas'!N18)</f>
        <v/>
      </c>
      <c r="O29" s="55" t="str">
        <f>IF('Attiecināmās izmaksas'!O18="","",'Attiecināmās izmaksas'!O18)</f>
        <v/>
      </c>
      <c r="P29" s="76">
        <f>IF('Attiecināmās izmaksas'!P18="","",'Attiecināmās izmaksas'!P18)</f>
        <v>0</v>
      </c>
      <c r="Q29" s="47"/>
      <c r="R29" s="57">
        <f>IF('Neattiecināmās izmaksas'!L18="","",'Neattiecināmās izmaksas'!L18)</f>
        <v>0</v>
      </c>
      <c r="S29" s="75" t="str">
        <f>IF('Neattiecināmās izmaksas'!M18="","",'Neattiecināmās izmaksas'!M18)</f>
        <v/>
      </c>
      <c r="T29" s="55" t="str">
        <f>IF('Neattiecināmās izmaksas'!N18="","",'Neattiecināmās izmaksas'!N18)</f>
        <v/>
      </c>
      <c r="U29" s="55" t="str">
        <f>IF('Neattiecināmās izmaksas'!O18="","",'Neattiecināmās izmaksas'!O18)</f>
        <v/>
      </c>
      <c r="V29" s="31"/>
      <c r="W29" s="291" t="str">
        <f>IF('Attiecināmās izmaksas'!R18="","",'Attiecināmās izmaksas'!R18)</f>
        <v/>
      </c>
      <c r="X29" s="298" t="str">
        <f>IF('Attiecināmās izmaksas'!T18="","",'Attiecināmās izmaksas'!T18)</f>
        <v/>
      </c>
      <c r="Y29" s="299" t="str">
        <f>IF('Attiecināmās izmaksas'!U18="","",'Attiecināmās izmaksas'!U18)</f>
        <v/>
      </c>
      <c r="Z29" s="299" t="str">
        <f>IF('Attiecināmās izmaksas'!V18="","",'Attiecināmās izmaksas'!V18)</f>
        <v/>
      </c>
      <c r="AA29" s="299" t="str">
        <f>IF('Attiecināmās izmaksas'!W18="","",'Attiecināmās izmaksas'!W18)</f>
        <v/>
      </c>
      <c r="AB29" s="299" t="str">
        <f>IF('Attiecināmās izmaksas'!X18="","",'Attiecināmās izmaksas'!X18)</f>
        <v/>
      </c>
      <c r="AC29" s="301" t="str">
        <f>IF('Attiecināmās izmaksas'!Y18="","",'Attiecināmās izmaksas'!Y18)</f>
        <v/>
      </c>
      <c r="AD29" s="85"/>
      <c r="AE29" s="85"/>
      <c r="AF29" s="85"/>
    </row>
    <row r="30" spans="1:32" s="86" customFormat="1" ht="10.5" customHeight="1" outlineLevel="1" x14ac:dyDescent="0.25">
      <c r="A30" s="31"/>
      <c r="B30" s="58" t="str">
        <f>IF(Tāme!B20="","",Tāme!B20)</f>
        <v>1.10.</v>
      </c>
      <c r="C30" s="59" t="str">
        <f>IF(Tāme!C20="","",Tāme!C20)</f>
        <v/>
      </c>
      <c r="D30" s="232" t="str">
        <f>IF(Tāme!D20="","",Tāme!D20)</f>
        <v/>
      </c>
      <c r="E30" s="232" t="str">
        <f>IF(Tāme!E20="","",Tāme!E20)</f>
        <v/>
      </c>
      <c r="F30" s="60" t="str">
        <f>IF(Tāme!F20="","",Tāme!F20)</f>
        <v/>
      </c>
      <c r="G30" s="264">
        <f>IF(Tāme!G20="","",Tāme!G20)</f>
        <v>1</v>
      </c>
      <c r="H30" s="60">
        <f>IF(Tāme!H20="","",Tāme!H20)</f>
        <v>0</v>
      </c>
      <c r="I30" s="61">
        <f>IF(Tāme!I20="","",Tāme!I20)</f>
        <v>0</v>
      </c>
      <c r="J30" s="72">
        <f>IF(Tāme!J20="","",Tāme!J20)</f>
        <v>0</v>
      </c>
      <c r="K30" s="198"/>
      <c r="L30" s="62">
        <f>IF('Attiecināmās izmaksas'!L19="","",'Attiecināmās izmaksas'!L19)</f>
        <v>0</v>
      </c>
      <c r="M30" s="77" t="str">
        <f>IF('Attiecināmās izmaksas'!M19="","",'Attiecināmās izmaksas'!M19)</f>
        <v/>
      </c>
      <c r="N30" s="60" t="str">
        <f>IF('Attiecināmās izmaksas'!N19="","",'Attiecināmās izmaksas'!N19)</f>
        <v/>
      </c>
      <c r="O30" s="60" t="str">
        <f>IF('Attiecināmās izmaksas'!O19="","",'Attiecināmās izmaksas'!O19)</f>
        <v/>
      </c>
      <c r="P30" s="78">
        <f>IF('Attiecināmās izmaksas'!P19="","",'Attiecināmās izmaksas'!P19)</f>
        <v>0</v>
      </c>
      <c r="Q30" s="47"/>
      <c r="R30" s="62">
        <f>IF('Neattiecināmās izmaksas'!L19="","",'Neattiecināmās izmaksas'!L19)</f>
        <v>0</v>
      </c>
      <c r="S30" s="77" t="str">
        <f>IF('Neattiecināmās izmaksas'!M19="","",'Neattiecināmās izmaksas'!M19)</f>
        <v/>
      </c>
      <c r="T30" s="60" t="str">
        <f>IF('Neattiecināmās izmaksas'!N19="","",'Neattiecināmās izmaksas'!N19)</f>
        <v/>
      </c>
      <c r="U30" s="60" t="str">
        <f>IF('Neattiecināmās izmaksas'!O19="","",'Neattiecināmās izmaksas'!O19)</f>
        <v/>
      </c>
      <c r="V30" s="31"/>
      <c r="W30" s="291" t="str">
        <f>IF('Attiecināmās izmaksas'!R19="","",'Attiecināmās izmaksas'!R19)</f>
        <v/>
      </c>
      <c r="X30" s="298" t="str">
        <f>IF('Attiecināmās izmaksas'!T19="","",'Attiecināmās izmaksas'!T19)</f>
        <v/>
      </c>
      <c r="Y30" s="299" t="str">
        <f>IF('Attiecināmās izmaksas'!U19="","",'Attiecināmās izmaksas'!U19)</f>
        <v/>
      </c>
      <c r="Z30" s="299" t="str">
        <f>IF('Attiecināmās izmaksas'!V19="","",'Attiecināmās izmaksas'!V19)</f>
        <v/>
      </c>
      <c r="AA30" s="299" t="str">
        <f>IF('Attiecināmās izmaksas'!W19="","",'Attiecināmās izmaksas'!W19)</f>
        <v/>
      </c>
      <c r="AB30" s="299" t="str">
        <f>IF('Attiecināmās izmaksas'!X19="","",'Attiecināmās izmaksas'!X19)</f>
        <v/>
      </c>
      <c r="AC30" s="301" t="str">
        <f>IF('Attiecināmās izmaksas'!Y19="","",'Attiecināmās izmaksas'!Y19)</f>
        <v/>
      </c>
      <c r="AD30" s="85"/>
      <c r="AE30" s="85"/>
      <c r="AF30" s="85"/>
    </row>
    <row r="31" spans="1:32" s="86" customFormat="1" ht="22.5" customHeight="1" x14ac:dyDescent="0.25">
      <c r="A31" s="31"/>
      <c r="B31" s="208">
        <v>2</v>
      </c>
      <c r="C31" s="486" t="str">
        <f>Tāme!C21</f>
        <v>Nemateriālo aktīvu iegādes izmaksas</v>
      </c>
      <c r="D31" s="487"/>
      <c r="E31" s="250"/>
      <c r="F31" s="209"/>
      <c r="G31" s="265"/>
      <c r="H31" s="210">
        <f>SUM(H32:H41)</f>
        <v>0</v>
      </c>
      <c r="I31" s="211">
        <f>SUM(I32:I41)</f>
        <v>0</v>
      </c>
      <c r="J31" s="212">
        <f>IF(Tāme!J21="","",Tāme!J21)</f>
        <v>0</v>
      </c>
      <c r="K31" s="198"/>
      <c r="L31" s="213">
        <f>IF('Attiecināmās izmaksas'!L20="","",'Attiecināmās izmaksas'!L20)</f>
        <v>0</v>
      </c>
      <c r="M31" s="214">
        <f>IF('Attiecināmās izmaksas'!M20="","",'Attiecināmās izmaksas'!M20)</f>
        <v>0</v>
      </c>
      <c r="N31" s="209">
        <f>IF('Attiecināmās izmaksas'!N20="","",'Attiecināmās izmaksas'!N20)</f>
        <v>0</v>
      </c>
      <c r="O31" s="209">
        <f>IF('Attiecināmās izmaksas'!O20="","",'Attiecināmās izmaksas'!O20)</f>
        <v>0</v>
      </c>
      <c r="P31" s="215">
        <f>IF('Attiecināmās izmaksas'!P20="","",'Attiecināmās izmaksas'!P20)</f>
        <v>0</v>
      </c>
      <c r="Q31" s="47"/>
      <c r="R31" s="213">
        <f>IF('Neattiecināmās izmaksas'!L20="","",'Neattiecināmās izmaksas'!L20)</f>
        <v>0</v>
      </c>
      <c r="S31" s="214">
        <f>IF('Neattiecināmās izmaksas'!M20="","",'Neattiecināmās izmaksas'!M20)</f>
        <v>0</v>
      </c>
      <c r="T31" s="209">
        <f>IF('Neattiecināmās izmaksas'!N20="","",'Neattiecināmās izmaksas'!N20)</f>
        <v>0</v>
      </c>
      <c r="U31" s="209">
        <f>IF('Neattiecināmās izmaksas'!O20="","",'Neattiecināmās izmaksas'!O20)</f>
        <v>0</v>
      </c>
      <c r="V31" s="31"/>
      <c r="W31" s="290"/>
      <c r="X31" s="296"/>
      <c r="Y31" s="297"/>
      <c r="Z31" s="297"/>
      <c r="AA31" s="297"/>
      <c r="AB31" s="297"/>
      <c r="AC31" s="300"/>
      <c r="AD31" s="85"/>
      <c r="AE31" s="85"/>
      <c r="AF31" s="85"/>
    </row>
    <row r="32" spans="1:32" s="86" customFormat="1" ht="10.5" customHeight="1" outlineLevel="1" x14ac:dyDescent="0.25">
      <c r="A32" s="31"/>
      <c r="B32" s="53">
        <f>IF(Tāme!B22="","",Tāme!B22)</f>
        <v>2.1</v>
      </c>
      <c r="C32" s="54" t="str">
        <f>IF(Tāme!C22="","",Tāme!C22)</f>
        <v/>
      </c>
      <c r="D32" s="231" t="str">
        <f>IF(Tāme!D22="","",Tāme!D22)</f>
        <v/>
      </c>
      <c r="E32" s="231" t="str">
        <f>IF(Tāme!E22="","",Tāme!E22)</f>
        <v/>
      </c>
      <c r="F32" s="55" t="str">
        <f>IF(Tāme!F22="","",Tāme!F22)</f>
        <v/>
      </c>
      <c r="G32" s="263">
        <f>IF(Tāme!G22="","",Tāme!G22)</f>
        <v>1</v>
      </c>
      <c r="H32" s="55">
        <f>IF(Tāme!H22="","",Tāme!H22)</f>
        <v>0</v>
      </c>
      <c r="I32" s="56">
        <f>IF(Tāme!I22="","",Tāme!I22)</f>
        <v>0</v>
      </c>
      <c r="J32" s="71">
        <f>IF(Tāme!J22="","",Tāme!J22)</f>
        <v>0</v>
      </c>
      <c r="K32" s="198"/>
      <c r="L32" s="57">
        <f>IF('Attiecināmās izmaksas'!L21="","",'Attiecināmās izmaksas'!L21)</f>
        <v>0</v>
      </c>
      <c r="M32" s="75" t="str">
        <f>IF('Attiecināmās izmaksas'!M21="","",'Attiecināmās izmaksas'!M21)</f>
        <v/>
      </c>
      <c r="N32" s="55" t="str">
        <f>IF('Attiecināmās izmaksas'!N21="","",'Attiecināmās izmaksas'!N21)</f>
        <v/>
      </c>
      <c r="O32" s="55" t="str">
        <f>IF('Attiecināmās izmaksas'!O21="","",'Attiecināmās izmaksas'!O21)</f>
        <v/>
      </c>
      <c r="P32" s="76">
        <f>IF('Attiecināmās izmaksas'!P21="","",'Attiecināmās izmaksas'!P21)</f>
        <v>0</v>
      </c>
      <c r="Q32" s="47"/>
      <c r="R32" s="57">
        <f>IF('Neattiecināmās izmaksas'!L21="","",'Neattiecināmās izmaksas'!L21)</f>
        <v>0</v>
      </c>
      <c r="S32" s="75" t="str">
        <f>IF('Neattiecināmās izmaksas'!M21="","",'Neattiecināmās izmaksas'!M21)</f>
        <v/>
      </c>
      <c r="T32" s="55" t="str">
        <f>IF('Neattiecināmās izmaksas'!N21="","",'Neattiecināmās izmaksas'!N21)</f>
        <v/>
      </c>
      <c r="U32" s="55" t="str">
        <f>IF('Neattiecināmās izmaksas'!O21="","",'Neattiecināmās izmaksas'!O21)</f>
        <v/>
      </c>
      <c r="V32" s="31"/>
      <c r="W32" s="291" t="str">
        <f>IF('Attiecināmās izmaksas'!R21="","",'Attiecināmās izmaksas'!R21)</f>
        <v/>
      </c>
      <c r="X32" s="298" t="str">
        <f>IF('Attiecināmās izmaksas'!T21="","",'Attiecināmās izmaksas'!T21)</f>
        <v/>
      </c>
      <c r="Y32" s="299" t="str">
        <f>IF('Attiecināmās izmaksas'!U21="","",'Attiecināmās izmaksas'!U21)</f>
        <v/>
      </c>
      <c r="Z32" s="299" t="str">
        <f>IF('Attiecināmās izmaksas'!V21="","",'Attiecināmās izmaksas'!V21)</f>
        <v/>
      </c>
      <c r="AA32" s="299" t="str">
        <f>IF('Attiecināmās izmaksas'!W21="","",'Attiecināmās izmaksas'!W21)</f>
        <v/>
      </c>
      <c r="AB32" s="299" t="str">
        <f>IF('Attiecināmās izmaksas'!X21="","",'Attiecināmās izmaksas'!X21)</f>
        <v/>
      </c>
      <c r="AC32" s="301" t="str">
        <f>IF('Attiecināmās izmaksas'!Y21="","",'Attiecināmās izmaksas'!Y21)</f>
        <v/>
      </c>
      <c r="AD32" s="85"/>
      <c r="AE32" s="85"/>
      <c r="AF32" s="85"/>
    </row>
    <row r="33" spans="1:32" s="86" customFormat="1" ht="10.5" customHeight="1" outlineLevel="1" x14ac:dyDescent="0.25">
      <c r="A33" s="31"/>
      <c r="B33" s="53">
        <f>IF(Tāme!B23="","",Tāme!B23)</f>
        <v>2.2000000000000002</v>
      </c>
      <c r="C33" s="54" t="str">
        <f>IF(Tāme!C23="","",Tāme!C23)</f>
        <v/>
      </c>
      <c r="D33" s="231" t="str">
        <f>IF(Tāme!D23="","",Tāme!D23)</f>
        <v/>
      </c>
      <c r="E33" s="231" t="str">
        <f>IF(Tāme!E23="","",Tāme!E23)</f>
        <v/>
      </c>
      <c r="F33" s="55" t="str">
        <f>IF(Tāme!F23="","",Tāme!F23)</f>
        <v/>
      </c>
      <c r="G33" s="263">
        <f>IF(Tāme!G23="","",Tāme!G23)</f>
        <v>1</v>
      </c>
      <c r="H33" s="55">
        <f>IF(Tāme!H23="","",Tāme!H23)</f>
        <v>0</v>
      </c>
      <c r="I33" s="56">
        <f>IF(Tāme!I23="","",Tāme!I23)</f>
        <v>0</v>
      </c>
      <c r="J33" s="71">
        <f>IF(Tāme!J23="","",Tāme!J23)</f>
        <v>0</v>
      </c>
      <c r="K33" s="198"/>
      <c r="L33" s="57">
        <f>IF('Attiecināmās izmaksas'!L22="","",'Attiecināmās izmaksas'!L22)</f>
        <v>0</v>
      </c>
      <c r="M33" s="75" t="str">
        <f>IF('Attiecināmās izmaksas'!M22="","",'Attiecināmās izmaksas'!M22)</f>
        <v/>
      </c>
      <c r="N33" s="55" t="str">
        <f>IF('Attiecināmās izmaksas'!N22="","",'Attiecināmās izmaksas'!N22)</f>
        <v/>
      </c>
      <c r="O33" s="55" t="str">
        <f>IF('Attiecināmās izmaksas'!O22="","",'Attiecināmās izmaksas'!O22)</f>
        <v/>
      </c>
      <c r="P33" s="76">
        <f>IF('Attiecināmās izmaksas'!P22="","",'Attiecināmās izmaksas'!P22)</f>
        <v>0</v>
      </c>
      <c r="Q33" s="47"/>
      <c r="R33" s="57">
        <f>IF('Neattiecināmās izmaksas'!L22="","",'Neattiecināmās izmaksas'!L22)</f>
        <v>0</v>
      </c>
      <c r="S33" s="75" t="str">
        <f>IF('Neattiecināmās izmaksas'!M22="","",'Neattiecināmās izmaksas'!M22)</f>
        <v/>
      </c>
      <c r="T33" s="55" t="str">
        <f>IF('Neattiecināmās izmaksas'!N22="","",'Neattiecināmās izmaksas'!N22)</f>
        <v/>
      </c>
      <c r="U33" s="55" t="str">
        <f>IF('Neattiecināmās izmaksas'!O22="","",'Neattiecināmās izmaksas'!O22)</f>
        <v/>
      </c>
      <c r="V33" s="31"/>
      <c r="W33" s="291" t="str">
        <f>IF('Attiecināmās izmaksas'!R22="","",'Attiecināmās izmaksas'!R22)</f>
        <v/>
      </c>
      <c r="X33" s="298" t="str">
        <f>IF('Attiecināmās izmaksas'!T22="","",'Attiecināmās izmaksas'!T22)</f>
        <v/>
      </c>
      <c r="Y33" s="299" t="str">
        <f>IF('Attiecināmās izmaksas'!U22="","",'Attiecināmās izmaksas'!U22)</f>
        <v/>
      </c>
      <c r="Z33" s="299" t="str">
        <f>IF('Attiecināmās izmaksas'!V22="","",'Attiecināmās izmaksas'!V22)</f>
        <v/>
      </c>
      <c r="AA33" s="299" t="str">
        <f>IF('Attiecināmās izmaksas'!W22="","",'Attiecināmās izmaksas'!W22)</f>
        <v/>
      </c>
      <c r="AB33" s="299" t="str">
        <f>IF('Attiecināmās izmaksas'!X22="","",'Attiecināmās izmaksas'!X22)</f>
        <v/>
      </c>
      <c r="AC33" s="301" t="str">
        <f>IF('Attiecināmās izmaksas'!Y22="","",'Attiecināmās izmaksas'!Y22)</f>
        <v/>
      </c>
      <c r="AD33" s="85"/>
      <c r="AE33" s="85"/>
      <c r="AF33" s="85"/>
    </row>
    <row r="34" spans="1:32" s="86" customFormat="1" ht="10.5" customHeight="1" outlineLevel="1" x14ac:dyDescent="0.25">
      <c r="A34" s="31"/>
      <c r="B34" s="53">
        <f>IF(Tāme!B24="","",Tāme!B24)</f>
        <v>2.2999999999999998</v>
      </c>
      <c r="C34" s="54" t="str">
        <f>IF(Tāme!C24="","",Tāme!C24)</f>
        <v/>
      </c>
      <c r="D34" s="231" t="str">
        <f>IF(Tāme!D24="","",Tāme!D24)</f>
        <v/>
      </c>
      <c r="E34" s="231" t="str">
        <f>IF(Tāme!E24="","",Tāme!E24)</f>
        <v/>
      </c>
      <c r="F34" s="55" t="str">
        <f>IF(Tāme!F24="","",Tāme!F24)</f>
        <v/>
      </c>
      <c r="G34" s="263">
        <f>IF(Tāme!G24="","",Tāme!G24)</f>
        <v>1</v>
      </c>
      <c r="H34" s="55">
        <f>IF(Tāme!H24="","",Tāme!H24)</f>
        <v>0</v>
      </c>
      <c r="I34" s="56">
        <f>IF(Tāme!I24="","",Tāme!I24)</f>
        <v>0</v>
      </c>
      <c r="J34" s="71">
        <f>IF(Tāme!J24="","",Tāme!J24)</f>
        <v>0</v>
      </c>
      <c r="K34" s="198"/>
      <c r="L34" s="57">
        <f>IF('Attiecināmās izmaksas'!L23="","",'Attiecināmās izmaksas'!L23)</f>
        <v>0</v>
      </c>
      <c r="M34" s="75" t="str">
        <f>IF('Attiecināmās izmaksas'!M23="","",'Attiecināmās izmaksas'!M23)</f>
        <v/>
      </c>
      <c r="N34" s="55" t="str">
        <f>IF('Attiecināmās izmaksas'!N23="","",'Attiecināmās izmaksas'!N23)</f>
        <v/>
      </c>
      <c r="O34" s="55" t="str">
        <f>IF('Attiecināmās izmaksas'!O23="","",'Attiecināmās izmaksas'!O23)</f>
        <v/>
      </c>
      <c r="P34" s="76">
        <f>IF('Attiecināmās izmaksas'!P23="","",'Attiecināmās izmaksas'!P23)</f>
        <v>0</v>
      </c>
      <c r="Q34" s="47"/>
      <c r="R34" s="57">
        <f>IF('Neattiecināmās izmaksas'!L23="","",'Neattiecināmās izmaksas'!L23)</f>
        <v>0</v>
      </c>
      <c r="S34" s="75" t="str">
        <f>IF('Neattiecināmās izmaksas'!M23="","",'Neattiecināmās izmaksas'!M23)</f>
        <v/>
      </c>
      <c r="T34" s="55" t="str">
        <f>IF('Neattiecināmās izmaksas'!N23="","",'Neattiecināmās izmaksas'!N23)</f>
        <v/>
      </c>
      <c r="U34" s="55" t="str">
        <f>IF('Neattiecināmās izmaksas'!O23="","",'Neattiecināmās izmaksas'!O23)</f>
        <v/>
      </c>
      <c r="V34" s="31"/>
      <c r="W34" s="291" t="str">
        <f>IF('Attiecināmās izmaksas'!R23="","",'Attiecināmās izmaksas'!R23)</f>
        <v/>
      </c>
      <c r="X34" s="298" t="str">
        <f>IF('Attiecināmās izmaksas'!T23="","",'Attiecināmās izmaksas'!T23)</f>
        <v/>
      </c>
      <c r="Y34" s="299" t="str">
        <f>IF('Attiecināmās izmaksas'!U23="","",'Attiecināmās izmaksas'!U23)</f>
        <v/>
      </c>
      <c r="Z34" s="299" t="str">
        <f>IF('Attiecināmās izmaksas'!V23="","",'Attiecināmās izmaksas'!V23)</f>
        <v/>
      </c>
      <c r="AA34" s="299" t="str">
        <f>IF('Attiecināmās izmaksas'!W23="","",'Attiecināmās izmaksas'!W23)</f>
        <v/>
      </c>
      <c r="AB34" s="299" t="str">
        <f>IF('Attiecināmās izmaksas'!X23="","",'Attiecināmās izmaksas'!X23)</f>
        <v/>
      </c>
      <c r="AC34" s="301" t="str">
        <f>IF('Attiecināmās izmaksas'!Y23="","",'Attiecināmās izmaksas'!Y23)</f>
        <v/>
      </c>
      <c r="AD34" s="85"/>
      <c r="AE34" s="85"/>
      <c r="AF34" s="85"/>
    </row>
    <row r="35" spans="1:32" s="86" customFormat="1" ht="10.5" customHeight="1" outlineLevel="1" x14ac:dyDescent="0.25">
      <c r="A35" s="31"/>
      <c r="B35" s="53">
        <f>IF(Tāme!B25="","",Tāme!B25)</f>
        <v>2.4</v>
      </c>
      <c r="C35" s="54" t="str">
        <f>IF(Tāme!C25="","",Tāme!C25)</f>
        <v/>
      </c>
      <c r="D35" s="231" t="str">
        <f>IF(Tāme!D25="","",Tāme!D25)</f>
        <v/>
      </c>
      <c r="E35" s="231" t="str">
        <f>IF(Tāme!E25="","",Tāme!E25)</f>
        <v/>
      </c>
      <c r="F35" s="55" t="str">
        <f>IF(Tāme!F25="","",Tāme!F25)</f>
        <v/>
      </c>
      <c r="G35" s="263">
        <f>IF(Tāme!G25="","",Tāme!G25)</f>
        <v>1</v>
      </c>
      <c r="H35" s="55">
        <f>IF(Tāme!H25="","",Tāme!H25)</f>
        <v>0</v>
      </c>
      <c r="I35" s="56">
        <f>IF(Tāme!I25="","",Tāme!I25)</f>
        <v>0</v>
      </c>
      <c r="J35" s="71">
        <f>IF(Tāme!J25="","",Tāme!J25)</f>
        <v>0</v>
      </c>
      <c r="K35" s="198"/>
      <c r="L35" s="57">
        <f>IF('Attiecināmās izmaksas'!L24="","",'Attiecināmās izmaksas'!L24)</f>
        <v>0</v>
      </c>
      <c r="M35" s="75" t="str">
        <f>IF('Attiecināmās izmaksas'!M24="","",'Attiecināmās izmaksas'!M24)</f>
        <v/>
      </c>
      <c r="N35" s="55" t="str">
        <f>IF('Attiecināmās izmaksas'!N24="","",'Attiecināmās izmaksas'!N24)</f>
        <v/>
      </c>
      <c r="O35" s="55" t="str">
        <f>IF('Attiecināmās izmaksas'!O24="","",'Attiecināmās izmaksas'!O24)</f>
        <v/>
      </c>
      <c r="P35" s="76">
        <f>IF('Attiecināmās izmaksas'!P24="","",'Attiecināmās izmaksas'!P24)</f>
        <v>0</v>
      </c>
      <c r="Q35" s="47"/>
      <c r="R35" s="57">
        <f>IF('Neattiecināmās izmaksas'!L24="","",'Neattiecināmās izmaksas'!L24)</f>
        <v>0</v>
      </c>
      <c r="S35" s="75" t="str">
        <f>IF('Neattiecināmās izmaksas'!M24="","",'Neattiecināmās izmaksas'!M24)</f>
        <v/>
      </c>
      <c r="T35" s="55" t="str">
        <f>IF('Neattiecināmās izmaksas'!N24="","",'Neattiecināmās izmaksas'!N24)</f>
        <v/>
      </c>
      <c r="U35" s="55" t="str">
        <f>IF('Neattiecināmās izmaksas'!O24="","",'Neattiecināmās izmaksas'!O24)</f>
        <v/>
      </c>
      <c r="V35" s="31"/>
      <c r="W35" s="291" t="str">
        <f>IF('Attiecināmās izmaksas'!R24="","",'Attiecināmās izmaksas'!R24)</f>
        <v/>
      </c>
      <c r="X35" s="298" t="str">
        <f>IF('Attiecināmās izmaksas'!T24="","",'Attiecināmās izmaksas'!T24)</f>
        <v/>
      </c>
      <c r="Y35" s="299" t="str">
        <f>IF('Attiecināmās izmaksas'!U24="","",'Attiecināmās izmaksas'!U24)</f>
        <v/>
      </c>
      <c r="Z35" s="299" t="str">
        <f>IF('Attiecināmās izmaksas'!V24="","",'Attiecināmās izmaksas'!V24)</f>
        <v/>
      </c>
      <c r="AA35" s="299" t="str">
        <f>IF('Attiecināmās izmaksas'!W24="","",'Attiecināmās izmaksas'!W24)</f>
        <v/>
      </c>
      <c r="AB35" s="299" t="str">
        <f>IF('Attiecināmās izmaksas'!X24="","",'Attiecināmās izmaksas'!X24)</f>
        <v/>
      </c>
      <c r="AC35" s="301" t="str">
        <f>IF('Attiecināmās izmaksas'!Y24="","",'Attiecināmās izmaksas'!Y24)</f>
        <v/>
      </c>
      <c r="AD35" s="85"/>
      <c r="AE35" s="85"/>
      <c r="AF35" s="85"/>
    </row>
    <row r="36" spans="1:32" s="86" customFormat="1" ht="10.5" customHeight="1" outlineLevel="1" x14ac:dyDescent="0.25">
      <c r="A36" s="31"/>
      <c r="B36" s="53">
        <f>IF(Tāme!B26="","",Tāme!B26)</f>
        <v>2.5</v>
      </c>
      <c r="C36" s="54" t="str">
        <f>IF(Tāme!C26="","",Tāme!C26)</f>
        <v/>
      </c>
      <c r="D36" s="231" t="str">
        <f>IF(Tāme!D26="","",Tāme!D26)</f>
        <v/>
      </c>
      <c r="E36" s="231" t="str">
        <f>IF(Tāme!E26="","",Tāme!E26)</f>
        <v/>
      </c>
      <c r="F36" s="55" t="str">
        <f>IF(Tāme!F26="","",Tāme!F26)</f>
        <v/>
      </c>
      <c r="G36" s="263">
        <f>IF(Tāme!G26="","",Tāme!G26)</f>
        <v>1</v>
      </c>
      <c r="H36" s="55">
        <f>IF(Tāme!H26="","",Tāme!H26)</f>
        <v>0</v>
      </c>
      <c r="I36" s="56">
        <f>IF(Tāme!I26="","",Tāme!I26)</f>
        <v>0</v>
      </c>
      <c r="J36" s="71">
        <f>IF(Tāme!J26="","",Tāme!J26)</f>
        <v>0</v>
      </c>
      <c r="K36" s="198"/>
      <c r="L36" s="57">
        <f>IF('Attiecināmās izmaksas'!L25="","",'Attiecināmās izmaksas'!L25)</f>
        <v>0</v>
      </c>
      <c r="M36" s="75" t="str">
        <f>IF('Attiecināmās izmaksas'!M25="","",'Attiecināmās izmaksas'!M25)</f>
        <v/>
      </c>
      <c r="N36" s="55" t="str">
        <f>IF('Attiecināmās izmaksas'!N25="","",'Attiecināmās izmaksas'!N25)</f>
        <v/>
      </c>
      <c r="O36" s="55" t="str">
        <f>IF('Attiecināmās izmaksas'!O25="","",'Attiecināmās izmaksas'!O25)</f>
        <v/>
      </c>
      <c r="P36" s="76">
        <f>IF('Attiecināmās izmaksas'!P25="","",'Attiecināmās izmaksas'!P25)</f>
        <v>0</v>
      </c>
      <c r="Q36" s="47"/>
      <c r="R36" s="57">
        <f>IF('Neattiecināmās izmaksas'!L25="","",'Neattiecināmās izmaksas'!L25)</f>
        <v>0</v>
      </c>
      <c r="S36" s="75" t="str">
        <f>IF('Neattiecināmās izmaksas'!M25="","",'Neattiecināmās izmaksas'!M25)</f>
        <v/>
      </c>
      <c r="T36" s="55" t="str">
        <f>IF('Neattiecināmās izmaksas'!N25="","",'Neattiecināmās izmaksas'!N25)</f>
        <v/>
      </c>
      <c r="U36" s="55" t="str">
        <f>IF('Neattiecināmās izmaksas'!O25="","",'Neattiecināmās izmaksas'!O25)</f>
        <v/>
      </c>
      <c r="V36" s="31"/>
      <c r="W36" s="291" t="str">
        <f>IF('Attiecināmās izmaksas'!R25="","",'Attiecināmās izmaksas'!R25)</f>
        <v/>
      </c>
      <c r="X36" s="298" t="str">
        <f>IF('Attiecināmās izmaksas'!T25="","",'Attiecināmās izmaksas'!T25)</f>
        <v/>
      </c>
      <c r="Y36" s="299" t="str">
        <f>IF('Attiecināmās izmaksas'!U25="","",'Attiecināmās izmaksas'!U25)</f>
        <v/>
      </c>
      <c r="Z36" s="299" t="str">
        <f>IF('Attiecināmās izmaksas'!V25="","",'Attiecināmās izmaksas'!V25)</f>
        <v/>
      </c>
      <c r="AA36" s="299" t="str">
        <f>IF('Attiecināmās izmaksas'!W25="","",'Attiecināmās izmaksas'!W25)</f>
        <v/>
      </c>
      <c r="AB36" s="299" t="str">
        <f>IF('Attiecināmās izmaksas'!X25="","",'Attiecināmās izmaksas'!X25)</f>
        <v/>
      </c>
      <c r="AC36" s="301" t="str">
        <f>IF('Attiecināmās izmaksas'!Y25="","",'Attiecināmās izmaksas'!Y25)</f>
        <v/>
      </c>
      <c r="AD36" s="85"/>
      <c r="AE36" s="85"/>
      <c r="AF36" s="85"/>
    </row>
    <row r="37" spans="1:32" s="86" customFormat="1" ht="10.5" customHeight="1" outlineLevel="1" x14ac:dyDescent="0.25">
      <c r="A37" s="31"/>
      <c r="B37" s="53">
        <f>IF(Tāme!B27="","",Tāme!B27)</f>
        <v>2.6</v>
      </c>
      <c r="C37" s="54" t="str">
        <f>IF(Tāme!C27="","",Tāme!C27)</f>
        <v/>
      </c>
      <c r="D37" s="231" t="str">
        <f>IF(Tāme!D27="","",Tāme!D27)</f>
        <v/>
      </c>
      <c r="E37" s="231" t="str">
        <f>IF(Tāme!E27="","",Tāme!E27)</f>
        <v/>
      </c>
      <c r="F37" s="55" t="str">
        <f>IF(Tāme!F27="","",Tāme!F27)</f>
        <v/>
      </c>
      <c r="G37" s="263">
        <f>IF(Tāme!G27="","",Tāme!G27)</f>
        <v>1</v>
      </c>
      <c r="H37" s="55">
        <f>IF(Tāme!H27="","",Tāme!H27)</f>
        <v>0</v>
      </c>
      <c r="I37" s="56">
        <f>IF(Tāme!I27="","",Tāme!I27)</f>
        <v>0</v>
      </c>
      <c r="J37" s="71">
        <f>IF(Tāme!J27="","",Tāme!J27)</f>
        <v>0</v>
      </c>
      <c r="K37" s="198"/>
      <c r="L37" s="57">
        <f>IF('Attiecināmās izmaksas'!L26="","",'Attiecināmās izmaksas'!L26)</f>
        <v>0</v>
      </c>
      <c r="M37" s="75" t="str">
        <f>IF('Attiecināmās izmaksas'!M26="","",'Attiecināmās izmaksas'!M26)</f>
        <v/>
      </c>
      <c r="N37" s="55" t="str">
        <f>IF('Attiecināmās izmaksas'!N26="","",'Attiecināmās izmaksas'!N26)</f>
        <v/>
      </c>
      <c r="O37" s="55" t="str">
        <f>IF('Attiecināmās izmaksas'!O26="","",'Attiecināmās izmaksas'!O26)</f>
        <v/>
      </c>
      <c r="P37" s="76">
        <f>IF('Attiecināmās izmaksas'!P26="","",'Attiecināmās izmaksas'!P26)</f>
        <v>0</v>
      </c>
      <c r="Q37" s="47"/>
      <c r="R37" s="57">
        <f>IF('Neattiecināmās izmaksas'!L26="","",'Neattiecināmās izmaksas'!L26)</f>
        <v>0</v>
      </c>
      <c r="S37" s="75" t="str">
        <f>IF('Neattiecināmās izmaksas'!M26="","",'Neattiecināmās izmaksas'!M26)</f>
        <v/>
      </c>
      <c r="T37" s="55" t="str">
        <f>IF('Neattiecināmās izmaksas'!N26="","",'Neattiecināmās izmaksas'!N26)</f>
        <v/>
      </c>
      <c r="U37" s="55" t="str">
        <f>IF('Neattiecināmās izmaksas'!O26="","",'Neattiecināmās izmaksas'!O26)</f>
        <v/>
      </c>
      <c r="V37" s="31"/>
      <c r="W37" s="291" t="str">
        <f>IF('Attiecināmās izmaksas'!R26="","",'Attiecināmās izmaksas'!R26)</f>
        <v/>
      </c>
      <c r="X37" s="298" t="str">
        <f>IF('Attiecināmās izmaksas'!T26="","",'Attiecināmās izmaksas'!T26)</f>
        <v/>
      </c>
      <c r="Y37" s="299" t="str">
        <f>IF('Attiecināmās izmaksas'!U26="","",'Attiecināmās izmaksas'!U26)</f>
        <v/>
      </c>
      <c r="Z37" s="299" t="str">
        <f>IF('Attiecināmās izmaksas'!V26="","",'Attiecināmās izmaksas'!V26)</f>
        <v/>
      </c>
      <c r="AA37" s="299" t="str">
        <f>IF('Attiecināmās izmaksas'!W26="","",'Attiecināmās izmaksas'!W26)</f>
        <v/>
      </c>
      <c r="AB37" s="299" t="str">
        <f>IF('Attiecināmās izmaksas'!X26="","",'Attiecināmās izmaksas'!X26)</f>
        <v/>
      </c>
      <c r="AC37" s="301" t="str">
        <f>IF('Attiecināmās izmaksas'!Y26="","",'Attiecināmās izmaksas'!Y26)</f>
        <v/>
      </c>
      <c r="AD37" s="85"/>
      <c r="AE37" s="85"/>
      <c r="AF37" s="85"/>
    </row>
    <row r="38" spans="1:32" s="86" customFormat="1" ht="10.5" customHeight="1" outlineLevel="1" x14ac:dyDescent="0.25">
      <c r="A38" s="31"/>
      <c r="B38" s="53">
        <f>IF(Tāme!B28="","",Tāme!B28)</f>
        <v>2.7</v>
      </c>
      <c r="C38" s="54" t="str">
        <f>IF(Tāme!C28="","",Tāme!C28)</f>
        <v/>
      </c>
      <c r="D38" s="231" t="str">
        <f>IF(Tāme!D28="","",Tāme!D28)</f>
        <v/>
      </c>
      <c r="E38" s="231" t="str">
        <f>IF(Tāme!E28="","",Tāme!E28)</f>
        <v/>
      </c>
      <c r="F38" s="55" t="str">
        <f>IF(Tāme!F28="","",Tāme!F28)</f>
        <v/>
      </c>
      <c r="G38" s="263">
        <f>IF(Tāme!G28="","",Tāme!G28)</f>
        <v>1</v>
      </c>
      <c r="H38" s="55">
        <f>IF(Tāme!H28="","",Tāme!H28)</f>
        <v>0</v>
      </c>
      <c r="I38" s="56">
        <f>IF(Tāme!I28="","",Tāme!I28)</f>
        <v>0</v>
      </c>
      <c r="J38" s="71">
        <f>IF(Tāme!J28="","",Tāme!J28)</f>
        <v>0</v>
      </c>
      <c r="K38" s="198"/>
      <c r="L38" s="57">
        <f>IF('Attiecināmās izmaksas'!L27="","",'Attiecināmās izmaksas'!L27)</f>
        <v>0</v>
      </c>
      <c r="M38" s="75" t="str">
        <f>IF('Attiecināmās izmaksas'!M27="","",'Attiecināmās izmaksas'!M27)</f>
        <v/>
      </c>
      <c r="N38" s="55" t="str">
        <f>IF('Attiecināmās izmaksas'!N27="","",'Attiecināmās izmaksas'!N27)</f>
        <v/>
      </c>
      <c r="O38" s="55" t="str">
        <f>IF('Attiecināmās izmaksas'!O27="","",'Attiecināmās izmaksas'!O27)</f>
        <v/>
      </c>
      <c r="P38" s="76">
        <f>IF('Attiecināmās izmaksas'!P27="","",'Attiecināmās izmaksas'!P27)</f>
        <v>0</v>
      </c>
      <c r="Q38" s="47"/>
      <c r="R38" s="57">
        <f>IF('Neattiecināmās izmaksas'!L27="","",'Neattiecināmās izmaksas'!L27)</f>
        <v>0</v>
      </c>
      <c r="S38" s="75" t="str">
        <f>IF('Neattiecināmās izmaksas'!M27="","",'Neattiecināmās izmaksas'!M27)</f>
        <v/>
      </c>
      <c r="T38" s="55" t="str">
        <f>IF('Neattiecināmās izmaksas'!N27="","",'Neattiecināmās izmaksas'!N27)</f>
        <v/>
      </c>
      <c r="U38" s="55" t="str">
        <f>IF('Neattiecināmās izmaksas'!O27="","",'Neattiecināmās izmaksas'!O27)</f>
        <v/>
      </c>
      <c r="V38" s="31"/>
      <c r="W38" s="291" t="str">
        <f>IF('Attiecināmās izmaksas'!R27="","",'Attiecināmās izmaksas'!R27)</f>
        <v/>
      </c>
      <c r="X38" s="298" t="str">
        <f>IF('Attiecināmās izmaksas'!T27="","",'Attiecināmās izmaksas'!T27)</f>
        <v/>
      </c>
      <c r="Y38" s="299" t="str">
        <f>IF('Attiecināmās izmaksas'!U27="","",'Attiecināmās izmaksas'!U27)</f>
        <v/>
      </c>
      <c r="Z38" s="299" t="str">
        <f>IF('Attiecināmās izmaksas'!V27="","",'Attiecināmās izmaksas'!V27)</f>
        <v/>
      </c>
      <c r="AA38" s="299" t="str">
        <f>IF('Attiecināmās izmaksas'!W27="","",'Attiecināmās izmaksas'!W27)</f>
        <v/>
      </c>
      <c r="AB38" s="299" t="str">
        <f>IF('Attiecināmās izmaksas'!X27="","",'Attiecināmās izmaksas'!X27)</f>
        <v/>
      </c>
      <c r="AC38" s="301" t="str">
        <f>IF('Attiecināmās izmaksas'!Y27="","",'Attiecināmās izmaksas'!Y27)</f>
        <v/>
      </c>
      <c r="AD38" s="85"/>
      <c r="AE38" s="85"/>
      <c r="AF38" s="85"/>
    </row>
    <row r="39" spans="1:32" s="86" customFormat="1" ht="10.5" customHeight="1" outlineLevel="1" x14ac:dyDescent="0.25">
      <c r="A39" s="31"/>
      <c r="B39" s="53">
        <f>IF(Tāme!B29="","",Tāme!B29)</f>
        <v>2.8</v>
      </c>
      <c r="C39" s="54" t="str">
        <f>IF(Tāme!C29="","",Tāme!C29)</f>
        <v/>
      </c>
      <c r="D39" s="231" t="str">
        <f>IF(Tāme!D29="","",Tāme!D29)</f>
        <v/>
      </c>
      <c r="E39" s="231" t="str">
        <f>IF(Tāme!E29="","",Tāme!E29)</f>
        <v/>
      </c>
      <c r="F39" s="55" t="str">
        <f>IF(Tāme!F29="","",Tāme!F29)</f>
        <v/>
      </c>
      <c r="G39" s="263">
        <f>IF(Tāme!G29="","",Tāme!G29)</f>
        <v>1</v>
      </c>
      <c r="H39" s="55">
        <f>IF(Tāme!H29="","",Tāme!H29)</f>
        <v>0</v>
      </c>
      <c r="I39" s="56">
        <f>IF(Tāme!I29="","",Tāme!I29)</f>
        <v>0</v>
      </c>
      <c r="J39" s="71">
        <f>IF(Tāme!J29="","",Tāme!J29)</f>
        <v>0</v>
      </c>
      <c r="K39" s="198"/>
      <c r="L39" s="57">
        <f>IF('Attiecināmās izmaksas'!L28="","",'Attiecināmās izmaksas'!L28)</f>
        <v>0</v>
      </c>
      <c r="M39" s="75" t="str">
        <f>IF('Attiecināmās izmaksas'!M28="","",'Attiecināmās izmaksas'!M28)</f>
        <v/>
      </c>
      <c r="N39" s="55" t="str">
        <f>IF('Attiecināmās izmaksas'!N28="","",'Attiecināmās izmaksas'!N28)</f>
        <v/>
      </c>
      <c r="O39" s="55" t="str">
        <f>IF('Attiecināmās izmaksas'!O28="","",'Attiecināmās izmaksas'!O28)</f>
        <v/>
      </c>
      <c r="P39" s="76">
        <f>IF('Attiecināmās izmaksas'!P28="","",'Attiecināmās izmaksas'!P28)</f>
        <v>0</v>
      </c>
      <c r="Q39" s="47"/>
      <c r="R39" s="57">
        <f>IF('Neattiecināmās izmaksas'!L28="","",'Neattiecināmās izmaksas'!L28)</f>
        <v>0</v>
      </c>
      <c r="S39" s="75" t="str">
        <f>IF('Neattiecināmās izmaksas'!M28="","",'Neattiecināmās izmaksas'!M28)</f>
        <v/>
      </c>
      <c r="T39" s="55" t="str">
        <f>IF('Neattiecināmās izmaksas'!N28="","",'Neattiecināmās izmaksas'!N28)</f>
        <v/>
      </c>
      <c r="U39" s="55" t="str">
        <f>IF('Neattiecināmās izmaksas'!O28="","",'Neattiecināmās izmaksas'!O28)</f>
        <v/>
      </c>
      <c r="V39" s="31"/>
      <c r="W39" s="291" t="str">
        <f>IF('Attiecināmās izmaksas'!R28="","",'Attiecināmās izmaksas'!R28)</f>
        <v/>
      </c>
      <c r="X39" s="298" t="str">
        <f>IF('Attiecināmās izmaksas'!T28="","",'Attiecināmās izmaksas'!T28)</f>
        <v/>
      </c>
      <c r="Y39" s="299" t="str">
        <f>IF('Attiecināmās izmaksas'!U28="","",'Attiecināmās izmaksas'!U28)</f>
        <v/>
      </c>
      <c r="Z39" s="299" t="str">
        <f>IF('Attiecināmās izmaksas'!V28="","",'Attiecināmās izmaksas'!V28)</f>
        <v/>
      </c>
      <c r="AA39" s="299" t="str">
        <f>IF('Attiecināmās izmaksas'!W28="","",'Attiecināmās izmaksas'!W28)</f>
        <v/>
      </c>
      <c r="AB39" s="299" t="str">
        <f>IF('Attiecināmās izmaksas'!X28="","",'Attiecināmās izmaksas'!X28)</f>
        <v/>
      </c>
      <c r="AC39" s="301" t="str">
        <f>IF('Attiecināmās izmaksas'!Y28="","",'Attiecināmās izmaksas'!Y28)</f>
        <v/>
      </c>
      <c r="AD39" s="85"/>
      <c r="AE39" s="85"/>
      <c r="AF39" s="85"/>
    </row>
    <row r="40" spans="1:32" s="86" customFormat="1" ht="10.5" customHeight="1" outlineLevel="1" x14ac:dyDescent="0.25">
      <c r="A40" s="31"/>
      <c r="B40" s="53">
        <f>IF(Tāme!B30="","",Tāme!B30)</f>
        <v>2.9</v>
      </c>
      <c r="C40" s="54" t="str">
        <f>IF(Tāme!C30="","",Tāme!C30)</f>
        <v/>
      </c>
      <c r="D40" s="231" t="str">
        <f>IF(Tāme!D30="","",Tāme!D30)</f>
        <v/>
      </c>
      <c r="E40" s="231" t="str">
        <f>IF(Tāme!E30="","",Tāme!E30)</f>
        <v/>
      </c>
      <c r="F40" s="55" t="str">
        <f>IF(Tāme!F30="","",Tāme!F30)</f>
        <v/>
      </c>
      <c r="G40" s="263">
        <f>IF(Tāme!G30="","",Tāme!G30)</f>
        <v>1</v>
      </c>
      <c r="H40" s="55">
        <f>IF(Tāme!H30="","",Tāme!H30)</f>
        <v>0</v>
      </c>
      <c r="I40" s="56">
        <f>IF(Tāme!I30="","",Tāme!I30)</f>
        <v>0</v>
      </c>
      <c r="J40" s="71">
        <f>IF(Tāme!J30="","",Tāme!J30)</f>
        <v>0</v>
      </c>
      <c r="K40" s="198"/>
      <c r="L40" s="57">
        <f>IF('Attiecināmās izmaksas'!L29="","",'Attiecināmās izmaksas'!L29)</f>
        <v>0</v>
      </c>
      <c r="M40" s="75" t="str">
        <f>IF('Attiecināmās izmaksas'!M29="","",'Attiecināmās izmaksas'!M29)</f>
        <v/>
      </c>
      <c r="N40" s="55" t="str">
        <f>IF('Attiecināmās izmaksas'!N29="","",'Attiecināmās izmaksas'!N29)</f>
        <v/>
      </c>
      <c r="O40" s="55" t="str">
        <f>IF('Attiecināmās izmaksas'!O29="","",'Attiecināmās izmaksas'!O29)</f>
        <v/>
      </c>
      <c r="P40" s="76">
        <f>IF('Attiecināmās izmaksas'!P29="","",'Attiecināmās izmaksas'!P29)</f>
        <v>0</v>
      </c>
      <c r="Q40" s="47"/>
      <c r="R40" s="57">
        <f>IF('Neattiecināmās izmaksas'!L29="","",'Neattiecināmās izmaksas'!L29)</f>
        <v>0</v>
      </c>
      <c r="S40" s="75" t="str">
        <f>IF('Neattiecināmās izmaksas'!M29="","",'Neattiecināmās izmaksas'!M29)</f>
        <v/>
      </c>
      <c r="T40" s="55" t="str">
        <f>IF('Neattiecināmās izmaksas'!N29="","",'Neattiecināmās izmaksas'!N29)</f>
        <v/>
      </c>
      <c r="U40" s="55" t="str">
        <f>IF('Neattiecināmās izmaksas'!O29="","",'Neattiecināmās izmaksas'!O29)</f>
        <v/>
      </c>
      <c r="V40" s="31"/>
      <c r="W40" s="291" t="str">
        <f>IF('Attiecināmās izmaksas'!R29="","",'Attiecināmās izmaksas'!R29)</f>
        <v/>
      </c>
      <c r="X40" s="298" t="str">
        <f>IF('Attiecināmās izmaksas'!T29="","",'Attiecināmās izmaksas'!T29)</f>
        <v/>
      </c>
      <c r="Y40" s="299" t="str">
        <f>IF('Attiecināmās izmaksas'!U29="","",'Attiecināmās izmaksas'!U29)</f>
        <v/>
      </c>
      <c r="Z40" s="299" t="str">
        <f>IF('Attiecināmās izmaksas'!V29="","",'Attiecināmās izmaksas'!V29)</f>
        <v/>
      </c>
      <c r="AA40" s="299" t="str">
        <f>IF('Attiecināmās izmaksas'!W29="","",'Attiecināmās izmaksas'!W29)</f>
        <v/>
      </c>
      <c r="AB40" s="299" t="str">
        <f>IF('Attiecināmās izmaksas'!X29="","",'Attiecināmās izmaksas'!X29)</f>
        <v/>
      </c>
      <c r="AC40" s="301" t="str">
        <f>IF('Attiecināmās izmaksas'!Y29="","",'Attiecināmās izmaksas'!Y29)</f>
        <v/>
      </c>
      <c r="AD40" s="85"/>
      <c r="AE40" s="85"/>
      <c r="AF40" s="85"/>
    </row>
    <row r="41" spans="1:32" s="86" customFormat="1" ht="10.5" customHeight="1" outlineLevel="1" x14ac:dyDescent="0.25">
      <c r="A41" s="31"/>
      <c r="B41" s="58" t="str">
        <f>IF(Tāme!B31="","",Tāme!B31)</f>
        <v>2.10.</v>
      </c>
      <c r="C41" s="59" t="str">
        <f>IF(Tāme!C31="","",Tāme!C31)</f>
        <v/>
      </c>
      <c r="D41" s="232" t="str">
        <f>IF(Tāme!D31="","",Tāme!D31)</f>
        <v/>
      </c>
      <c r="E41" s="232" t="str">
        <f>IF(Tāme!E31="","",Tāme!E31)</f>
        <v/>
      </c>
      <c r="F41" s="60" t="str">
        <f>IF(Tāme!F31="","",Tāme!F31)</f>
        <v/>
      </c>
      <c r="G41" s="264">
        <f>IF(Tāme!G31="","",Tāme!G31)</f>
        <v>1</v>
      </c>
      <c r="H41" s="60">
        <f>IF(Tāme!H31="","",Tāme!H31)</f>
        <v>0</v>
      </c>
      <c r="I41" s="61">
        <f>IF(Tāme!I31="","",Tāme!I31)</f>
        <v>0</v>
      </c>
      <c r="J41" s="72">
        <f>IF(Tāme!J31="","",Tāme!J31)</f>
        <v>0</v>
      </c>
      <c r="K41" s="198"/>
      <c r="L41" s="62">
        <f>IF('Attiecināmās izmaksas'!L30="","",'Attiecināmās izmaksas'!L30)</f>
        <v>0</v>
      </c>
      <c r="M41" s="77" t="str">
        <f>IF('Attiecināmās izmaksas'!M30="","",'Attiecināmās izmaksas'!M30)</f>
        <v/>
      </c>
      <c r="N41" s="60" t="str">
        <f>IF('Attiecināmās izmaksas'!N30="","",'Attiecināmās izmaksas'!N30)</f>
        <v/>
      </c>
      <c r="O41" s="60" t="str">
        <f>IF('Attiecināmās izmaksas'!O30="","",'Attiecināmās izmaksas'!O30)</f>
        <v/>
      </c>
      <c r="P41" s="78">
        <f>IF('Attiecināmās izmaksas'!P30="","",'Attiecināmās izmaksas'!P30)</f>
        <v>0</v>
      </c>
      <c r="Q41" s="47"/>
      <c r="R41" s="62">
        <f>IF('Neattiecināmās izmaksas'!L30="","",'Neattiecināmās izmaksas'!L30)</f>
        <v>0</v>
      </c>
      <c r="S41" s="77" t="str">
        <f>IF('Neattiecināmās izmaksas'!M30="","",'Neattiecināmās izmaksas'!M30)</f>
        <v/>
      </c>
      <c r="T41" s="60" t="str">
        <f>IF('Neattiecināmās izmaksas'!N30="","",'Neattiecināmās izmaksas'!N30)</f>
        <v/>
      </c>
      <c r="U41" s="60" t="str">
        <f>IF('Neattiecināmās izmaksas'!O30="","",'Neattiecināmās izmaksas'!O30)</f>
        <v/>
      </c>
      <c r="V41" s="31"/>
      <c r="W41" s="291" t="str">
        <f>IF('Attiecināmās izmaksas'!R30="","",'Attiecināmās izmaksas'!R30)</f>
        <v/>
      </c>
      <c r="X41" s="298" t="str">
        <f>IF('Attiecināmās izmaksas'!T30="","",'Attiecināmās izmaksas'!T30)</f>
        <v/>
      </c>
      <c r="Y41" s="299" t="str">
        <f>IF('Attiecināmās izmaksas'!U30="","",'Attiecināmās izmaksas'!U30)</f>
        <v/>
      </c>
      <c r="Z41" s="299" t="str">
        <f>IF('Attiecināmās izmaksas'!V30="","",'Attiecināmās izmaksas'!V30)</f>
        <v/>
      </c>
      <c r="AA41" s="299" t="str">
        <f>IF('Attiecināmās izmaksas'!W30="","",'Attiecināmās izmaksas'!W30)</f>
        <v/>
      </c>
      <c r="AB41" s="299" t="str">
        <f>IF('Attiecināmās izmaksas'!X30="","",'Attiecināmās izmaksas'!X30)</f>
        <v/>
      </c>
      <c r="AC41" s="301" t="str">
        <f>IF('Attiecināmās izmaksas'!Y30="","",'Attiecināmās izmaksas'!Y30)</f>
        <v/>
      </c>
      <c r="AD41" s="85"/>
      <c r="AE41" s="85"/>
      <c r="AF41" s="85"/>
    </row>
    <row r="42" spans="1:32" s="86" customFormat="1" ht="22.5" customHeight="1" x14ac:dyDescent="0.25">
      <c r="A42" s="31"/>
      <c r="B42" s="208">
        <v>3</v>
      </c>
      <c r="C42" s="486" t="str">
        <f>Tāme!C32</f>
        <v>Ar iekārtu uzstādīšanu saistītās būvniecības izmaksas</v>
      </c>
      <c r="D42" s="487"/>
      <c r="E42" s="250"/>
      <c r="F42" s="209"/>
      <c r="G42" s="265"/>
      <c r="H42" s="210">
        <f>SUM(H43:H52)</f>
        <v>0</v>
      </c>
      <c r="I42" s="211">
        <f>SUM(I43:I52)</f>
        <v>0</v>
      </c>
      <c r="J42" s="212">
        <f>IF(Tāme!J32="","",Tāme!J32)</f>
        <v>0</v>
      </c>
      <c r="K42" s="198"/>
      <c r="L42" s="213">
        <f>IF('Attiecināmās izmaksas'!L31="","",'Attiecināmās izmaksas'!L31)</f>
        <v>0</v>
      </c>
      <c r="M42" s="214">
        <f>IF('Attiecināmās izmaksas'!M31="","",'Attiecināmās izmaksas'!M31)</f>
        <v>0</v>
      </c>
      <c r="N42" s="209">
        <f>IF('Attiecināmās izmaksas'!N31="","",'Attiecināmās izmaksas'!N31)</f>
        <v>0</v>
      </c>
      <c r="O42" s="209">
        <f>IF('Attiecināmās izmaksas'!O31="","",'Attiecināmās izmaksas'!O31)</f>
        <v>0</v>
      </c>
      <c r="P42" s="215">
        <f>IF('Attiecināmās izmaksas'!P31="","",'Attiecināmās izmaksas'!P31)</f>
        <v>0</v>
      </c>
      <c r="Q42" s="47"/>
      <c r="R42" s="213">
        <f>IF('Neattiecināmās izmaksas'!L31="","",'Neattiecināmās izmaksas'!L31)</f>
        <v>0</v>
      </c>
      <c r="S42" s="214">
        <f>IF('Neattiecināmās izmaksas'!M31="","",'Neattiecināmās izmaksas'!M31)</f>
        <v>0</v>
      </c>
      <c r="T42" s="209">
        <f>IF('Neattiecināmās izmaksas'!N31="","",'Neattiecināmās izmaksas'!N31)</f>
        <v>0</v>
      </c>
      <c r="U42" s="209">
        <f>IF('Neattiecināmās izmaksas'!O31="","",'Neattiecināmās izmaksas'!O31)</f>
        <v>0</v>
      </c>
      <c r="V42" s="31"/>
      <c r="W42" s="290"/>
      <c r="X42" s="296"/>
      <c r="Y42" s="297"/>
      <c r="Z42" s="297"/>
      <c r="AA42" s="297"/>
      <c r="AB42" s="297"/>
      <c r="AC42" s="300"/>
      <c r="AD42" s="85"/>
      <c r="AE42" s="85"/>
      <c r="AF42" s="85"/>
    </row>
    <row r="43" spans="1:32" s="86" customFormat="1" ht="10.5" customHeight="1" outlineLevel="1" x14ac:dyDescent="0.25">
      <c r="A43" s="31"/>
      <c r="B43" s="53">
        <f>IF(Tāme!B33="","",Tāme!B33)</f>
        <v>3.1</v>
      </c>
      <c r="C43" s="54" t="str">
        <f>IF(Tāme!C33="","",Tāme!C33)</f>
        <v/>
      </c>
      <c r="D43" s="231" t="str">
        <f>IF(Tāme!D33="","",Tāme!D33)</f>
        <v/>
      </c>
      <c r="E43" s="231" t="str">
        <f>IF(Tāme!E33="","",Tāme!E33)</f>
        <v/>
      </c>
      <c r="F43" s="55" t="str">
        <f>IF(Tāme!F33="","",Tāme!F33)</f>
        <v/>
      </c>
      <c r="G43" s="263">
        <f>IF(Tāme!G33="","",Tāme!G33)</f>
        <v>1</v>
      </c>
      <c r="H43" s="55">
        <f>IF(Tāme!H33="","",Tāme!H33)</f>
        <v>0</v>
      </c>
      <c r="I43" s="56">
        <f>IF(Tāme!I33="","",Tāme!I33)</f>
        <v>0</v>
      </c>
      <c r="J43" s="71">
        <f>IF(Tāme!J33="","",Tāme!J33)</f>
        <v>0</v>
      </c>
      <c r="K43" s="198"/>
      <c r="L43" s="57">
        <f>IF('Attiecināmās izmaksas'!L32="","",'Attiecināmās izmaksas'!L32)</f>
        <v>0</v>
      </c>
      <c r="M43" s="75" t="str">
        <f>IF('Attiecināmās izmaksas'!M32="","",'Attiecināmās izmaksas'!M32)</f>
        <v/>
      </c>
      <c r="N43" s="55" t="str">
        <f>IF('Attiecināmās izmaksas'!N32="","",'Attiecināmās izmaksas'!N32)</f>
        <v/>
      </c>
      <c r="O43" s="55" t="str">
        <f>IF('Attiecināmās izmaksas'!O32="","",'Attiecināmās izmaksas'!O32)</f>
        <v/>
      </c>
      <c r="P43" s="76">
        <f>IF('Attiecināmās izmaksas'!P32="","",'Attiecināmās izmaksas'!P32)</f>
        <v>0</v>
      </c>
      <c r="Q43" s="47"/>
      <c r="R43" s="57">
        <f>IF('Neattiecināmās izmaksas'!L32="","",'Neattiecināmās izmaksas'!L32)</f>
        <v>0</v>
      </c>
      <c r="S43" s="75" t="str">
        <f>IF('Neattiecināmās izmaksas'!M32="","",'Neattiecināmās izmaksas'!M32)</f>
        <v/>
      </c>
      <c r="T43" s="55" t="str">
        <f>IF('Neattiecināmās izmaksas'!N32="","",'Neattiecināmās izmaksas'!N32)</f>
        <v/>
      </c>
      <c r="U43" s="55" t="str">
        <f>IF('Neattiecināmās izmaksas'!O32="","",'Neattiecināmās izmaksas'!O32)</f>
        <v/>
      </c>
      <c r="V43" s="31"/>
      <c r="W43" s="291" t="str">
        <f>IF('Attiecināmās izmaksas'!R32="","",'Attiecināmās izmaksas'!R32)</f>
        <v/>
      </c>
      <c r="X43" s="298" t="str">
        <f>IF('Attiecināmās izmaksas'!T32="","",'Attiecināmās izmaksas'!T32)</f>
        <v/>
      </c>
      <c r="Y43" s="299" t="str">
        <f>IF('Attiecināmās izmaksas'!U32="","",'Attiecināmās izmaksas'!U32)</f>
        <v/>
      </c>
      <c r="Z43" s="299" t="str">
        <f>IF('Attiecināmās izmaksas'!V32="","",'Attiecināmās izmaksas'!V32)</f>
        <v/>
      </c>
      <c r="AA43" s="299" t="str">
        <f>IF('Attiecināmās izmaksas'!W32="","",'Attiecināmās izmaksas'!W32)</f>
        <v/>
      </c>
      <c r="AB43" s="299" t="str">
        <f>IF('Attiecināmās izmaksas'!X32="","",'Attiecināmās izmaksas'!X32)</f>
        <v/>
      </c>
      <c r="AC43" s="301" t="str">
        <f>IF('Attiecināmās izmaksas'!Y32="","",'Attiecināmās izmaksas'!Y32)</f>
        <v/>
      </c>
      <c r="AD43" s="85"/>
      <c r="AE43" s="85"/>
      <c r="AF43" s="85"/>
    </row>
    <row r="44" spans="1:32" s="86" customFormat="1" ht="10.5" customHeight="1" outlineLevel="1" x14ac:dyDescent="0.25">
      <c r="A44" s="31"/>
      <c r="B44" s="53">
        <f>IF(Tāme!B34="","",Tāme!B34)</f>
        <v>3.2</v>
      </c>
      <c r="C44" s="54" t="str">
        <f>IF(Tāme!C34="","",Tāme!C34)</f>
        <v/>
      </c>
      <c r="D44" s="231" t="str">
        <f>IF(Tāme!D34="","",Tāme!D34)</f>
        <v/>
      </c>
      <c r="E44" s="231" t="str">
        <f>IF(Tāme!E34="","",Tāme!E34)</f>
        <v/>
      </c>
      <c r="F44" s="55" t="str">
        <f>IF(Tāme!F34="","",Tāme!F34)</f>
        <v/>
      </c>
      <c r="G44" s="263">
        <f>IF(Tāme!G34="","",Tāme!G34)</f>
        <v>1</v>
      </c>
      <c r="H44" s="55">
        <f>IF(Tāme!H34="","",Tāme!H34)</f>
        <v>0</v>
      </c>
      <c r="I44" s="56">
        <f>IF(Tāme!I34="","",Tāme!I34)</f>
        <v>0</v>
      </c>
      <c r="J44" s="71">
        <f>IF(Tāme!J34="","",Tāme!J34)</f>
        <v>0</v>
      </c>
      <c r="K44" s="198"/>
      <c r="L44" s="57">
        <f>IF('Attiecināmās izmaksas'!L33="","",'Attiecināmās izmaksas'!L33)</f>
        <v>0</v>
      </c>
      <c r="M44" s="75" t="str">
        <f>IF('Attiecināmās izmaksas'!M33="","",'Attiecināmās izmaksas'!M33)</f>
        <v/>
      </c>
      <c r="N44" s="55" t="str">
        <f>IF('Attiecināmās izmaksas'!N33="","",'Attiecināmās izmaksas'!N33)</f>
        <v/>
      </c>
      <c r="O44" s="55" t="str">
        <f>IF('Attiecināmās izmaksas'!O33="","",'Attiecināmās izmaksas'!O33)</f>
        <v/>
      </c>
      <c r="P44" s="76">
        <f>IF('Attiecināmās izmaksas'!P33="","",'Attiecināmās izmaksas'!P33)</f>
        <v>0</v>
      </c>
      <c r="Q44" s="47"/>
      <c r="R44" s="57">
        <f>IF('Neattiecināmās izmaksas'!L33="","",'Neattiecināmās izmaksas'!L33)</f>
        <v>0</v>
      </c>
      <c r="S44" s="75" t="str">
        <f>IF('Neattiecināmās izmaksas'!M33="","",'Neattiecināmās izmaksas'!M33)</f>
        <v/>
      </c>
      <c r="T44" s="55" t="str">
        <f>IF('Neattiecināmās izmaksas'!N33="","",'Neattiecināmās izmaksas'!N33)</f>
        <v/>
      </c>
      <c r="U44" s="55" t="str">
        <f>IF('Neattiecināmās izmaksas'!O33="","",'Neattiecināmās izmaksas'!O33)</f>
        <v/>
      </c>
      <c r="V44" s="31"/>
      <c r="W44" s="291" t="str">
        <f>IF('Attiecināmās izmaksas'!R33="","",'Attiecināmās izmaksas'!R33)</f>
        <v/>
      </c>
      <c r="X44" s="298" t="str">
        <f>IF('Attiecināmās izmaksas'!T33="","",'Attiecināmās izmaksas'!T33)</f>
        <v/>
      </c>
      <c r="Y44" s="299" t="str">
        <f>IF('Attiecināmās izmaksas'!U33="","",'Attiecināmās izmaksas'!U33)</f>
        <v/>
      </c>
      <c r="Z44" s="299" t="str">
        <f>IF('Attiecināmās izmaksas'!V33="","",'Attiecināmās izmaksas'!V33)</f>
        <v/>
      </c>
      <c r="AA44" s="299" t="str">
        <f>IF('Attiecināmās izmaksas'!W33="","",'Attiecināmās izmaksas'!W33)</f>
        <v/>
      </c>
      <c r="AB44" s="299" t="str">
        <f>IF('Attiecināmās izmaksas'!X33="","",'Attiecināmās izmaksas'!X33)</f>
        <v/>
      </c>
      <c r="AC44" s="301" t="str">
        <f>IF('Attiecināmās izmaksas'!Y33="","",'Attiecināmās izmaksas'!Y33)</f>
        <v/>
      </c>
      <c r="AD44" s="85"/>
      <c r="AE44" s="85"/>
      <c r="AF44" s="85"/>
    </row>
    <row r="45" spans="1:32" s="86" customFormat="1" ht="10.5" customHeight="1" outlineLevel="1" x14ac:dyDescent="0.25">
      <c r="A45" s="31"/>
      <c r="B45" s="53">
        <f>IF(Tāme!B35="","",Tāme!B35)</f>
        <v>3.3</v>
      </c>
      <c r="C45" s="54" t="str">
        <f>IF(Tāme!C35="","",Tāme!C35)</f>
        <v/>
      </c>
      <c r="D45" s="231" t="str">
        <f>IF(Tāme!D35="","",Tāme!D35)</f>
        <v/>
      </c>
      <c r="E45" s="231" t="str">
        <f>IF(Tāme!E35="","",Tāme!E35)</f>
        <v/>
      </c>
      <c r="F45" s="55" t="str">
        <f>IF(Tāme!F35="","",Tāme!F35)</f>
        <v/>
      </c>
      <c r="G45" s="263">
        <f>IF(Tāme!G35="","",Tāme!G35)</f>
        <v>1</v>
      </c>
      <c r="H45" s="55">
        <f>IF(Tāme!H35="","",Tāme!H35)</f>
        <v>0</v>
      </c>
      <c r="I45" s="56">
        <f>IF(Tāme!I35="","",Tāme!I35)</f>
        <v>0</v>
      </c>
      <c r="J45" s="71">
        <f>IF(Tāme!J35="","",Tāme!J35)</f>
        <v>0</v>
      </c>
      <c r="K45" s="198"/>
      <c r="L45" s="57">
        <f>IF('Attiecināmās izmaksas'!L34="","",'Attiecināmās izmaksas'!L34)</f>
        <v>0</v>
      </c>
      <c r="M45" s="75" t="str">
        <f>IF('Attiecināmās izmaksas'!M34="","",'Attiecināmās izmaksas'!M34)</f>
        <v/>
      </c>
      <c r="N45" s="55" t="str">
        <f>IF('Attiecināmās izmaksas'!N34="","",'Attiecināmās izmaksas'!N34)</f>
        <v/>
      </c>
      <c r="O45" s="55" t="str">
        <f>IF('Attiecināmās izmaksas'!O34="","",'Attiecināmās izmaksas'!O34)</f>
        <v/>
      </c>
      <c r="P45" s="76">
        <f>IF('Attiecināmās izmaksas'!P34="","",'Attiecināmās izmaksas'!P34)</f>
        <v>0</v>
      </c>
      <c r="Q45" s="47"/>
      <c r="R45" s="57">
        <f>IF('Neattiecināmās izmaksas'!L34="","",'Neattiecināmās izmaksas'!L34)</f>
        <v>0</v>
      </c>
      <c r="S45" s="75" t="str">
        <f>IF('Neattiecināmās izmaksas'!M34="","",'Neattiecināmās izmaksas'!M34)</f>
        <v/>
      </c>
      <c r="T45" s="55" t="str">
        <f>IF('Neattiecināmās izmaksas'!N34="","",'Neattiecināmās izmaksas'!N34)</f>
        <v/>
      </c>
      <c r="U45" s="55" t="str">
        <f>IF('Neattiecināmās izmaksas'!O34="","",'Neattiecināmās izmaksas'!O34)</f>
        <v/>
      </c>
      <c r="V45" s="31"/>
      <c r="W45" s="291" t="str">
        <f>IF('Attiecināmās izmaksas'!R34="","",'Attiecināmās izmaksas'!R34)</f>
        <v/>
      </c>
      <c r="X45" s="298" t="str">
        <f>IF('Attiecināmās izmaksas'!T34="","",'Attiecināmās izmaksas'!T34)</f>
        <v/>
      </c>
      <c r="Y45" s="299" t="str">
        <f>IF('Attiecināmās izmaksas'!U34="","",'Attiecināmās izmaksas'!U34)</f>
        <v/>
      </c>
      <c r="Z45" s="299" t="str">
        <f>IF('Attiecināmās izmaksas'!V34="","",'Attiecināmās izmaksas'!V34)</f>
        <v/>
      </c>
      <c r="AA45" s="299" t="str">
        <f>IF('Attiecināmās izmaksas'!W34="","",'Attiecināmās izmaksas'!W34)</f>
        <v/>
      </c>
      <c r="AB45" s="299" t="str">
        <f>IF('Attiecināmās izmaksas'!X34="","",'Attiecināmās izmaksas'!X34)</f>
        <v/>
      </c>
      <c r="AC45" s="301" t="str">
        <f>IF('Attiecināmās izmaksas'!Y34="","",'Attiecināmās izmaksas'!Y34)</f>
        <v/>
      </c>
      <c r="AD45" s="85"/>
      <c r="AE45" s="85"/>
      <c r="AF45" s="85"/>
    </row>
    <row r="46" spans="1:32" s="86" customFormat="1" ht="10.5" customHeight="1" outlineLevel="1" x14ac:dyDescent="0.25">
      <c r="A46" s="31"/>
      <c r="B46" s="53">
        <f>IF(Tāme!B36="","",Tāme!B36)</f>
        <v>3.4</v>
      </c>
      <c r="C46" s="54" t="str">
        <f>IF(Tāme!C36="","",Tāme!C36)</f>
        <v/>
      </c>
      <c r="D46" s="231" t="str">
        <f>IF(Tāme!D36="","",Tāme!D36)</f>
        <v/>
      </c>
      <c r="E46" s="231" t="str">
        <f>IF(Tāme!E36="","",Tāme!E36)</f>
        <v/>
      </c>
      <c r="F46" s="55" t="str">
        <f>IF(Tāme!F36="","",Tāme!F36)</f>
        <v/>
      </c>
      <c r="G46" s="263">
        <f>IF(Tāme!G36="","",Tāme!G36)</f>
        <v>1</v>
      </c>
      <c r="H46" s="55">
        <f>IF(Tāme!H36="","",Tāme!H36)</f>
        <v>0</v>
      </c>
      <c r="I46" s="56">
        <f>IF(Tāme!I36="","",Tāme!I36)</f>
        <v>0</v>
      </c>
      <c r="J46" s="71">
        <f>IF(Tāme!J36="","",Tāme!J36)</f>
        <v>0</v>
      </c>
      <c r="K46" s="198"/>
      <c r="L46" s="57">
        <f>IF('Attiecināmās izmaksas'!L35="","",'Attiecināmās izmaksas'!L35)</f>
        <v>0</v>
      </c>
      <c r="M46" s="75" t="str">
        <f>IF('Attiecināmās izmaksas'!M35="","",'Attiecināmās izmaksas'!M35)</f>
        <v/>
      </c>
      <c r="N46" s="55" t="str">
        <f>IF('Attiecināmās izmaksas'!N35="","",'Attiecināmās izmaksas'!N35)</f>
        <v/>
      </c>
      <c r="O46" s="55" t="str">
        <f>IF('Attiecināmās izmaksas'!O35="","",'Attiecināmās izmaksas'!O35)</f>
        <v/>
      </c>
      <c r="P46" s="76">
        <f>IF('Attiecināmās izmaksas'!P35="","",'Attiecināmās izmaksas'!P35)</f>
        <v>0</v>
      </c>
      <c r="Q46" s="47"/>
      <c r="R46" s="57">
        <f>IF('Neattiecināmās izmaksas'!L35="","",'Neattiecināmās izmaksas'!L35)</f>
        <v>0</v>
      </c>
      <c r="S46" s="75" t="str">
        <f>IF('Neattiecināmās izmaksas'!M35="","",'Neattiecināmās izmaksas'!M35)</f>
        <v/>
      </c>
      <c r="T46" s="55" t="str">
        <f>IF('Neattiecināmās izmaksas'!N35="","",'Neattiecināmās izmaksas'!N35)</f>
        <v/>
      </c>
      <c r="U46" s="55" t="str">
        <f>IF('Neattiecināmās izmaksas'!O35="","",'Neattiecināmās izmaksas'!O35)</f>
        <v/>
      </c>
      <c r="V46" s="31"/>
      <c r="W46" s="291" t="str">
        <f>IF('Attiecināmās izmaksas'!R35="","",'Attiecināmās izmaksas'!R35)</f>
        <v/>
      </c>
      <c r="X46" s="298" t="str">
        <f>IF('Attiecināmās izmaksas'!T35="","",'Attiecināmās izmaksas'!T35)</f>
        <v/>
      </c>
      <c r="Y46" s="299" t="str">
        <f>IF('Attiecināmās izmaksas'!U35="","",'Attiecināmās izmaksas'!U35)</f>
        <v/>
      </c>
      <c r="Z46" s="299" t="str">
        <f>IF('Attiecināmās izmaksas'!V35="","",'Attiecināmās izmaksas'!V35)</f>
        <v/>
      </c>
      <c r="AA46" s="299" t="str">
        <f>IF('Attiecināmās izmaksas'!W35="","",'Attiecināmās izmaksas'!W35)</f>
        <v/>
      </c>
      <c r="AB46" s="299" t="str">
        <f>IF('Attiecināmās izmaksas'!X35="","",'Attiecināmās izmaksas'!X35)</f>
        <v/>
      </c>
      <c r="AC46" s="301" t="str">
        <f>IF('Attiecināmās izmaksas'!Y35="","",'Attiecināmās izmaksas'!Y35)</f>
        <v/>
      </c>
      <c r="AD46" s="85"/>
      <c r="AE46" s="85"/>
      <c r="AF46" s="85"/>
    </row>
    <row r="47" spans="1:32" s="86" customFormat="1" ht="10.5" customHeight="1" outlineLevel="1" x14ac:dyDescent="0.25">
      <c r="A47" s="31"/>
      <c r="B47" s="53">
        <f>IF(Tāme!B37="","",Tāme!B37)</f>
        <v>3.5</v>
      </c>
      <c r="C47" s="54" t="str">
        <f>IF(Tāme!C37="","",Tāme!C37)</f>
        <v/>
      </c>
      <c r="D47" s="231" t="str">
        <f>IF(Tāme!D37="","",Tāme!D37)</f>
        <v/>
      </c>
      <c r="E47" s="231" t="str">
        <f>IF(Tāme!E37="","",Tāme!E37)</f>
        <v/>
      </c>
      <c r="F47" s="55" t="str">
        <f>IF(Tāme!F37="","",Tāme!F37)</f>
        <v/>
      </c>
      <c r="G47" s="263">
        <f>IF(Tāme!G37="","",Tāme!G37)</f>
        <v>1</v>
      </c>
      <c r="H47" s="55">
        <f>IF(Tāme!H37="","",Tāme!H37)</f>
        <v>0</v>
      </c>
      <c r="I47" s="56">
        <f>IF(Tāme!I37="","",Tāme!I37)</f>
        <v>0</v>
      </c>
      <c r="J47" s="71">
        <f>IF(Tāme!J37="","",Tāme!J37)</f>
        <v>0</v>
      </c>
      <c r="K47" s="198"/>
      <c r="L47" s="57">
        <f>IF('Attiecināmās izmaksas'!L36="","",'Attiecināmās izmaksas'!L36)</f>
        <v>0</v>
      </c>
      <c r="M47" s="75" t="str">
        <f>IF('Attiecināmās izmaksas'!M36="","",'Attiecināmās izmaksas'!M36)</f>
        <v/>
      </c>
      <c r="N47" s="55" t="str">
        <f>IF('Attiecināmās izmaksas'!N36="","",'Attiecināmās izmaksas'!N36)</f>
        <v/>
      </c>
      <c r="O47" s="55" t="str">
        <f>IF('Attiecināmās izmaksas'!O36="","",'Attiecināmās izmaksas'!O36)</f>
        <v/>
      </c>
      <c r="P47" s="76">
        <f>IF('Attiecināmās izmaksas'!P36="","",'Attiecināmās izmaksas'!P36)</f>
        <v>0</v>
      </c>
      <c r="Q47" s="47"/>
      <c r="R47" s="57">
        <f>IF('Neattiecināmās izmaksas'!L36="","",'Neattiecināmās izmaksas'!L36)</f>
        <v>0</v>
      </c>
      <c r="S47" s="75" t="str">
        <f>IF('Neattiecināmās izmaksas'!M36="","",'Neattiecināmās izmaksas'!M36)</f>
        <v/>
      </c>
      <c r="T47" s="55" t="str">
        <f>IF('Neattiecināmās izmaksas'!N36="","",'Neattiecināmās izmaksas'!N36)</f>
        <v/>
      </c>
      <c r="U47" s="55" t="str">
        <f>IF('Neattiecināmās izmaksas'!O36="","",'Neattiecināmās izmaksas'!O36)</f>
        <v/>
      </c>
      <c r="V47" s="31"/>
      <c r="W47" s="291" t="str">
        <f>IF('Attiecināmās izmaksas'!R36="","",'Attiecināmās izmaksas'!R36)</f>
        <v/>
      </c>
      <c r="X47" s="298" t="str">
        <f>IF('Attiecināmās izmaksas'!T36="","",'Attiecināmās izmaksas'!T36)</f>
        <v/>
      </c>
      <c r="Y47" s="299" t="str">
        <f>IF('Attiecināmās izmaksas'!U36="","",'Attiecināmās izmaksas'!U36)</f>
        <v/>
      </c>
      <c r="Z47" s="299" t="str">
        <f>IF('Attiecināmās izmaksas'!V36="","",'Attiecināmās izmaksas'!V36)</f>
        <v/>
      </c>
      <c r="AA47" s="299" t="str">
        <f>IF('Attiecināmās izmaksas'!W36="","",'Attiecināmās izmaksas'!W36)</f>
        <v/>
      </c>
      <c r="AB47" s="299" t="str">
        <f>IF('Attiecināmās izmaksas'!X36="","",'Attiecināmās izmaksas'!X36)</f>
        <v/>
      </c>
      <c r="AC47" s="301" t="str">
        <f>IF('Attiecināmās izmaksas'!Y36="","",'Attiecināmās izmaksas'!Y36)</f>
        <v/>
      </c>
      <c r="AD47" s="85"/>
      <c r="AE47" s="85"/>
      <c r="AF47" s="85"/>
    </row>
    <row r="48" spans="1:32" s="86" customFormat="1" ht="10.5" customHeight="1" outlineLevel="1" x14ac:dyDescent="0.25">
      <c r="A48" s="31"/>
      <c r="B48" s="53">
        <f>IF(Tāme!B38="","",Tāme!B38)</f>
        <v>3.6</v>
      </c>
      <c r="C48" s="54" t="str">
        <f>IF(Tāme!C38="","",Tāme!C38)</f>
        <v/>
      </c>
      <c r="D48" s="231" t="str">
        <f>IF(Tāme!D38="","",Tāme!D38)</f>
        <v/>
      </c>
      <c r="E48" s="231" t="str">
        <f>IF(Tāme!E38="","",Tāme!E38)</f>
        <v/>
      </c>
      <c r="F48" s="55" t="str">
        <f>IF(Tāme!F38="","",Tāme!F38)</f>
        <v/>
      </c>
      <c r="G48" s="263">
        <f>IF(Tāme!G38="","",Tāme!G38)</f>
        <v>1</v>
      </c>
      <c r="H48" s="55">
        <f>IF(Tāme!H38="","",Tāme!H38)</f>
        <v>0</v>
      </c>
      <c r="I48" s="56">
        <f>IF(Tāme!I38="","",Tāme!I38)</f>
        <v>0</v>
      </c>
      <c r="J48" s="71">
        <f>IF(Tāme!J38="","",Tāme!J38)</f>
        <v>0</v>
      </c>
      <c r="K48" s="198"/>
      <c r="L48" s="57">
        <f>IF('Attiecināmās izmaksas'!L37="","",'Attiecināmās izmaksas'!L37)</f>
        <v>0</v>
      </c>
      <c r="M48" s="75" t="str">
        <f>IF('Attiecināmās izmaksas'!M37="","",'Attiecināmās izmaksas'!M37)</f>
        <v/>
      </c>
      <c r="N48" s="55" t="str">
        <f>IF('Attiecināmās izmaksas'!N37="","",'Attiecināmās izmaksas'!N37)</f>
        <v/>
      </c>
      <c r="O48" s="55" t="str">
        <f>IF('Attiecināmās izmaksas'!O37="","",'Attiecināmās izmaksas'!O37)</f>
        <v/>
      </c>
      <c r="P48" s="76">
        <f>IF('Attiecināmās izmaksas'!P37="","",'Attiecināmās izmaksas'!P37)</f>
        <v>0</v>
      </c>
      <c r="Q48" s="47"/>
      <c r="R48" s="57">
        <f>IF('Neattiecināmās izmaksas'!L37="","",'Neattiecināmās izmaksas'!L37)</f>
        <v>0</v>
      </c>
      <c r="S48" s="75" t="str">
        <f>IF('Neattiecināmās izmaksas'!M37="","",'Neattiecināmās izmaksas'!M37)</f>
        <v/>
      </c>
      <c r="T48" s="55" t="str">
        <f>IF('Neattiecināmās izmaksas'!N37="","",'Neattiecināmās izmaksas'!N37)</f>
        <v/>
      </c>
      <c r="U48" s="55" t="str">
        <f>IF('Neattiecināmās izmaksas'!O37="","",'Neattiecināmās izmaksas'!O37)</f>
        <v/>
      </c>
      <c r="V48" s="31"/>
      <c r="W48" s="291" t="str">
        <f>IF('Attiecināmās izmaksas'!R37="","",'Attiecināmās izmaksas'!R37)</f>
        <v/>
      </c>
      <c r="X48" s="298" t="str">
        <f>IF('Attiecināmās izmaksas'!T37="","",'Attiecināmās izmaksas'!T37)</f>
        <v/>
      </c>
      <c r="Y48" s="299" t="str">
        <f>IF('Attiecināmās izmaksas'!U37="","",'Attiecināmās izmaksas'!U37)</f>
        <v/>
      </c>
      <c r="Z48" s="299" t="str">
        <f>IF('Attiecināmās izmaksas'!V37="","",'Attiecināmās izmaksas'!V37)</f>
        <v/>
      </c>
      <c r="AA48" s="299" t="str">
        <f>IF('Attiecināmās izmaksas'!W37="","",'Attiecināmās izmaksas'!W37)</f>
        <v/>
      </c>
      <c r="AB48" s="299" t="str">
        <f>IF('Attiecināmās izmaksas'!X37="","",'Attiecināmās izmaksas'!X37)</f>
        <v/>
      </c>
      <c r="AC48" s="301" t="str">
        <f>IF('Attiecināmās izmaksas'!Y37="","",'Attiecināmās izmaksas'!Y37)</f>
        <v/>
      </c>
      <c r="AD48" s="85"/>
      <c r="AE48" s="85"/>
      <c r="AF48" s="85"/>
    </row>
    <row r="49" spans="1:32" s="86" customFormat="1" ht="10.5" customHeight="1" outlineLevel="1" x14ac:dyDescent="0.25">
      <c r="A49" s="31"/>
      <c r="B49" s="53">
        <f>IF(Tāme!B39="","",Tāme!B39)</f>
        <v>3.7</v>
      </c>
      <c r="C49" s="54" t="str">
        <f>IF(Tāme!C39="","",Tāme!C39)</f>
        <v/>
      </c>
      <c r="D49" s="231" t="str">
        <f>IF(Tāme!D39="","",Tāme!D39)</f>
        <v/>
      </c>
      <c r="E49" s="231" t="str">
        <f>IF(Tāme!E39="","",Tāme!E39)</f>
        <v/>
      </c>
      <c r="F49" s="55" t="str">
        <f>IF(Tāme!F39="","",Tāme!F39)</f>
        <v/>
      </c>
      <c r="G49" s="263">
        <f>IF(Tāme!G39="","",Tāme!G39)</f>
        <v>1</v>
      </c>
      <c r="H49" s="55">
        <f>IF(Tāme!H39="","",Tāme!H39)</f>
        <v>0</v>
      </c>
      <c r="I49" s="56">
        <f>IF(Tāme!I39="","",Tāme!I39)</f>
        <v>0</v>
      </c>
      <c r="J49" s="71">
        <f>IF(Tāme!J39="","",Tāme!J39)</f>
        <v>0</v>
      </c>
      <c r="K49" s="198"/>
      <c r="L49" s="57">
        <f>IF('Attiecināmās izmaksas'!L38="","",'Attiecināmās izmaksas'!L38)</f>
        <v>0</v>
      </c>
      <c r="M49" s="75" t="str">
        <f>IF('Attiecināmās izmaksas'!M38="","",'Attiecināmās izmaksas'!M38)</f>
        <v/>
      </c>
      <c r="N49" s="55" t="str">
        <f>IF('Attiecināmās izmaksas'!N38="","",'Attiecināmās izmaksas'!N38)</f>
        <v/>
      </c>
      <c r="O49" s="55" t="str">
        <f>IF('Attiecināmās izmaksas'!O38="","",'Attiecināmās izmaksas'!O38)</f>
        <v/>
      </c>
      <c r="P49" s="76">
        <f>IF('Attiecināmās izmaksas'!P38="","",'Attiecināmās izmaksas'!P38)</f>
        <v>0</v>
      </c>
      <c r="Q49" s="47"/>
      <c r="R49" s="57">
        <f>IF('Neattiecināmās izmaksas'!L38="","",'Neattiecināmās izmaksas'!L38)</f>
        <v>0</v>
      </c>
      <c r="S49" s="75" t="str">
        <f>IF('Neattiecināmās izmaksas'!M38="","",'Neattiecināmās izmaksas'!M38)</f>
        <v/>
      </c>
      <c r="T49" s="55" t="str">
        <f>IF('Neattiecināmās izmaksas'!N38="","",'Neattiecināmās izmaksas'!N38)</f>
        <v/>
      </c>
      <c r="U49" s="55" t="str">
        <f>IF('Neattiecināmās izmaksas'!O38="","",'Neattiecināmās izmaksas'!O38)</f>
        <v/>
      </c>
      <c r="V49" s="31"/>
      <c r="W49" s="291" t="str">
        <f>IF('Attiecināmās izmaksas'!R38="","",'Attiecināmās izmaksas'!R38)</f>
        <v/>
      </c>
      <c r="X49" s="298" t="str">
        <f>IF('Attiecināmās izmaksas'!T38="","",'Attiecināmās izmaksas'!T38)</f>
        <v/>
      </c>
      <c r="Y49" s="299" t="str">
        <f>IF('Attiecināmās izmaksas'!U38="","",'Attiecināmās izmaksas'!U38)</f>
        <v/>
      </c>
      <c r="Z49" s="299" t="str">
        <f>IF('Attiecināmās izmaksas'!V38="","",'Attiecināmās izmaksas'!V38)</f>
        <v/>
      </c>
      <c r="AA49" s="299" t="str">
        <f>IF('Attiecināmās izmaksas'!W38="","",'Attiecināmās izmaksas'!W38)</f>
        <v/>
      </c>
      <c r="AB49" s="299" t="str">
        <f>IF('Attiecināmās izmaksas'!X38="","",'Attiecināmās izmaksas'!X38)</f>
        <v/>
      </c>
      <c r="AC49" s="301" t="str">
        <f>IF('Attiecināmās izmaksas'!Y38="","",'Attiecināmās izmaksas'!Y38)</f>
        <v/>
      </c>
      <c r="AD49" s="85"/>
      <c r="AE49" s="85"/>
      <c r="AF49" s="85"/>
    </row>
    <row r="50" spans="1:32" s="86" customFormat="1" ht="10.5" customHeight="1" outlineLevel="1" x14ac:dyDescent="0.25">
      <c r="A50" s="31"/>
      <c r="B50" s="53">
        <f>IF(Tāme!B40="","",Tāme!B40)</f>
        <v>3.8</v>
      </c>
      <c r="C50" s="54" t="str">
        <f>IF(Tāme!C40="","",Tāme!C40)</f>
        <v/>
      </c>
      <c r="D50" s="231" t="str">
        <f>IF(Tāme!D40="","",Tāme!D40)</f>
        <v/>
      </c>
      <c r="E50" s="231" t="str">
        <f>IF(Tāme!E40="","",Tāme!E40)</f>
        <v/>
      </c>
      <c r="F50" s="55" t="str">
        <f>IF(Tāme!F40="","",Tāme!F40)</f>
        <v/>
      </c>
      <c r="G50" s="263">
        <f>IF(Tāme!G40="","",Tāme!G40)</f>
        <v>1</v>
      </c>
      <c r="H50" s="55">
        <f>IF(Tāme!H40="","",Tāme!H40)</f>
        <v>0</v>
      </c>
      <c r="I50" s="56">
        <f>IF(Tāme!I40="","",Tāme!I40)</f>
        <v>0</v>
      </c>
      <c r="J50" s="71">
        <f>IF(Tāme!J40="","",Tāme!J40)</f>
        <v>0</v>
      </c>
      <c r="K50" s="198"/>
      <c r="L50" s="57">
        <f>IF('Attiecināmās izmaksas'!L39="","",'Attiecināmās izmaksas'!L39)</f>
        <v>0</v>
      </c>
      <c r="M50" s="75" t="str">
        <f>IF('Attiecināmās izmaksas'!M39="","",'Attiecināmās izmaksas'!M39)</f>
        <v/>
      </c>
      <c r="N50" s="55" t="str">
        <f>IF('Attiecināmās izmaksas'!N39="","",'Attiecināmās izmaksas'!N39)</f>
        <v/>
      </c>
      <c r="O50" s="55" t="str">
        <f>IF('Attiecināmās izmaksas'!O39="","",'Attiecināmās izmaksas'!O39)</f>
        <v/>
      </c>
      <c r="P50" s="76">
        <f>IF('Attiecināmās izmaksas'!P39="","",'Attiecināmās izmaksas'!P39)</f>
        <v>0</v>
      </c>
      <c r="Q50" s="47"/>
      <c r="R50" s="57">
        <f>IF('Neattiecināmās izmaksas'!L39="","",'Neattiecināmās izmaksas'!L39)</f>
        <v>0</v>
      </c>
      <c r="S50" s="75" t="str">
        <f>IF('Neattiecināmās izmaksas'!M39="","",'Neattiecināmās izmaksas'!M39)</f>
        <v/>
      </c>
      <c r="T50" s="55" t="str">
        <f>IF('Neattiecināmās izmaksas'!N39="","",'Neattiecināmās izmaksas'!N39)</f>
        <v/>
      </c>
      <c r="U50" s="55" t="str">
        <f>IF('Neattiecināmās izmaksas'!O39="","",'Neattiecināmās izmaksas'!O39)</f>
        <v/>
      </c>
      <c r="V50" s="31"/>
      <c r="W50" s="291" t="str">
        <f>IF('Attiecināmās izmaksas'!R39="","",'Attiecināmās izmaksas'!R39)</f>
        <v/>
      </c>
      <c r="X50" s="298" t="str">
        <f>IF('Attiecināmās izmaksas'!T39="","",'Attiecināmās izmaksas'!T39)</f>
        <v/>
      </c>
      <c r="Y50" s="299" t="str">
        <f>IF('Attiecināmās izmaksas'!U39="","",'Attiecināmās izmaksas'!U39)</f>
        <v/>
      </c>
      <c r="Z50" s="299" t="str">
        <f>IF('Attiecināmās izmaksas'!V39="","",'Attiecināmās izmaksas'!V39)</f>
        <v/>
      </c>
      <c r="AA50" s="299" t="str">
        <f>IF('Attiecināmās izmaksas'!W39="","",'Attiecināmās izmaksas'!W39)</f>
        <v/>
      </c>
      <c r="AB50" s="299" t="str">
        <f>IF('Attiecināmās izmaksas'!X39="","",'Attiecināmās izmaksas'!X39)</f>
        <v/>
      </c>
      <c r="AC50" s="301" t="str">
        <f>IF('Attiecināmās izmaksas'!Y39="","",'Attiecināmās izmaksas'!Y39)</f>
        <v/>
      </c>
      <c r="AD50" s="85"/>
      <c r="AE50" s="85"/>
      <c r="AF50" s="85"/>
    </row>
    <row r="51" spans="1:32" s="86" customFormat="1" ht="10.5" customHeight="1" outlineLevel="1" x14ac:dyDescent="0.25">
      <c r="A51" s="31"/>
      <c r="B51" s="53">
        <f>IF(Tāme!B41="","",Tāme!B41)</f>
        <v>3.9</v>
      </c>
      <c r="C51" s="54" t="str">
        <f>IF(Tāme!C41="","",Tāme!C41)</f>
        <v/>
      </c>
      <c r="D51" s="231" t="str">
        <f>IF(Tāme!D41="","",Tāme!D41)</f>
        <v/>
      </c>
      <c r="E51" s="231" t="str">
        <f>IF(Tāme!E41="","",Tāme!E41)</f>
        <v/>
      </c>
      <c r="F51" s="55" t="str">
        <f>IF(Tāme!F41="","",Tāme!F41)</f>
        <v/>
      </c>
      <c r="G51" s="263">
        <f>IF(Tāme!G41="","",Tāme!G41)</f>
        <v>1</v>
      </c>
      <c r="H51" s="55">
        <f>IF(Tāme!H41="","",Tāme!H41)</f>
        <v>0</v>
      </c>
      <c r="I51" s="56">
        <f>IF(Tāme!I41="","",Tāme!I41)</f>
        <v>0</v>
      </c>
      <c r="J51" s="71">
        <f>IF(Tāme!J41="","",Tāme!J41)</f>
        <v>0</v>
      </c>
      <c r="K51" s="198"/>
      <c r="L51" s="57">
        <f>IF('Attiecināmās izmaksas'!L40="","",'Attiecināmās izmaksas'!L40)</f>
        <v>0</v>
      </c>
      <c r="M51" s="75" t="str">
        <f>IF('Attiecināmās izmaksas'!M40="","",'Attiecināmās izmaksas'!M40)</f>
        <v/>
      </c>
      <c r="N51" s="55" t="str">
        <f>IF('Attiecināmās izmaksas'!N40="","",'Attiecināmās izmaksas'!N40)</f>
        <v/>
      </c>
      <c r="O51" s="55" t="str">
        <f>IF('Attiecināmās izmaksas'!O40="","",'Attiecināmās izmaksas'!O40)</f>
        <v/>
      </c>
      <c r="P51" s="76">
        <f>IF('Attiecināmās izmaksas'!P40="","",'Attiecināmās izmaksas'!P40)</f>
        <v>0</v>
      </c>
      <c r="Q51" s="47"/>
      <c r="R51" s="57">
        <f>IF('Neattiecināmās izmaksas'!L40="","",'Neattiecināmās izmaksas'!L40)</f>
        <v>0</v>
      </c>
      <c r="S51" s="75" t="str">
        <f>IF('Neattiecināmās izmaksas'!M40="","",'Neattiecināmās izmaksas'!M40)</f>
        <v/>
      </c>
      <c r="T51" s="55" t="str">
        <f>IF('Neattiecināmās izmaksas'!N40="","",'Neattiecināmās izmaksas'!N40)</f>
        <v/>
      </c>
      <c r="U51" s="55" t="str">
        <f>IF('Neattiecināmās izmaksas'!O40="","",'Neattiecināmās izmaksas'!O40)</f>
        <v/>
      </c>
      <c r="V51" s="31"/>
      <c r="W51" s="291" t="str">
        <f>IF('Attiecināmās izmaksas'!R40="","",'Attiecināmās izmaksas'!R40)</f>
        <v/>
      </c>
      <c r="X51" s="298" t="str">
        <f>IF('Attiecināmās izmaksas'!T40="","",'Attiecināmās izmaksas'!T40)</f>
        <v/>
      </c>
      <c r="Y51" s="299" t="str">
        <f>IF('Attiecināmās izmaksas'!U40="","",'Attiecināmās izmaksas'!U40)</f>
        <v/>
      </c>
      <c r="Z51" s="299" t="str">
        <f>IF('Attiecināmās izmaksas'!V40="","",'Attiecināmās izmaksas'!V40)</f>
        <v/>
      </c>
      <c r="AA51" s="299" t="str">
        <f>IF('Attiecināmās izmaksas'!W40="","",'Attiecināmās izmaksas'!W40)</f>
        <v/>
      </c>
      <c r="AB51" s="299" t="str">
        <f>IF('Attiecināmās izmaksas'!X40="","",'Attiecināmās izmaksas'!X40)</f>
        <v/>
      </c>
      <c r="AC51" s="301" t="str">
        <f>IF('Attiecināmās izmaksas'!Y40="","",'Attiecināmās izmaksas'!Y40)</f>
        <v/>
      </c>
      <c r="AD51" s="85"/>
      <c r="AE51" s="85"/>
      <c r="AF51" s="85"/>
    </row>
    <row r="52" spans="1:32" s="86" customFormat="1" ht="10.5" customHeight="1" outlineLevel="1" x14ac:dyDescent="0.25">
      <c r="A52" s="31"/>
      <c r="B52" s="58" t="str">
        <f>IF(Tāme!B42="","",Tāme!B42)</f>
        <v>3.10.</v>
      </c>
      <c r="C52" s="59" t="str">
        <f>IF(Tāme!C42="","",Tāme!C42)</f>
        <v/>
      </c>
      <c r="D52" s="232" t="str">
        <f>IF(Tāme!D42="","",Tāme!D42)</f>
        <v/>
      </c>
      <c r="E52" s="232" t="str">
        <f>IF(Tāme!E42="","",Tāme!E42)</f>
        <v/>
      </c>
      <c r="F52" s="60" t="str">
        <f>IF(Tāme!F42="","",Tāme!F42)</f>
        <v/>
      </c>
      <c r="G52" s="264">
        <f>IF(Tāme!G42="","",Tāme!G42)</f>
        <v>1</v>
      </c>
      <c r="H52" s="60">
        <f>IF(Tāme!H42="","",Tāme!H42)</f>
        <v>0</v>
      </c>
      <c r="I52" s="61">
        <f>IF(Tāme!I42="","",Tāme!I42)</f>
        <v>0</v>
      </c>
      <c r="J52" s="73">
        <f>IF(Tāme!J42="","",Tāme!J42)</f>
        <v>0</v>
      </c>
      <c r="K52" s="198"/>
      <c r="L52" s="63">
        <f>IF('Attiecināmās izmaksas'!L41="","",'Attiecināmās izmaksas'!L41)</f>
        <v>0</v>
      </c>
      <c r="M52" s="79" t="str">
        <f>IF('Attiecināmās izmaksas'!M41="","",'Attiecināmās izmaksas'!M41)</f>
        <v/>
      </c>
      <c r="N52" s="64" t="str">
        <f>IF('Attiecināmās izmaksas'!N41="","",'Attiecināmās izmaksas'!N41)</f>
        <v/>
      </c>
      <c r="O52" s="64" t="str">
        <f>IF('Attiecināmās izmaksas'!O41="","",'Attiecināmās izmaksas'!O41)</f>
        <v/>
      </c>
      <c r="P52" s="80">
        <f>IF('Attiecināmās izmaksas'!P41="","",'Attiecināmās izmaksas'!P41)</f>
        <v>0</v>
      </c>
      <c r="Q52" s="47"/>
      <c r="R52" s="63">
        <f>IF('Neattiecināmās izmaksas'!L41="","",'Neattiecināmās izmaksas'!L41)</f>
        <v>0</v>
      </c>
      <c r="S52" s="79" t="str">
        <f>IF('Neattiecināmās izmaksas'!M41="","",'Neattiecināmās izmaksas'!M41)</f>
        <v/>
      </c>
      <c r="T52" s="64" t="str">
        <f>IF('Neattiecināmās izmaksas'!N41="","",'Neattiecināmās izmaksas'!N41)</f>
        <v/>
      </c>
      <c r="U52" s="64" t="str">
        <f>IF('Neattiecināmās izmaksas'!O41="","",'Neattiecināmās izmaksas'!O41)</f>
        <v/>
      </c>
      <c r="V52" s="31"/>
      <c r="W52" s="292" t="str">
        <f>IF('Attiecināmās izmaksas'!R41="","",'Attiecināmās izmaksas'!R41)</f>
        <v/>
      </c>
      <c r="X52" s="302" t="str">
        <f>IF('Attiecināmās izmaksas'!T41="","",'Attiecināmās izmaksas'!T41)</f>
        <v/>
      </c>
      <c r="Y52" s="303" t="str">
        <f>IF('Attiecināmās izmaksas'!U41="","",'Attiecināmās izmaksas'!U41)</f>
        <v/>
      </c>
      <c r="Z52" s="303" t="str">
        <f>IF('Attiecināmās izmaksas'!V41="","",'Attiecināmās izmaksas'!V41)</f>
        <v/>
      </c>
      <c r="AA52" s="303" t="str">
        <f>IF('Attiecināmās izmaksas'!W41="","",'Attiecināmās izmaksas'!W41)</f>
        <v/>
      </c>
      <c r="AB52" s="303" t="str">
        <f>IF('Attiecināmās izmaksas'!X41="","",'Attiecināmās izmaksas'!X41)</f>
        <v/>
      </c>
      <c r="AC52" s="304" t="str">
        <f>IF('Attiecināmās izmaksas'!Y41="","",'Attiecināmās izmaksas'!Y41)</f>
        <v/>
      </c>
      <c r="AD52" s="85"/>
      <c r="AE52" s="85"/>
      <c r="AF52" s="85"/>
    </row>
    <row r="53" spans="1:32" s="86" customFormat="1" ht="22.5" customHeight="1" x14ac:dyDescent="0.25">
      <c r="A53" s="31"/>
      <c r="B53" s="208">
        <v>4</v>
      </c>
      <c r="C53" s="486" t="str">
        <f>Tāme!C43</f>
        <v>Citas izmaksas</v>
      </c>
      <c r="D53" s="487"/>
      <c r="E53" s="250"/>
      <c r="F53" s="209"/>
      <c r="G53" s="265"/>
      <c r="H53" s="210">
        <f>SUM(H54:H63)</f>
        <v>0</v>
      </c>
      <c r="I53" s="211">
        <f>SUM(I54:I63)</f>
        <v>0</v>
      </c>
      <c r="J53" s="212">
        <f>IF(Tāme!J43="","",Tāme!J43)</f>
        <v>0</v>
      </c>
      <c r="K53" s="198"/>
      <c r="L53" s="277"/>
      <c r="M53" s="278"/>
      <c r="N53" s="279"/>
      <c r="O53" s="279"/>
      <c r="P53" s="280"/>
      <c r="Q53" s="47"/>
      <c r="R53" s="213">
        <f>IF('Neattiecināmās izmaksas'!L42="","",'Neattiecināmās izmaksas'!L42)</f>
        <v>0</v>
      </c>
      <c r="S53" s="214">
        <f>IF('Neattiecināmās izmaksas'!M42="","",'Neattiecināmās izmaksas'!M42)</f>
        <v>0</v>
      </c>
      <c r="T53" s="209">
        <f>IF('Neattiecināmās izmaksas'!N42="","",'Neattiecināmās izmaksas'!N42)</f>
        <v>0</v>
      </c>
      <c r="U53" s="209">
        <f>IF('Neattiecināmās izmaksas'!O42="","",'Neattiecināmās izmaksas'!O42)</f>
        <v>0</v>
      </c>
      <c r="V53" s="31"/>
      <c r="W53" s="31"/>
      <c r="X53" s="31"/>
      <c r="Y53" s="31"/>
      <c r="Z53" s="31"/>
      <c r="AA53" s="31"/>
      <c r="AB53" s="31"/>
      <c r="AC53" s="31"/>
      <c r="AD53" s="85"/>
      <c r="AE53" s="85"/>
      <c r="AF53" s="85"/>
    </row>
    <row r="54" spans="1:32" s="86" customFormat="1" ht="10.5" customHeight="1" outlineLevel="1" x14ac:dyDescent="0.25">
      <c r="A54" s="31"/>
      <c r="B54" s="53">
        <f>IF(Tāme!B44="","",Tāme!B44)</f>
        <v>4.0999999999999996</v>
      </c>
      <c r="C54" s="54" t="str">
        <f>IF(Tāme!C44="","",Tāme!C44)</f>
        <v/>
      </c>
      <c r="D54" s="231" t="str">
        <f>IF(Tāme!D44="","",Tāme!D44)</f>
        <v/>
      </c>
      <c r="E54" s="231" t="str">
        <f>IF(Tāme!E44="","",Tāme!E44)</f>
        <v/>
      </c>
      <c r="F54" s="55" t="str">
        <f>IF(Tāme!F44="","",Tāme!F44)</f>
        <v/>
      </c>
      <c r="G54" s="263">
        <f>IF(Tāme!G44="","",Tāme!G44)</f>
        <v>1</v>
      </c>
      <c r="H54" s="55">
        <f>IF(Tāme!H44="","",Tāme!H44)</f>
        <v>0</v>
      </c>
      <c r="I54" s="56">
        <f>IF(Tāme!I44="","",Tāme!I44)</f>
        <v>0</v>
      </c>
      <c r="J54" s="71">
        <f>IF(Tāme!J44="","",Tāme!J44)</f>
        <v>0</v>
      </c>
      <c r="K54" s="198"/>
      <c r="L54" s="281"/>
      <c r="M54" s="282"/>
      <c r="N54" s="283"/>
      <c r="O54" s="283"/>
      <c r="P54" s="284"/>
      <c r="Q54" s="47"/>
      <c r="R54" s="57">
        <f>IF('Neattiecināmās izmaksas'!L43="","",'Neattiecināmās izmaksas'!L43)</f>
        <v>0</v>
      </c>
      <c r="S54" s="75" t="str">
        <f>IF('Neattiecināmās izmaksas'!M43="","",'Neattiecināmās izmaksas'!M43)</f>
        <v/>
      </c>
      <c r="T54" s="55" t="str">
        <f>IF('Neattiecināmās izmaksas'!N43="","",'Neattiecināmās izmaksas'!N43)</f>
        <v/>
      </c>
      <c r="U54" s="55" t="str">
        <f>IF('Neattiecināmās izmaksas'!O43="","",'Neattiecināmās izmaksas'!O43)</f>
        <v/>
      </c>
      <c r="V54" s="31"/>
      <c r="W54" s="31"/>
      <c r="X54" s="31"/>
      <c r="Y54" s="31"/>
      <c r="Z54" s="31"/>
      <c r="AA54" s="31"/>
      <c r="AB54" s="31"/>
      <c r="AC54" s="31"/>
      <c r="AD54" s="85"/>
      <c r="AE54" s="85"/>
      <c r="AF54" s="85"/>
    </row>
    <row r="55" spans="1:32" s="86" customFormat="1" ht="10.5" customHeight="1" outlineLevel="1" x14ac:dyDescent="0.25">
      <c r="A55" s="31"/>
      <c r="B55" s="53">
        <f>IF(Tāme!B45="","",Tāme!B45)</f>
        <v>4.2</v>
      </c>
      <c r="C55" s="54" t="str">
        <f>IF(Tāme!C45="","",Tāme!C45)</f>
        <v/>
      </c>
      <c r="D55" s="231" t="str">
        <f>IF(Tāme!D45="","",Tāme!D45)</f>
        <v/>
      </c>
      <c r="E55" s="231" t="str">
        <f>IF(Tāme!E45="","",Tāme!E45)</f>
        <v/>
      </c>
      <c r="F55" s="55" t="str">
        <f>IF(Tāme!F45="","",Tāme!F45)</f>
        <v/>
      </c>
      <c r="G55" s="263">
        <f>IF(Tāme!G45="","",Tāme!G45)</f>
        <v>1</v>
      </c>
      <c r="H55" s="55">
        <f>IF(Tāme!H45="","",Tāme!H45)</f>
        <v>0</v>
      </c>
      <c r="I55" s="56">
        <f>IF(Tāme!I45="","",Tāme!I45)</f>
        <v>0</v>
      </c>
      <c r="J55" s="71">
        <f>IF(Tāme!J45="","",Tāme!J45)</f>
        <v>0</v>
      </c>
      <c r="K55" s="198"/>
      <c r="L55" s="281"/>
      <c r="M55" s="282"/>
      <c r="N55" s="283"/>
      <c r="O55" s="283"/>
      <c r="P55" s="284"/>
      <c r="Q55" s="47"/>
      <c r="R55" s="57">
        <f>IF('Neattiecināmās izmaksas'!L44="","",'Neattiecināmās izmaksas'!L44)</f>
        <v>0</v>
      </c>
      <c r="S55" s="75" t="str">
        <f>IF('Neattiecināmās izmaksas'!M44="","",'Neattiecināmās izmaksas'!M44)</f>
        <v/>
      </c>
      <c r="T55" s="55" t="str">
        <f>IF('Neattiecināmās izmaksas'!N44="","",'Neattiecināmās izmaksas'!N44)</f>
        <v/>
      </c>
      <c r="U55" s="55" t="str">
        <f>IF('Neattiecināmās izmaksas'!O44="","",'Neattiecināmās izmaksas'!O44)</f>
        <v/>
      </c>
      <c r="V55" s="31"/>
      <c r="W55" s="31"/>
      <c r="X55" s="31"/>
      <c r="Y55" s="31"/>
      <c r="Z55" s="31"/>
      <c r="AA55" s="31"/>
      <c r="AB55" s="31"/>
      <c r="AC55" s="31"/>
      <c r="AD55" s="85"/>
      <c r="AE55" s="85"/>
      <c r="AF55" s="85"/>
    </row>
    <row r="56" spans="1:32" s="86" customFormat="1" ht="10.5" customHeight="1" outlineLevel="1" x14ac:dyDescent="0.25">
      <c r="A56" s="31"/>
      <c r="B56" s="53">
        <f>IF(Tāme!B46="","",Tāme!B46)</f>
        <v>4.3</v>
      </c>
      <c r="C56" s="54" t="str">
        <f>IF(Tāme!C46="","",Tāme!C46)</f>
        <v/>
      </c>
      <c r="D56" s="231" t="str">
        <f>IF(Tāme!D46="","",Tāme!D46)</f>
        <v/>
      </c>
      <c r="E56" s="231" t="str">
        <f>IF(Tāme!E46="","",Tāme!E46)</f>
        <v/>
      </c>
      <c r="F56" s="55" t="str">
        <f>IF(Tāme!F46="","",Tāme!F46)</f>
        <v/>
      </c>
      <c r="G56" s="263">
        <f>IF(Tāme!G46="","",Tāme!G46)</f>
        <v>1</v>
      </c>
      <c r="H56" s="55">
        <f>IF(Tāme!H46="","",Tāme!H46)</f>
        <v>0</v>
      </c>
      <c r="I56" s="56">
        <f>IF(Tāme!I46="","",Tāme!I46)</f>
        <v>0</v>
      </c>
      <c r="J56" s="71">
        <f>IF(Tāme!J46="","",Tāme!J46)</f>
        <v>0</v>
      </c>
      <c r="K56" s="198"/>
      <c r="L56" s="281"/>
      <c r="M56" s="282"/>
      <c r="N56" s="283"/>
      <c r="O56" s="283"/>
      <c r="P56" s="284"/>
      <c r="Q56" s="47"/>
      <c r="R56" s="57">
        <f>IF('Neattiecināmās izmaksas'!L45="","",'Neattiecināmās izmaksas'!L45)</f>
        <v>0</v>
      </c>
      <c r="S56" s="75" t="str">
        <f>IF('Neattiecināmās izmaksas'!M45="","",'Neattiecināmās izmaksas'!M45)</f>
        <v/>
      </c>
      <c r="T56" s="55" t="str">
        <f>IF('Neattiecināmās izmaksas'!N45="","",'Neattiecināmās izmaksas'!N45)</f>
        <v/>
      </c>
      <c r="U56" s="55" t="str">
        <f>IF('Neattiecināmās izmaksas'!O45="","",'Neattiecināmās izmaksas'!O45)</f>
        <v/>
      </c>
      <c r="V56" s="31"/>
      <c r="W56" s="31"/>
      <c r="X56" s="31"/>
      <c r="Y56" s="31"/>
      <c r="Z56" s="31"/>
      <c r="AA56" s="31"/>
      <c r="AB56" s="31"/>
      <c r="AC56" s="31"/>
      <c r="AD56" s="44"/>
    </row>
    <row r="57" spans="1:32" s="86" customFormat="1" ht="10.5" customHeight="1" outlineLevel="1" x14ac:dyDescent="0.25">
      <c r="A57" s="31"/>
      <c r="B57" s="53">
        <f>IF(Tāme!B47="","",Tāme!B47)</f>
        <v>4.4000000000000004</v>
      </c>
      <c r="C57" s="54" t="str">
        <f>IF(Tāme!C47="","",Tāme!C47)</f>
        <v/>
      </c>
      <c r="D57" s="231" t="str">
        <f>IF(Tāme!D47="","",Tāme!D47)</f>
        <v/>
      </c>
      <c r="E57" s="231" t="str">
        <f>IF(Tāme!E47="","",Tāme!E47)</f>
        <v/>
      </c>
      <c r="F57" s="55" t="str">
        <f>IF(Tāme!F47="","",Tāme!F47)</f>
        <v/>
      </c>
      <c r="G57" s="263">
        <f>IF(Tāme!G47="","",Tāme!G47)</f>
        <v>1</v>
      </c>
      <c r="H57" s="55">
        <f>IF(Tāme!H47="","",Tāme!H47)</f>
        <v>0</v>
      </c>
      <c r="I57" s="56">
        <f>IF(Tāme!I47="","",Tāme!I47)</f>
        <v>0</v>
      </c>
      <c r="J57" s="71">
        <f>IF(Tāme!J47="","",Tāme!J47)</f>
        <v>0</v>
      </c>
      <c r="K57" s="198"/>
      <c r="L57" s="281"/>
      <c r="M57" s="282"/>
      <c r="N57" s="283"/>
      <c r="O57" s="283"/>
      <c r="P57" s="284"/>
      <c r="Q57" s="47"/>
      <c r="R57" s="57">
        <f>IF('Neattiecināmās izmaksas'!L46="","",'Neattiecināmās izmaksas'!L46)</f>
        <v>0</v>
      </c>
      <c r="S57" s="75" t="str">
        <f>IF('Neattiecināmās izmaksas'!M46="","",'Neattiecināmās izmaksas'!M46)</f>
        <v/>
      </c>
      <c r="T57" s="55" t="str">
        <f>IF('Neattiecināmās izmaksas'!N46="","",'Neattiecināmās izmaksas'!N46)</f>
        <v/>
      </c>
      <c r="U57" s="55" t="str">
        <f>IF('Neattiecināmās izmaksas'!O46="","",'Neattiecināmās izmaksas'!O46)</f>
        <v/>
      </c>
      <c r="V57" s="31"/>
      <c r="W57" s="31"/>
      <c r="X57" s="31"/>
      <c r="Y57" s="31"/>
      <c r="Z57" s="31"/>
      <c r="AA57" s="31"/>
      <c r="AB57" s="31"/>
      <c r="AC57" s="31"/>
      <c r="AD57" s="44"/>
    </row>
    <row r="58" spans="1:32" s="86" customFormat="1" ht="10.5" customHeight="1" outlineLevel="1" x14ac:dyDescent="0.25">
      <c r="A58" s="31"/>
      <c r="B58" s="53">
        <f>IF(Tāme!B48="","",Tāme!B48)</f>
        <v>4.5</v>
      </c>
      <c r="C58" s="54" t="str">
        <f>IF(Tāme!C48="","",Tāme!C48)</f>
        <v/>
      </c>
      <c r="D58" s="231" t="str">
        <f>IF(Tāme!D48="","",Tāme!D48)</f>
        <v/>
      </c>
      <c r="E58" s="231" t="str">
        <f>IF(Tāme!E48="","",Tāme!E48)</f>
        <v/>
      </c>
      <c r="F58" s="55" t="str">
        <f>IF(Tāme!F48="","",Tāme!F48)</f>
        <v/>
      </c>
      <c r="G58" s="263">
        <f>IF(Tāme!G48="","",Tāme!G48)</f>
        <v>1</v>
      </c>
      <c r="H58" s="55">
        <f>IF(Tāme!H48="","",Tāme!H48)</f>
        <v>0</v>
      </c>
      <c r="I58" s="56">
        <f>IF(Tāme!I48="","",Tāme!I48)</f>
        <v>0</v>
      </c>
      <c r="J58" s="71">
        <f>IF(Tāme!J48="","",Tāme!J48)</f>
        <v>0</v>
      </c>
      <c r="K58" s="198"/>
      <c r="L58" s="281"/>
      <c r="M58" s="282"/>
      <c r="N58" s="283"/>
      <c r="O58" s="283"/>
      <c r="P58" s="284"/>
      <c r="Q58" s="47"/>
      <c r="R58" s="57">
        <f>IF('Neattiecināmās izmaksas'!L47="","",'Neattiecināmās izmaksas'!L47)</f>
        <v>0</v>
      </c>
      <c r="S58" s="75" t="str">
        <f>IF('Neattiecināmās izmaksas'!M47="","",'Neattiecināmās izmaksas'!M47)</f>
        <v/>
      </c>
      <c r="T58" s="55" t="str">
        <f>IF('Neattiecināmās izmaksas'!N47="","",'Neattiecināmās izmaksas'!N47)</f>
        <v/>
      </c>
      <c r="U58" s="55" t="str">
        <f>IF('Neattiecināmās izmaksas'!O47="","",'Neattiecināmās izmaksas'!O47)</f>
        <v/>
      </c>
      <c r="V58" s="31"/>
      <c r="W58" s="31"/>
      <c r="X58" s="31"/>
      <c r="Y58" s="31"/>
      <c r="Z58" s="31"/>
      <c r="AA58" s="31"/>
      <c r="AB58" s="31"/>
      <c r="AC58" s="31"/>
      <c r="AD58" s="44"/>
    </row>
    <row r="59" spans="1:32" s="86" customFormat="1" ht="10.5" customHeight="1" outlineLevel="1" x14ac:dyDescent="0.25">
      <c r="A59" s="31"/>
      <c r="B59" s="53">
        <f>IF(Tāme!B49="","",Tāme!B49)</f>
        <v>4.5999999999999996</v>
      </c>
      <c r="C59" s="54" t="str">
        <f>IF(Tāme!C49="","",Tāme!C49)</f>
        <v/>
      </c>
      <c r="D59" s="231" t="str">
        <f>IF(Tāme!D49="","",Tāme!D49)</f>
        <v/>
      </c>
      <c r="E59" s="231" t="str">
        <f>IF(Tāme!E49="","",Tāme!E49)</f>
        <v/>
      </c>
      <c r="F59" s="55" t="str">
        <f>IF(Tāme!F49="","",Tāme!F49)</f>
        <v/>
      </c>
      <c r="G59" s="263">
        <f>IF(Tāme!G49="","",Tāme!G49)</f>
        <v>1</v>
      </c>
      <c r="H59" s="55">
        <f>IF(Tāme!H49="","",Tāme!H49)</f>
        <v>0</v>
      </c>
      <c r="I59" s="56">
        <f>IF(Tāme!I49="","",Tāme!I49)</f>
        <v>0</v>
      </c>
      <c r="J59" s="71">
        <f>IF(Tāme!J49="","",Tāme!J49)</f>
        <v>0</v>
      </c>
      <c r="K59" s="198"/>
      <c r="L59" s="281"/>
      <c r="M59" s="282"/>
      <c r="N59" s="283"/>
      <c r="O59" s="283"/>
      <c r="P59" s="284"/>
      <c r="Q59" s="47"/>
      <c r="R59" s="57">
        <f>IF('Neattiecināmās izmaksas'!L48="","",'Neattiecināmās izmaksas'!L48)</f>
        <v>0</v>
      </c>
      <c r="S59" s="75" t="str">
        <f>IF('Neattiecināmās izmaksas'!M48="","",'Neattiecināmās izmaksas'!M48)</f>
        <v/>
      </c>
      <c r="T59" s="55" t="str">
        <f>IF('Neattiecināmās izmaksas'!N48="","",'Neattiecināmās izmaksas'!N48)</f>
        <v/>
      </c>
      <c r="U59" s="55" t="str">
        <f>IF('Neattiecināmās izmaksas'!O48="","",'Neattiecināmās izmaksas'!O48)</f>
        <v/>
      </c>
      <c r="V59" s="31"/>
      <c r="W59" s="31"/>
      <c r="X59" s="31"/>
      <c r="Y59" s="31"/>
      <c r="Z59" s="31"/>
      <c r="AA59" s="31"/>
      <c r="AB59" s="31"/>
      <c r="AC59" s="31"/>
      <c r="AD59" s="44"/>
    </row>
    <row r="60" spans="1:32" s="86" customFormat="1" ht="10.5" customHeight="1" outlineLevel="1" x14ac:dyDescent="0.25">
      <c r="A60" s="31"/>
      <c r="B60" s="53">
        <f>IF(Tāme!B50="","",Tāme!B50)</f>
        <v>4.7</v>
      </c>
      <c r="C60" s="54" t="str">
        <f>IF(Tāme!C50="","",Tāme!C50)</f>
        <v/>
      </c>
      <c r="D60" s="231" t="str">
        <f>IF(Tāme!D50="","",Tāme!D50)</f>
        <v/>
      </c>
      <c r="E60" s="231" t="str">
        <f>IF(Tāme!E50="","",Tāme!E50)</f>
        <v/>
      </c>
      <c r="F60" s="55" t="str">
        <f>IF(Tāme!F50="","",Tāme!F50)</f>
        <v/>
      </c>
      <c r="G60" s="263">
        <f>IF(Tāme!G50="","",Tāme!G50)</f>
        <v>1</v>
      </c>
      <c r="H60" s="55">
        <f>IF(Tāme!H50="","",Tāme!H50)</f>
        <v>0</v>
      </c>
      <c r="I60" s="56">
        <f>IF(Tāme!I50="","",Tāme!I50)</f>
        <v>0</v>
      </c>
      <c r="J60" s="71">
        <f>IF(Tāme!J50="","",Tāme!J50)</f>
        <v>0</v>
      </c>
      <c r="K60" s="198"/>
      <c r="L60" s="281"/>
      <c r="M60" s="282"/>
      <c r="N60" s="283"/>
      <c r="O60" s="283"/>
      <c r="P60" s="284"/>
      <c r="Q60" s="47"/>
      <c r="R60" s="57">
        <f>IF('Neattiecināmās izmaksas'!L49="","",'Neattiecināmās izmaksas'!L49)</f>
        <v>0</v>
      </c>
      <c r="S60" s="75" t="str">
        <f>IF('Neattiecināmās izmaksas'!M49="","",'Neattiecināmās izmaksas'!M49)</f>
        <v/>
      </c>
      <c r="T60" s="55" t="str">
        <f>IF('Neattiecināmās izmaksas'!N49="","",'Neattiecināmās izmaksas'!N49)</f>
        <v/>
      </c>
      <c r="U60" s="55" t="str">
        <f>IF('Neattiecināmās izmaksas'!O49="","",'Neattiecināmās izmaksas'!O49)</f>
        <v/>
      </c>
      <c r="V60" s="31"/>
      <c r="W60" s="31"/>
      <c r="X60" s="31"/>
      <c r="Y60" s="31"/>
      <c r="Z60" s="31"/>
      <c r="AA60" s="31"/>
      <c r="AB60" s="31"/>
      <c r="AC60" s="31"/>
      <c r="AD60" s="44"/>
    </row>
    <row r="61" spans="1:32" s="86" customFormat="1" ht="10.5" customHeight="1" outlineLevel="1" x14ac:dyDescent="0.25">
      <c r="A61" s="31"/>
      <c r="B61" s="53">
        <f>IF(Tāme!B51="","",Tāme!B51)</f>
        <v>4.8</v>
      </c>
      <c r="C61" s="54" t="str">
        <f>IF(Tāme!C51="","",Tāme!C51)</f>
        <v/>
      </c>
      <c r="D61" s="231" t="str">
        <f>IF(Tāme!D51="","",Tāme!D51)</f>
        <v/>
      </c>
      <c r="E61" s="231" t="str">
        <f>IF(Tāme!E51="","",Tāme!E51)</f>
        <v/>
      </c>
      <c r="F61" s="55" t="str">
        <f>IF(Tāme!F51="","",Tāme!F51)</f>
        <v/>
      </c>
      <c r="G61" s="263">
        <f>IF(Tāme!G51="","",Tāme!G51)</f>
        <v>1</v>
      </c>
      <c r="H61" s="55">
        <f>IF(Tāme!H51="","",Tāme!H51)</f>
        <v>0</v>
      </c>
      <c r="I61" s="56">
        <f>IF(Tāme!I51="","",Tāme!I51)</f>
        <v>0</v>
      </c>
      <c r="J61" s="71">
        <f>IF(Tāme!J51="","",Tāme!J51)</f>
        <v>0</v>
      </c>
      <c r="K61" s="198"/>
      <c r="L61" s="281"/>
      <c r="M61" s="282"/>
      <c r="N61" s="283"/>
      <c r="O61" s="283"/>
      <c r="P61" s="284"/>
      <c r="Q61" s="47"/>
      <c r="R61" s="57">
        <f>IF('Neattiecināmās izmaksas'!L50="","",'Neattiecināmās izmaksas'!L50)</f>
        <v>0</v>
      </c>
      <c r="S61" s="75" t="str">
        <f>IF('Neattiecināmās izmaksas'!M50="","",'Neattiecināmās izmaksas'!M50)</f>
        <v/>
      </c>
      <c r="T61" s="55" t="str">
        <f>IF('Neattiecināmās izmaksas'!N50="","",'Neattiecināmās izmaksas'!N50)</f>
        <v/>
      </c>
      <c r="U61" s="55" t="str">
        <f>IF('Neattiecināmās izmaksas'!O50="","",'Neattiecināmās izmaksas'!O50)</f>
        <v/>
      </c>
      <c r="V61" s="31"/>
      <c r="W61" s="31"/>
      <c r="X61" s="31"/>
      <c r="Y61" s="31"/>
      <c r="Z61" s="31"/>
      <c r="AA61" s="31"/>
      <c r="AB61" s="31"/>
      <c r="AC61" s="31"/>
      <c r="AD61" s="44"/>
    </row>
    <row r="62" spans="1:32" s="86" customFormat="1" ht="10.5" customHeight="1" outlineLevel="1" x14ac:dyDescent="0.25">
      <c r="A62" s="31"/>
      <c r="B62" s="53">
        <f>IF(Tāme!B52="","",Tāme!B52)</f>
        <v>4.9000000000000004</v>
      </c>
      <c r="C62" s="54" t="str">
        <f>IF(Tāme!C52="","",Tāme!C52)</f>
        <v/>
      </c>
      <c r="D62" s="231" t="str">
        <f>IF(Tāme!D52="","",Tāme!D52)</f>
        <v/>
      </c>
      <c r="E62" s="231" t="str">
        <f>IF(Tāme!E52="","",Tāme!E52)</f>
        <v/>
      </c>
      <c r="F62" s="55" t="str">
        <f>IF(Tāme!F52="","",Tāme!F52)</f>
        <v/>
      </c>
      <c r="G62" s="263">
        <f>IF(Tāme!G52="","",Tāme!G52)</f>
        <v>1</v>
      </c>
      <c r="H62" s="55">
        <f>IF(Tāme!H52="","",Tāme!H52)</f>
        <v>0</v>
      </c>
      <c r="I62" s="56">
        <f>IF(Tāme!I52="","",Tāme!I52)</f>
        <v>0</v>
      </c>
      <c r="J62" s="71">
        <f>IF(Tāme!J52="","",Tāme!J52)</f>
        <v>0</v>
      </c>
      <c r="K62" s="198"/>
      <c r="L62" s="281"/>
      <c r="M62" s="282"/>
      <c r="N62" s="283"/>
      <c r="O62" s="283"/>
      <c r="P62" s="284"/>
      <c r="Q62" s="47"/>
      <c r="R62" s="57">
        <f>IF('Neattiecināmās izmaksas'!L51="","",'Neattiecināmās izmaksas'!L51)</f>
        <v>0</v>
      </c>
      <c r="S62" s="75" t="str">
        <f>IF('Neattiecināmās izmaksas'!M51="","",'Neattiecināmās izmaksas'!M51)</f>
        <v/>
      </c>
      <c r="T62" s="55" t="str">
        <f>IF('Neattiecināmās izmaksas'!N51="","",'Neattiecināmās izmaksas'!N51)</f>
        <v/>
      </c>
      <c r="U62" s="55" t="str">
        <f>IF('Neattiecināmās izmaksas'!O51="","",'Neattiecināmās izmaksas'!O51)</f>
        <v/>
      </c>
      <c r="V62" s="31"/>
      <c r="W62" s="31"/>
      <c r="X62" s="31"/>
      <c r="Y62" s="31"/>
      <c r="Z62" s="31"/>
      <c r="AA62" s="31"/>
      <c r="AB62" s="31"/>
      <c r="AC62" s="31"/>
      <c r="AD62" s="44"/>
    </row>
    <row r="63" spans="1:32" s="86" customFormat="1" ht="10.5" customHeight="1" outlineLevel="1" thickBot="1" x14ac:dyDescent="0.3">
      <c r="A63" s="31"/>
      <c r="B63" s="58" t="str">
        <f>IF(Tāme!B53="","",Tāme!B53)</f>
        <v>4.10.</v>
      </c>
      <c r="C63" s="59" t="str">
        <f>IF(Tāme!C53="","",Tāme!C53)</f>
        <v/>
      </c>
      <c r="D63" s="232" t="str">
        <f>IF(Tāme!D53="","",Tāme!D53)</f>
        <v/>
      </c>
      <c r="E63" s="232" t="str">
        <f>IF(Tāme!E53="","",Tāme!E53)</f>
        <v/>
      </c>
      <c r="F63" s="60" t="str">
        <f>IF(Tāme!F53="","",Tāme!F53)</f>
        <v/>
      </c>
      <c r="G63" s="264">
        <f>IF(Tāme!G53="","",Tāme!G53)</f>
        <v>1</v>
      </c>
      <c r="H63" s="60">
        <f>IF(Tāme!H53="","",Tāme!H53)</f>
        <v>0</v>
      </c>
      <c r="I63" s="61">
        <f>IF(Tāme!I53="","",Tāme!I53)</f>
        <v>0</v>
      </c>
      <c r="J63" s="72">
        <f>IF(Tāme!J53="","",Tāme!J53)</f>
        <v>0</v>
      </c>
      <c r="K63" s="198"/>
      <c r="L63" s="285"/>
      <c r="M63" s="286"/>
      <c r="N63" s="287"/>
      <c r="O63" s="287"/>
      <c r="P63" s="288"/>
      <c r="Q63" s="47"/>
      <c r="R63" s="62">
        <f>IF('Neattiecināmās izmaksas'!L52="","",'Neattiecināmās izmaksas'!L52)</f>
        <v>0</v>
      </c>
      <c r="S63" s="77" t="str">
        <f>IF('Neattiecināmās izmaksas'!M52="","",'Neattiecināmās izmaksas'!M52)</f>
        <v/>
      </c>
      <c r="T63" s="60" t="str">
        <f>IF('Neattiecināmās izmaksas'!N52="","",'Neattiecināmās izmaksas'!N52)</f>
        <v/>
      </c>
      <c r="U63" s="60" t="str">
        <f>IF('Neattiecināmās izmaksas'!O52="","",'Neattiecināmās izmaksas'!O52)</f>
        <v/>
      </c>
      <c r="V63" s="31"/>
      <c r="W63" s="31"/>
      <c r="X63" s="31"/>
      <c r="Y63" s="31"/>
      <c r="Z63" s="31"/>
      <c r="AA63" s="31"/>
      <c r="AB63" s="31"/>
      <c r="AC63" s="31"/>
      <c r="AD63" s="44"/>
    </row>
    <row r="64" spans="1:32" s="293" customFormat="1" ht="21" customHeight="1" thickTop="1" x14ac:dyDescent="0.25">
      <c r="A64" s="31"/>
      <c r="B64" s="481" t="s">
        <v>23</v>
      </c>
      <c r="C64" s="482"/>
      <c r="D64" s="482"/>
      <c r="E64" s="482"/>
      <c r="F64" s="482"/>
      <c r="G64" s="483"/>
      <c r="H64" s="216">
        <f>IF(Tāme!H54="","",Tāme!H54)</f>
        <v>0</v>
      </c>
      <c r="I64" s="217">
        <f>IF(Tāme!I54="","",Tāme!I54)</f>
        <v>0</v>
      </c>
      <c r="J64" s="218">
        <f>IF(Tāme!J54="","",Tāme!J54)</f>
        <v>0</v>
      </c>
      <c r="K64" s="198"/>
      <c r="L64" s="218">
        <f>IF('Attiecināmās izmaksas'!L42="","",'Attiecināmās izmaksas'!L42)</f>
        <v>0</v>
      </c>
      <c r="M64" s="219">
        <f>IF('Attiecināmās izmaksas'!M42="","",'Attiecināmās izmaksas'!M42)</f>
        <v>0</v>
      </c>
      <c r="N64" s="216">
        <f>IF('Attiecināmās izmaksas'!N42="","",'Attiecināmās izmaksas'!N42)</f>
        <v>0</v>
      </c>
      <c r="O64" s="216">
        <f>IF('Attiecināmās izmaksas'!O42="","",'Attiecināmās izmaksas'!O42)</f>
        <v>0</v>
      </c>
      <c r="P64" s="220">
        <f>IF('Attiecināmās izmaksas'!P42="","",'Attiecināmās izmaksas'!P42)</f>
        <v>0</v>
      </c>
      <c r="Q64" s="47"/>
      <c r="R64" s="218">
        <f>IF('Neattiecināmās izmaksas'!L53="","",'Neattiecināmās izmaksas'!L53)</f>
        <v>0</v>
      </c>
      <c r="S64" s="219">
        <f>IF('Neattiecināmās izmaksas'!M53="","",'Neattiecināmās izmaksas'!M53)</f>
        <v>0</v>
      </c>
      <c r="T64" s="216">
        <f>IF('Neattiecināmās izmaksas'!N53="","",'Neattiecināmās izmaksas'!N53)</f>
        <v>0</v>
      </c>
      <c r="U64" s="216">
        <f>IF('Neattiecināmās izmaksas'!O53="","",'Neattiecināmās izmaksas'!O53)</f>
        <v>0</v>
      </c>
      <c r="V64" s="31"/>
      <c r="W64" s="31"/>
      <c r="X64" s="31"/>
      <c r="Y64" s="31"/>
      <c r="Z64" s="31"/>
      <c r="AA64" s="31"/>
      <c r="AB64" s="31"/>
      <c r="AC64" s="31"/>
      <c r="AD64" s="44"/>
    </row>
    <row r="65" spans="2:18" x14ac:dyDescent="0.25">
      <c r="H65" s="31"/>
      <c r="I65" s="31"/>
      <c r="J65" s="67"/>
      <c r="L65" s="31"/>
      <c r="O65" s="31"/>
      <c r="Q65" s="47"/>
    </row>
    <row r="66" spans="2:18" x14ac:dyDescent="0.25">
      <c r="B66" s="364" t="s">
        <v>26</v>
      </c>
      <c r="C66" s="364"/>
      <c r="D66" s="365"/>
      <c r="E66" s="365"/>
      <c r="F66" s="364"/>
      <c r="G66" s="364"/>
      <c r="H66" s="366"/>
      <c r="I66" s="367"/>
      <c r="J66" s="368"/>
      <c r="K66" s="369"/>
      <c r="L66" s="370"/>
      <c r="M66" s="364"/>
      <c r="N66" s="364"/>
      <c r="O66" s="371"/>
      <c r="P66" s="364"/>
      <c r="Q66" s="364"/>
      <c r="R66" s="364"/>
    </row>
    <row r="67" spans="2:18" x14ac:dyDescent="0.25">
      <c r="B67" s="478" t="str">
        <f>IF(Tāme!B58="","",Tāme!B58)</f>
        <v/>
      </c>
      <c r="C67" s="478"/>
      <c r="D67" s="478"/>
      <c r="E67" s="478"/>
      <c r="F67" s="478"/>
      <c r="G67" s="478"/>
      <c r="H67" s="478"/>
      <c r="I67" s="478"/>
      <c r="J67" s="478"/>
      <c r="K67" s="478"/>
      <c r="L67" s="478"/>
      <c r="M67" s="478"/>
      <c r="N67" s="478"/>
      <c r="O67" s="478"/>
      <c r="P67" s="478"/>
      <c r="Q67" s="478"/>
      <c r="R67" s="478"/>
    </row>
    <row r="68" spans="2:18" x14ac:dyDescent="0.25">
      <c r="B68" s="478" t="str">
        <f>IF('Attiecināmās izmaksas'!B46="","",'Attiecināmās izmaksas'!B46)</f>
        <v/>
      </c>
      <c r="C68" s="478"/>
      <c r="D68" s="478"/>
      <c r="E68" s="478"/>
      <c r="F68" s="478"/>
      <c r="G68" s="478"/>
      <c r="H68" s="478"/>
      <c r="I68" s="478"/>
      <c r="J68" s="478"/>
      <c r="K68" s="478"/>
      <c r="L68" s="478"/>
      <c r="M68" s="478"/>
      <c r="N68" s="478"/>
      <c r="O68" s="478"/>
      <c r="P68" s="478"/>
      <c r="Q68" s="478"/>
      <c r="R68" s="478"/>
    </row>
    <row r="69" spans="2:18" x14ac:dyDescent="0.25">
      <c r="B69" s="478" t="str">
        <f>IF('Neattiecināmās izmaksas'!B56="","",'Neattiecināmās izmaksas'!B56)</f>
        <v/>
      </c>
      <c r="C69" s="478"/>
      <c r="D69" s="478"/>
      <c r="E69" s="478"/>
      <c r="F69" s="478"/>
      <c r="G69" s="478"/>
      <c r="H69" s="478"/>
      <c r="I69" s="478"/>
      <c r="J69" s="478"/>
      <c r="K69" s="478"/>
      <c r="L69" s="478"/>
      <c r="M69" s="478"/>
      <c r="N69" s="478"/>
      <c r="O69" s="478"/>
      <c r="P69" s="478"/>
      <c r="Q69" s="478"/>
      <c r="R69" s="478"/>
    </row>
    <row r="70" spans="2:18" ht="7.5" customHeight="1" x14ac:dyDescent="0.25">
      <c r="B70" s="364"/>
      <c r="C70" s="364"/>
      <c r="D70" s="365"/>
      <c r="E70" s="365"/>
      <c r="F70" s="364"/>
      <c r="G70" s="364"/>
      <c r="H70" s="366"/>
      <c r="I70" s="367"/>
      <c r="J70" s="368"/>
      <c r="K70" s="369"/>
      <c r="L70" s="370"/>
      <c r="M70" s="364"/>
      <c r="N70" s="364"/>
      <c r="O70" s="371"/>
      <c r="P70" s="364"/>
      <c r="Q70" s="364"/>
      <c r="R70" s="364"/>
    </row>
  </sheetData>
  <sheetProtection algorithmName="SHA-512" hashValue="siz7R2MmFd3ybTgM2NsM3TM6atlL2i3dqnaJPR9/sYhHAvYTi5XcsgCNMOd3M0SOPtS1hhaccnGa/erYdYC1TQ==" saltValue="owP/NDkP9Hempa4Lv00rUA==" spinCount="100000" sheet="1" formatCells="0" formatColumns="0" formatRows="0"/>
  <mergeCells count="33">
    <mergeCell ref="I1:AC1"/>
    <mergeCell ref="I18:I19"/>
    <mergeCell ref="F18:F19"/>
    <mergeCell ref="B6:U6"/>
    <mergeCell ref="G18:G19"/>
    <mergeCell ref="H18:H19"/>
    <mergeCell ref="W18:W19"/>
    <mergeCell ref="X18:AC18"/>
    <mergeCell ref="W17:AC17"/>
    <mergeCell ref="R18:R19"/>
    <mergeCell ref="S18:U18"/>
    <mergeCell ref="J18:J19"/>
    <mergeCell ref="L18:L19"/>
    <mergeCell ref="M18:P18"/>
    <mergeCell ref="B14:G14"/>
    <mergeCell ref="B18:B19"/>
    <mergeCell ref="B68:R68"/>
    <mergeCell ref="B67:R67"/>
    <mergeCell ref="B69:R69"/>
    <mergeCell ref="B16:H17"/>
    <mergeCell ref="B64:G64"/>
    <mergeCell ref="C20:D20"/>
    <mergeCell ref="C31:D31"/>
    <mergeCell ref="C42:D42"/>
    <mergeCell ref="C53:D53"/>
    <mergeCell ref="C18:C19"/>
    <mergeCell ref="D18:E18"/>
    <mergeCell ref="J15:AD15"/>
    <mergeCell ref="B4:V4"/>
    <mergeCell ref="H10:H11"/>
    <mergeCell ref="B10:G11"/>
    <mergeCell ref="B12:G12"/>
    <mergeCell ref="B13:G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Skaidrojumi</vt:lpstr>
      <vt:lpstr>Tāme</vt:lpstr>
      <vt:lpstr>Attiecināmās izmaksas</vt:lpstr>
      <vt:lpstr>Neattiecināmās izmaksas</vt:lpstr>
      <vt:lpstr>KOPSAVILKUMS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Pārupa</dc:creator>
  <cp:lastModifiedBy>Dace Pārupa</cp:lastModifiedBy>
  <cp:lastPrinted>2023-01-04T14:06:38Z</cp:lastPrinted>
  <dcterms:created xsi:type="dcterms:W3CDTF">2022-10-13T08:38:17Z</dcterms:created>
  <dcterms:modified xsi:type="dcterms:W3CDTF">2023-02-23T15:08:43Z</dcterms:modified>
</cp:coreProperties>
</file>