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workbookProtection workbookAlgorithmName="SHA-512" workbookHashValue="LOBFAiBcFh8IeoAVu6i1HgfA1xgek7aa+74FX7NEDRezlh2cVgMXLOMRZp5eGWr7WehWLtikcx2KB+ZnIegnbA==" workbookSpinCount="100000" workbookSaltValue="IR3Zynibix2wArkey8lmug==" lockStructure="1"/>
  <bookViews>
    <workbookView xWindow="65416" yWindow="65416" windowWidth="29040" windowHeight="15720" activeTab="0"/>
  </bookViews>
  <sheets>
    <sheet name="Kalk." sheetId="4" r:id="rId1"/>
  </sheets>
  <definedNames>
    <definedName name="_xlnm.Print_Area" localSheetId="0">'Kalk.'!$A$1:$O$50</definedName>
  </definedNames>
  <calcPr calcId="191029" fullPrecision="0"/>
  <extLst/>
</workbook>
</file>

<file path=xl/sharedStrings.xml><?xml version="1.0" encoding="utf-8"?>
<sst xmlns="http://schemas.openxmlformats.org/spreadsheetml/2006/main" count="78" uniqueCount="43">
  <si>
    <t xml:space="preserve">Aizdevuma termiņš </t>
  </si>
  <si>
    <t>%</t>
  </si>
  <si>
    <t>Nr.</t>
  </si>
  <si>
    <t>EUR</t>
  </si>
  <si>
    <t>Nosaukums</t>
  </si>
  <si>
    <t>Mērvienība</t>
  </si>
  <si>
    <r>
      <t>EUR/m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</si>
  <si>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</si>
  <si>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Pamatsummas brīvdienas (grace period)</t>
  </si>
  <si>
    <t>PVN</t>
  </si>
  <si>
    <t>Būvuzraudzības izmaksas</t>
  </si>
  <si>
    <t>Autoruzraudzības izmaksas</t>
  </si>
  <si>
    <t>Projekta vadības izmaksas</t>
  </si>
  <si>
    <t>Plānotā aizdevuma procentu likme gadā</t>
  </si>
  <si>
    <t>Līdzdalība</t>
  </si>
  <si>
    <t>KOPĀ</t>
  </si>
  <si>
    <t>Plānotās kopējās projekta izmaksas</t>
  </si>
  <si>
    <t>DAUDZDZĪVOKĻU MĀJU REMONTA AIZDEVUMA KALKULATORS</t>
  </si>
  <si>
    <t>Būvdarbu veikšana daudzdzīvokļu mājas norobežojošās konstrukcijās un koplietošanas telpās, tai skaitā liftu modernizācija vai nomaiņa</t>
  </si>
  <si>
    <t>Daudzdzīvokļu mājas visu veidu inženiersistēmu atjaunošana, pārbūve vai izveide</t>
  </si>
  <si>
    <t>Teritorijas labiekārtošana</t>
  </si>
  <si>
    <t>Cits:</t>
  </si>
  <si>
    <t>Altum Aizdevums</t>
  </si>
  <si>
    <t>I Projekta izmaksas un to finansēšanas avoti</t>
  </si>
  <si>
    <t>II Plānotā aizdevuma nosacījumi</t>
  </si>
  <si>
    <t>Dzīvojamās mājas kopējā platība</t>
  </si>
  <si>
    <t>Aizdevuma apkalpošanas maksa</t>
  </si>
  <si>
    <t>Komisijas maksa par aizdevuma rezervēšanu</t>
  </si>
  <si>
    <t>gadā</t>
  </si>
  <si>
    <t>mēnesī</t>
  </si>
  <si>
    <t>IPMT</t>
  </si>
  <si>
    <t>PPMT</t>
  </si>
  <si>
    <t>Apkalposanas maksa</t>
  </si>
  <si>
    <t>Provizoriskais ikmēneša pamatsummas un procentu maksājumu, un aizdevuma apkalpošanas maksas apmērs (vidēji) uz vienu ēkas dzīvojamās platības kvadrātmetru</t>
  </si>
  <si>
    <t>Provizoriskais ikmēneša pamatsummas un procentu maksājumu, un aizdevuma apkalpošanas maksas apmērs (vidēji)</t>
  </si>
  <si>
    <t>mēneši</t>
  </si>
  <si>
    <t>PMT</t>
  </si>
  <si>
    <t>Provizoriskais ikmēneša pamatsummas un procentu maksājumu, un aizdevuma apkalpošanas maksas apmērs (vidēji) uz vienu ēkas kopējās platības kvadrātmetru</t>
  </si>
  <si>
    <t>Plānotā aizdevuma kopsumma uz dzīvojamās mājas kopējo platību</t>
  </si>
  <si>
    <t>Plānotā aizdevuma kopsumma uz dzīvojamās mājas dzīvojamo platību</t>
  </si>
  <si>
    <t>ANM DME programmas neattiecināmo izmaksu finansēšana</t>
  </si>
  <si>
    <t>Dzīvojamās mājas dzīvojamā platība (dzīvokļu kopējā platība)</t>
  </si>
  <si>
    <t>5. versija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</si>
</sst>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3B85"/>
      <name val="Calibri"/>
      <family val="2"/>
      <scheme val="minor"/>
    </font>
    <font>
      <b/>
      <sz val="11"/>
      <color rgb="FF003B85"/>
      <name val="Calibri"/>
      <family val="2"/>
      <scheme val="minor"/>
    </font>
    <font>
      <b/>
      <sz val="14"/>
      <color rgb="FF003B85"/>
      <name val="Calibri"/>
      <family val="2"/>
      <scheme val="minor"/>
    </font>
    <font>
      <b/>
      <sz val="18"/>
      <color rgb="FF003B85"/>
      <name val="Calibri"/>
      <family val="2"/>
      <scheme val="minor"/>
    </font>
    <font>
      <sz val="9"/>
      <color rgb="FF003B85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3B85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003B85"/>
      </left>
      <right style="thin">
        <color rgb="FF003B85"/>
      </right>
      <top style="thin">
        <color rgb="FF003B85"/>
      </top>
      <bottom style="thin">
        <color rgb="FF003B85"/>
      </bottom>
    </border>
    <border>
      <left/>
      <right/>
      <top/>
      <bottom style="medium">
        <color rgb="FF00ACC8"/>
      </bottom>
    </border>
    <border>
      <left style="thin">
        <color rgb="FF003B85"/>
      </left>
      <right/>
      <top style="thin">
        <color rgb="FF003B85"/>
      </top>
      <bottom style="thin">
        <color rgb="FF003B85"/>
      </bottom>
    </border>
    <border>
      <left/>
      <right style="thin">
        <color rgb="FF003B85"/>
      </right>
      <top style="thin">
        <color rgb="FF003B85"/>
      </top>
      <bottom style="thin">
        <color rgb="FF003B85"/>
      </bottom>
    </border>
    <border>
      <left/>
      <right/>
      <top style="thin">
        <color rgb="FF003B85"/>
      </top>
      <bottom/>
    </border>
    <border>
      <left/>
      <right/>
      <top/>
      <bottom style="thin">
        <color rgb="FF003B85"/>
      </bottom>
    </border>
    <border>
      <left/>
      <right/>
      <top style="thin">
        <color rgb="FF003B85"/>
      </top>
      <bottom style="thin">
        <color rgb="FF003B85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3B85"/>
      </left>
      <right style="thin">
        <color rgb="FF003B85"/>
      </right>
      <top style="thin">
        <color rgb="FF003B85"/>
      </top>
      <bottom/>
    </border>
    <border>
      <left style="thin">
        <color rgb="FF003B85"/>
      </left>
      <right style="thin">
        <color rgb="FF003B85"/>
      </right>
      <top/>
      <bottom style="thin">
        <color rgb="FF003B85"/>
      </bottom>
    </border>
    <border>
      <left style="thin">
        <color rgb="FF003B85"/>
      </left>
      <right style="thin">
        <color rgb="FF003B85"/>
      </right>
      <top/>
      <bottom/>
    </border>
    <border>
      <left style="thin">
        <color rgb="FF003B85"/>
      </left>
      <right/>
      <top style="thin">
        <color rgb="FF003B85"/>
      </top>
      <bottom/>
    </border>
    <border>
      <left/>
      <right style="thin">
        <color rgb="FF003B85"/>
      </right>
      <top style="thin">
        <color rgb="FF003B85"/>
      </top>
      <bottom/>
    </border>
    <border>
      <left style="thin">
        <color rgb="FF003B85"/>
      </left>
      <right/>
      <top/>
      <bottom style="thin">
        <color rgb="FF003B85"/>
      </bottom>
    </border>
    <border>
      <left/>
      <right style="thin">
        <color rgb="FF003B85"/>
      </right>
      <top/>
      <bottom style="thin">
        <color rgb="FF003B8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2" borderId="0" xfId="0" applyFont="1" applyFill="1" applyAlignment="1">
      <alignment vertical="center"/>
    </xf>
    <xf numFmtId="4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 applyAlignment="1">
      <alignment horizontal="right" vertical="center"/>
    </xf>
    <xf numFmtId="10" fontId="0" fillId="2" borderId="4" xfId="0" applyNumberFormat="1" applyFont="1" applyFill="1" applyBorder="1" applyAlignment="1" applyProtection="1">
      <alignment vertical="center"/>
      <protection locked="0"/>
    </xf>
    <xf numFmtId="8" fontId="5" fillId="0" borderId="0" xfId="0" applyNumberFormat="1" applyFont="1" applyAlignment="1">
      <alignment vertical="center"/>
    </xf>
    <xf numFmtId="3" fontId="0" fillId="2" borderId="4" xfId="0" applyNumberFormat="1" applyFont="1" applyFill="1" applyBorder="1" applyAlignment="1" applyProtection="1">
      <alignment vertical="center"/>
      <protection locked="0"/>
    </xf>
    <xf numFmtId="8" fontId="0" fillId="0" borderId="0" xfId="0" applyNumberFormat="1" applyAlignment="1">
      <alignment vertical="center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1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right" vertical="center"/>
    </xf>
    <xf numFmtId="14" fontId="17" fillId="2" borderId="5" xfId="0" applyNumberFormat="1" applyFont="1" applyFill="1" applyBorder="1" applyAlignment="1" applyProtection="1">
      <alignment horizontal="right" vertical="center"/>
      <protection hidden="1"/>
    </xf>
    <xf numFmtId="14" fontId="17" fillId="2" borderId="5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8" fontId="0" fillId="2" borderId="0" xfId="0" applyNumberForma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0" fillId="2" borderId="0" xfId="0" applyFill="1"/>
    <xf numFmtId="0" fontId="4" fillId="2" borderId="0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304800</xdr:colOff>
      <xdr:row>4</xdr:row>
      <xdr:rowOff>342900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1431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zoomScale="85" zoomScaleNormal="85" workbookViewId="0" topLeftCell="A10">
      <selection activeCell="M10" sqref="M10"/>
    </sheetView>
  </sheetViews>
  <sheetFormatPr defaultColWidth="0" defaultRowHeight="15" zeroHeight="1"/>
  <cols>
    <col min="1" max="1" width="2.421875" style="3" customWidth="1"/>
    <col min="2" max="7" width="4.28125" style="3" customWidth="1"/>
    <col min="8" max="10" width="22.7109375" style="3" customWidth="1"/>
    <col min="11" max="11" width="15.28125" style="3" customWidth="1"/>
    <col min="12" max="13" width="12.8515625" style="3" customWidth="1"/>
    <col min="14" max="14" width="13.140625" style="3" customWidth="1"/>
    <col min="15" max="15" width="5.140625" style="3" customWidth="1"/>
    <col min="16" max="16" width="16.28125" style="3" hidden="1" customWidth="1"/>
    <col min="17" max="17" width="15.00390625" style="3" hidden="1" customWidth="1"/>
    <col min="18" max="18" width="15.140625" style="3" hidden="1" customWidth="1"/>
    <col min="19" max="19" width="16.140625" style="3" hidden="1" customWidth="1"/>
    <col min="20" max="20" width="15.421875" style="3" hidden="1" customWidth="1"/>
    <col min="21" max="21" width="12.28125" style="3" hidden="1" customWidth="1"/>
    <col min="22" max="22" width="17.140625" style="3" hidden="1" customWidth="1"/>
    <col min="23" max="23" width="12.28125" style="3" hidden="1" customWidth="1"/>
    <col min="24" max="16384" width="9.140625" style="3" hidden="1" customWidth="1"/>
  </cols>
  <sheetData>
    <row r="1" spans="1:1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 t="s">
        <v>17</v>
      </c>
      <c r="O2" s="6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5"/>
      <c r="L3" s="55"/>
      <c r="M3" s="55"/>
      <c r="N3" s="55"/>
      <c r="O3" s="55"/>
    </row>
    <row r="4" spans="1:15" ht="15">
      <c r="A4" s="6"/>
      <c r="B4" s="6"/>
      <c r="C4" s="6"/>
      <c r="D4" s="6"/>
      <c r="E4" s="6"/>
      <c r="F4" s="6"/>
      <c r="G4" s="6"/>
      <c r="H4" s="6"/>
      <c r="I4" s="6"/>
      <c r="J4" s="6"/>
      <c r="K4" s="55"/>
      <c r="L4" s="55"/>
      <c r="M4" s="55"/>
      <c r="N4" s="55"/>
      <c r="O4" s="55"/>
    </row>
    <row r="5" spans="1:15" ht="3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55"/>
      <c r="L5" s="55"/>
      <c r="M5" s="55"/>
      <c r="N5" s="55"/>
      <c r="O5" s="55"/>
    </row>
    <row r="6" spans="1:15" ht="19.5" thickBot="1">
      <c r="A6" s="15" t="s">
        <v>23</v>
      </c>
      <c r="B6" s="16"/>
      <c r="C6" s="16"/>
      <c r="D6" s="16"/>
      <c r="E6" s="16"/>
      <c r="F6" s="16"/>
      <c r="G6" s="15"/>
      <c r="H6" s="15"/>
      <c r="I6" s="15"/>
      <c r="J6" s="15"/>
      <c r="K6" s="17"/>
      <c r="L6" s="17"/>
      <c r="M6" s="17"/>
      <c r="N6" s="17"/>
      <c r="O6" s="17"/>
    </row>
    <row r="7" spans="1:15" ht="5.25" customHeight="1">
      <c r="A7" s="6"/>
      <c r="B7" s="18"/>
      <c r="C7" s="18"/>
      <c r="D7" s="18"/>
      <c r="E7" s="18"/>
      <c r="F7" s="18"/>
      <c r="G7" s="18"/>
      <c r="H7" s="18"/>
      <c r="I7" s="18"/>
      <c r="J7" s="18"/>
      <c r="K7" s="6"/>
      <c r="L7" s="6"/>
      <c r="M7" s="6"/>
      <c r="N7" s="6"/>
      <c r="O7" s="6"/>
    </row>
    <row r="8" spans="1:15" ht="15.75" customHeight="1">
      <c r="A8" s="6"/>
      <c r="B8" s="49" t="s">
        <v>2</v>
      </c>
      <c r="C8" s="56" t="s">
        <v>4</v>
      </c>
      <c r="D8" s="57"/>
      <c r="E8" s="57"/>
      <c r="F8" s="57"/>
      <c r="G8" s="57"/>
      <c r="H8" s="57"/>
      <c r="I8" s="57"/>
      <c r="J8" s="57"/>
      <c r="K8" s="58"/>
      <c r="L8" s="49" t="s">
        <v>5</v>
      </c>
      <c r="M8" s="47" t="s">
        <v>14</v>
      </c>
      <c r="N8" s="47" t="s">
        <v>22</v>
      </c>
      <c r="O8" s="6"/>
    </row>
    <row r="9" spans="1:15" ht="15">
      <c r="A9" s="6"/>
      <c r="B9" s="51"/>
      <c r="C9" s="59"/>
      <c r="D9" s="60"/>
      <c r="E9" s="60"/>
      <c r="F9" s="60"/>
      <c r="G9" s="60"/>
      <c r="H9" s="60"/>
      <c r="I9" s="60"/>
      <c r="J9" s="60"/>
      <c r="K9" s="61"/>
      <c r="L9" s="51"/>
      <c r="M9" s="48"/>
      <c r="N9" s="48"/>
      <c r="O9" s="6"/>
    </row>
    <row r="10" spans="1:15" ht="28.5" customHeight="1">
      <c r="A10" s="6"/>
      <c r="B10" s="11">
        <v>1</v>
      </c>
      <c r="C10" s="52" t="s">
        <v>18</v>
      </c>
      <c r="D10" s="53"/>
      <c r="E10" s="53"/>
      <c r="F10" s="53"/>
      <c r="G10" s="53"/>
      <c r="H10" s="53"/>
      <c r="I10" s="53"/>
      <c r="J10" s="53"/>
      <c r="K10" s="54"/>
      <c r="L10" s="12" t="s">
        <v>3</v>
      </c>
      <c r="M10" s="9"/>
      <c r="N10" s="9"/>
      <c r="O10" s="6"/>
    </row>
    <row r="11" spans="1:15" ht="15">
      <c r="A11" s="6"/>
      <c r="B11" s="11">
        <v>2</v>
      </c>
      <c r="C11" s="52" t="s">
        <v>9</v>
      </c>
      <c r="D11" s="53"/>
      <c r="E11" s="53"/>
      <c r="F11" s="53"/>
      <c r="G11" s="53"/>
      <c r="H11" s="53"/>
      <c r="I11" s="53"/>
      <c r="J11" s="53"/>
      <c r="K11" s="54"/>
      <c r="L11" s="12" t="s">
        <v>3</v>
      </c>
      <c r="M11" s="9"/>
      <c r="N11" s="9"/>
      <c r="O11" s="6"/>
    </row>
    <row r="12" spans="1:15" ht="15">
      <c r="A12" s="6"/>
      <c r="B12" s="11">
        <v>3</v>
      </c>
      <c r="C12" s="52" t="s">
        <v>19</v>
      </c>
      <c r="D12" s="53"/>
      <c r="E12" s="53"/>
      <c r="F12" s="53"/>
      <c r="G12" s="53"/>
      <c r="H12" s="53"/>
      <c r="I12" s="53"/>
      <c r="J12" s="53"/>
      <c r="K12" s="54"/>
      <c r="L12" s="12" t="s">
        <v>3</v>
      </c>
      <c r="M12" s="9"/>
      <c r="N12" s="9"/>
      <c r="O12" s="6"/>
    </row>
    <row r="13" spans="1:15" ht="15">
      <c r="A13" s="6"/>
      <c r="B13" s="11">
        <v>4</v>
      </c>
      <c r="C13" s="52" t="s">
        <v>9</v>
      </c>
      <c r="D13" s="53"/>
      <c r="E13" s="53"/>
      <c r="F13" s="53"/>
      <c r="G13" s="53"/>
      <c r="H13" s="53"/>
      <c r="I13" s="53"/>
      <c r="J13" s="53"/>
      <c r="K13" s="54"/>
      <c r="L13" s="12" t="s">
        <v>3</v>
      </c>
      <c r="M13" s="9"/>
      <c r="N13" s="9"/>
      <c r="O13" s="6"/>
    </row>
    <row r="14" spans="1:15" ht="15">
      <c r="A14" s="6"/>
      <c r="B14" s="11">
        <v>5</v>
      </c>
      <c r="C14" s="52" t="s">
        <v>20</v>
      </c>
      <c r="D14" s="53"/>
      <c r="E14" s="53"/>
      <c r="F14" s="53"/>
      <c r="G14" s="53"/>
      <c r="H14" s="53"/>
      <c r="I14" s="53"/>
      <c r="J14" s="53"/>
      <c r="K14" s="54"/>
      <c r="L14" s="12" t="s">
        <v>3</v>
      </c>
      <c r="M14" s="9"/>
      <c r="N14" s="9"/>
      <c r="O14" s="6"/>
    </row>
    <row r="15" spans="1:15" ht="15">
      <c r="A15" s="6"/>
      <c r="B15" s="11">
        <v>6</v>
      </c>
      <c r="C15" s="52" t="s">
        <v>9</v>
      </c>
      <c r="D15" s="53"/>
      <c r="E15" s="53"/>
      <c r="F15" s="53"/>
      <c r="G15" s="53"/>
      <c r="H15" s="53"/>
      <c r="I15" s="53"/>
      <c r="J15" s="53"/>
      <c r="K15" s="54"/>
      <c r="L15" s="12" t="s">
        <v>3</v>
      </c>
      <c r="M15" s="9"/>
      <c r="N15" s="9"/>
      <c r="O15" s="6"/>
    </row>
    <row r="16" spans="1:15" ht="15">
      <c r="A16" s="6"/>
      <c r="B16" s="11">
        <v>7</v>
      </c>
      <c r="C16" s="52" t="s">
        <v>40</v>
      </c>
      <c r="D16" s="53"/>
      <c r="E16" s="53"/>
      <c r="F16" s="53"/>
      <c r="G16" s="53"/>
      <c r="H16" s="53"/>
      <c r="I16" s="53"/>
      <c r="J16" s="53"/>
      <c r="K16" s="54"/>
      <c r="L16" s="12" t="s">
        <v>3</v>
      </c>
      <c r="M16" s="9"/>
      <c r="N16" s="9"/>
      <c r="O16" s="6"/>
    </row>
    <row r="17" spans="1:22" ht="15">
      <c r="A17" s="6"/>
      <c r="B17" s="11">
        <v>8</v>
      </c>
      <c r="C17" s="52" t="s">
        <v>9</v>
      </c>
      <c r="D17" s="53"/>
      <c r="E17" s="53"/>
      <c r="F17" s="53"/>
      <c r="G17" s="53"/>
      <c r="H17" s="53"/>
      <c r="I17" s="53"/>
      <c r="J17" s="53"/>
      <c r="K17" s="54"/>
      <c r="L17" s="12" t="s">
        <v>3</v>
      </c>
      <c r="M17" s="9"/>
      <c r="N17" s="9"/>
      <c r="O17" s="6"/>
      <c r="S17" s="3" t="s">
        <v>30</v>
      </c>
      <c r="T17" s="3" t="s">
        <v>31</v>
      </c>
      <c r="U17" s="3" t="s">
        <v>36</v>
      </c>
      <c r="V17" s="3" t="s">
        <v>32</v>
      </c>
    </row>
    <row r="18" spans="1:23" ht="15">
      <c r="A18" s="6"/>
      <c r="B18" s="11">
        <v>9</v>
      </c>
      <c r="C18" s="52" t="s">
        <v>12</v>
      </c>
      <c r="D18" s="53"/>
      <c r="E18" s="53"/>
      <c r="F18" s="53"/>
      <c r="G18" s="53"/>
      <c r="H18" s="53"/>
      <c r="I18" s="53"/>
      <c r="J18" s="53"/>
      <c r="K18" s="54"/>
      <c r="L18" s="12" t="s">
        <v>3</v>
      </c>
      <c r="M18" s="9"/>
      <c r="N18" s="9"/>
      <c r="O18" s="6"/>
      <c r="R18" s="3">
        <v>1</v>
      </c>
      <c r="S18" s="24" t="e">
        <f>IPMT($N$38/12,R18,$N$39-$N$40,$N$26,0,0)</f>
        <v>#NUM!</v>
      </c>
      <c r="T18" s="24" t="e">
        <f>PPMT($N$38/12,R18,$N$39-$N$40,$N$26,0,0)</f>
        <v>#NUM!</v>
      </c>
      <c r="U18" s="24"/>
      <c r="V18" s="24">
        <f>-$N$42</f>
        <v>-5</v>
      </c>
      <c r="W18" s="24" t="e">
        <f>SUM(S18:V18)</f>
        <v>#NUM!</v>
      </c>
    </row>
    <row r="19" spans="1:23" ht="15">
      <c r="A19" s="6"/>
      <c r="B19" s="11">
        <v>10</v>
      </c>
      <c r="C19" s="52" t="s">
        <v>9</v>
      </c>
      <c r="D19" s="53"/>
      <c r="E19" s="53"/>
      <c r="F19" s="53"/>
      <c r="G19" s="53"/>
      <c r="H19" s="53"/>
      <c r="I19" s="53"/>
      <c r="J19" s="53"/>
      <c r="K19" s="54"/>
      <c r="L19" s="12" t="s">
        <v>3</v>
      </c>
      <c r="M19" s="9"/>
      <c r="N19" s="9"/>
      <c r="O19" s="6"/>
      <c r="R19" s="3">
        <f>R18+1</f>
        <v>2</v>
      </c>
      <c r="S19" s="24" t="e">
        <f aca="true" t="shared" si="0" ref="S19:S29">IPMT($N$38/12,R19,$N$39-$N$40,$N$26,0,0)</f>
        <v>#NUM!</v>
      </c>
      <c r="T19" s="24" t="e">
        <f aca="true" t="shared" si="1" ref="T19:T29">PPMT($N$38/12,R19,$N$39-$N$40,$N$26,0,0)</f>
        <v>#NUM!</v>
      </c>
      <c r="V19" s="24">
        <f aca="true" t="shared" si="2" ref="V19:V29">-$N$42</f>
        <v>-5</v>
      </c>
      <c r="W19" s="24" t="e">
        <f aca="true" t="shared" si="3" ref="W19:W29">SUM(S19:V19)</f>
        <v>#NUM!</v>
      </c>
    </row>
    <row r="20" spans="1:23" ht="15" customHeight="1">
      <c r="A20" s="6"/>
      <c r="B20" s="11">
        <v>11</v>
      </c>
      <c r="C20" s="52" t="s">
        <v>11</v>
      </c>
      <c r="D20" s="53"/>
      <c r="E20" s="53"/>
      <c r="F20" s="53"/>
      <c r="G20" s="53"/>
      <c r="H20" s="53"/>
      <c r="I20" s="53"/>
      <c r="J20" s="53"/>
      <c r="K20" s="54"/>
      <c r="L20" s="12" t="s">
        <v>3</v>
      </c>
      <c r="M20" s="9"/>
      <c r="N20" s="9"/>
      <c r="O20" s="6"/>
      <c r="R20" s="3">
        <f aca="true" t="shared" si="4" ref="R20:R29">R19+1</f>
        <v>3</v>
      </c>
      <c r="S20" s="24" t="e">
        <f t="shared" si="0"/>
        <v>#NUM!</v>
      </c>
      <c r="T20" s="24" t="e">
        <f t="shared" si="1"/>
        <v>#NUM!</v>
      </c>
      <c r="V20" s="24">
        <f t="shared" si="2"/>
        <v>-5</v>
      </c>
      <c r="W20" s="24" t="e">
        <f t="shared" si="3"/>
        <v>#NUM!</v>
      </c>
    </row>
    <row r="21" spans="1:23" ht="15">
      <c r="A21" s="6"/>
      <c r="B21" s="11">
        <v>12</v>
      </c>
      <c r="C21" s="52" t="s">
        <v>9</v>
      </c>
      <c r="D21" s="53"/>
      <c r="E21" s="53"/>
      <c r="F21" s="53"/>
      <c r="G21" s="53"/>
      <c r="H21" s="53"/>
      <c r="I21" s="53"/>
      <c r="J21" s="53"/>
      <c r="K21" s="54"/>
      <c r="L21" s="12" t="s">
        <v>3</v>
      </c>
      <c r="M21" s="9"/>
      <c r="N21" s="9"/>
      <c r="O21" s="6"/>
      <c r="R21" s="3">
        <f t="shared" si="4"/>
        <v>4</v>
      </c>
      <c r="S21" s="24" t="e">
        <f t="shared" si="0"/>
        <v>#NUM!</v>
      </c>
      <c r="T21" s="24" t="e">
        <f t="shared" si="1"/>
        <v>#NUM!</v>
      </c>
      <c r="V21" s="24">
        <f t="shared" si="2"/>
        <v>-5</v>
      </c>
      <c r="W21" s="24" t="e">
        <f t="shared" si="3"/>
        <v>#NUM!</v>
      </c>
    </row>
    <row r="22" spans="1:23" ht="15" customHeight="1">
      <c r="A22" s="6"/>
      <c r="B22" s="11">
        <v>13</v>
      </c>
      <c r="C22" s="52" t="s">
        <v>10</v>
      </c>
      <c r="D22" s="53"/>
      <c r="E22" s="53"/>
      <c r="F22" s="53"/>
      <c r="G22" s="53"/>
      <c r="H22" s="53"/>
      <c r="I22" s="53"/>
      <c r="J22" s="53"/>
      <c r="K22" s="54"/>
      <c r="L22" s="12" t="s">
        <v>3</v>
      </c>
      <c r="M22" s="9"/>
      <c r="N22" s="9"/>
      <c r="O22" s="6"/>
      <c r="R22" s="3">
        <f t="shared" si="4"/>
        <v>5</v>
      </c>
      <c r="S22" s="24" t="e">
        <f t="shared" si="0"/>
        <v>#NUM!</v>
      </c>
      <c r="T22" s="24" t="e">
        <f t="shared" si="1"/>
        <v>#NUM!</v>
      </c>
      <c r="V22" s="24">
        <f t="shared" si="2"/>
        <v>-5</v>
      </c>
      <c r="W22" s="24" t="e">
        <f t="shared" si="3"/>
        <v>#NUM!</v>
      </c>
    </row>
    <row r="23" spans="1:23" ht="15" customHeight="1">
      <c r="A23" s="6"/>
      <c r="B23" s="11">
        <v>14</v>
      </c>
      <c r="C23" s="63" t="s">
        <v>9</v>
      </c>
      <c r="D23" s="64"/>
      <c r="E23" s="64"/>
      <c r="F23" s="64"/>
      <c r="G23" s="64"/>
      <c r="H23" s="64"/>
      <c r="I23" s="64"/>
      <c r="J23" s="64"/>
      <c r="K23" s="65"/>
      <c r="L23" s="12" t="s">
        <v>3</v>
      </c>
      <c r="M23" s="9"/>
      <c r="N23" s="9"/>
      <c r="O23" s="6"/>
      <c r="R23" s="3">
        <f t="shared" si="4"/>
        <v>6</v>
      </c>
      <c r="S23" s="24" t="e">
        <f t="shared" si="0"/>
        <v>#NUM!</v>
      </c>
      <c r="T23" s="24" t="e">
        <f t="shared" si="1"/>
        <v>#NUM!</v>
      </c>
      <c r="V23" s="24">
        <f t="shared" si="2"/>
        <v>-5</v>
      </c>
      <c r="W23" s="24" t="e">
        <f t="shared" si="3"/>
        <v>#NUM!</v>
      </c>
    </row>
    <row r="24" spans="1:23" ht="15" customHeight="1">
      <c r="A24" s="6"/>
      <c r="B24" s="11">
        <v>15</v>
      </c>
      <c r="C24" s="52" t="s">
        <v>21</v>
      </c>
      <c r="D24" s="53"/>
      <c r="E24" s="53"/>
      <c r="F24" s="53"/>
      <c r="G24" s="53"/>
      <c r="H24" s="53"/>
      <c r="I24" s="53"/>
      <c r="J24" s="53"/>
      <c r="K24" s="54"/>
      <c r="L24" s="12" t="s">
        <v>3</v>
      </c>
      <c r="M24" s="9"/>
      <c r="N24" s="9"/>
      <c r="O24" s="6"/>
      <c r="R24" s="3">
        <f t="shared" si="4"/>
        <v>7</v>
      </c>
      <c r="S24" s="24" t="e">
        <f t="shared" si="0"/>
        <v>#NUM!</v>
      </c>
      <c r="T24" s="24" t="e">
        <f t="shared" si="1"/>
        <v>#NUM!</v>
      </c>
      <c r="V24" s="24">
        <f t="shared" si="2"/>
        <v>-5</v>
      </c>
      <c r="W24" s="24" t="e">
        <f t="shared" si="3"/>
        <v>#NUM!</v>
      </c>
    </row>
    <row r="25" spans="1:23" ht="15">
      <c r="A25" s="6"/>
      <c r="B25" s="11">
        <v>16</v>
      </c>
      <c r="C25" s="52" t="s">
        <v>9</v>
      </c>
      <c r="D25" s="53"/>
      <c r="E25" s="53"/>
      <c r="F25" s="53"/>
      <c r="G25" s="53"/>
      <c r="H25" s="53"/>
      <c r="I25" s="53"/>
      <c r="J25" s="53"/>
      <c r="K25" s="54"/>
      <c r="L25" s="12" t="s">
        <v>3</v>
      </c>
      <c r="M25" s="9"/>
      <c r="N25" s="9"/>
      <c r="O25" s="6"/>
      <c r="R25" s="3">
        <f t="shared" si="4"/>
        <v>8</v>
      </c>
      <c r="S25" s="24" t="e">
        <f t="shared" si="0"/>
        <v>#NUM!</v>
      </c>
      <c r="T25" s="24" t="e">
        <f t="shared" si="1"/>
        <v>#NUM!</v>
      </c>
      <c r="V25" s="24">
        <f t="shared" si="2"/>
        <v>-5</v>
      </c>
      <c r="W25" s="24" t="e">
        <f t="shared" si="3"/>
        <v>#NUM!</v>
      </c>
    </row>
    <row r="26" spans="1:23" ht="15">
      <c r="A26" s="6"/>
      <c r="B26" s="13"/>
      <c r="C26" s="13"/>
      <c r="D26" s="13"/>
      <c r="E26" s="13"/>
      <c r="F26" s="13"/>
      <c r="G26" s="13"/>
      <c r="H26" s="13"/>
      <c r="I26" s="13"/>
      <c r="J26" s="6"/>
      <c r="K26" s="1" t="s">
        <v>15</v>
      </c>
      <c r="L26" s="1" t="s">
        <v>3</v>
      </c>
      <c r="M26" s="5">
        <f>SUM(M10:M25)</f>
        <v>0</v>
      </c>
      <c r="N26" s="5">
        <f>SUM(N10:N25)</f>
        <v>0</v>
      </c>
      <c r="O26" s="6"/>
      <c r="R26" s="3">
        <f t="shared" si="4"/>
        <v>9</v>
      </c>
      <c r="S26" s="24" t="e">
        <f t="shared" si="0"/>
        <v>#NUM!</v>
      </c>
      <c r="T26" s="24" t="e">
        <f t="shared" si="1"/>
        <v>#NUM!</v>
      </c>
      <c r="V26" s="24">
        <f t="shared" si="2"/>
        <v>-5</v>
      </c>
      <c r="W26" s="24" t="e">
        <f t="shared" si="3"/>
        <v>#NUM!</v>
      </c>
    </row>
    <row r="27" spans="1:23" ht="26.25" customHeight="1">
      <c r="A27" s="6"/>
      <c r="B27" s="13"/>
      <c r="C27" s="13"/>
      <c r="D27" s="13"/>
      <c r="E27" s="13"/>
      <c r="F27" s="13"/>
      <c r="G27" s="13"/>
      <c r="H27" s="13"/>
      <c r="I27" s="13"/>
      <c r="J27" s="6"/>
      <c r="K27" s="1"/>
      <c r="L27" s="1"/>
      <c r="M27" s="5"/>
      <c r="N27" s="2" t="str">
        <f>IF(N26&gt;400000,"Neatbilst, programmas nosacījumiem. Aizdevuma apmērs nedrīkst pārsniegt 400 000 EUR","")</f>
        <v/>
      </c>
      <c r="O27" s="6"/>
      <c r="R27" s="3">
        <f t="shared" si="4"/>
        <v>10</v>
      </c>
      <c r="S27" s="24" t="e">
        <f t="shared" si="0"/>
        <v>#NUM!</v>
      </c>
      <c r="T27" s="24" t="e">
        <f t="shared" si="1"/>
        <v>#NUM!</v>
      </c>
      <c r="V27" s="24">
        <f t="shared" si="2"/>
        <v>-5</v>
      </c>
      <c r="W27" s="24" t="e">
        <f t="shared" si="3"/>
        <v>#NUM!</v>
      </c>
    </row>
    <row r="28" spans="1:23" ht="26.25" customHeight="1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" t="s">
        <v>16</v>
      </c>
      <c r="L28" s="1" t="s">
        <v>3</v>
      </c>
      <c r="M28" s="5">
        <f>M26+N26</f>
        <v>0</v>
      </c>
      <c r="N28" s="39"/>
      <c r="O28" s="6"/>
      <c r="R28" s="3">
        <f t="shared" si="4"/>
        <v>11</v>
      </c>
      <c r="S28" s="24" t="e">
        <f t="shared" si="0"/>
        <v>#NUM!</v>
      </c>
      <c r="T28" s="24" t="e">
        <f t="shared" si="1"/>
        <v>#NUM!</v>
      </c>
      <c r="V28" s="24">
        <f t="shared" si="2"/>
        <v>-5</v>
      </c>
      <c r="W28" s="24" t="e">
        <f t="shared" si="3"/>
        <v>#NUM!</v>
      </c>
    </row>
    <row r="29" spans="1:23" ht="17.25" hidden="1">
      <c r="A29" s="6"/>
      <c r="B29" s="7">
        <v>17</v>
      </c>
      <c r="C29" s="41" t="s">
        <v>25</v>
      </c>
      <c r="D29" s="42"/>
      <c r="E29" s="42"/>
      <c r="F29" s="42"/>
      <c r="G29" s="42"/>
      <c r="H29" s="42"/>
      <c r="I29" s="42"/>
      <c r="J29" s="42"/>
      <c r="K29" s="43"/>
      <c r="L29" s="8" t="s">
        <v>7</v>
      </c>
      <c r="M29" s="9"/>
      <c r="N29" s="39"/>
      <c r="O29" s="6"/>
      <c r="P29" s="10"/>
      <c r="Q29" s="10"/>
      <c r="R29" s="3">
        <f t="shared" si="4"/>
        <v>12</v>
      </c>
      <c r="S29" s="24" t="e">
        <f t="shared" si="0"/>
        <v>#NUM!</v>
      </c>
      <c r="T29" s="24" t="e">
        <f t="shared" si="1"/>
        <v>#NUM!</v>
      </c>
      <c r="V29" s="24">
        <f t="shared" si="2"/>
        <v>-5</v>
      </c>
      <c r="W29" s="24" t="e">
        <f t="shared" si="3"/>
        <v>#NUM!</v>
      </c>
    </row>
    <row r="30" spans="1:15" ht="17.25" hidden="1">
      <c r="A30" s="6"/>
      <c r="B30" s="4"/>
      <c r="C30" s="4"/>
      <c r="D30" s="4"/>
      <c r="E30" s="4"/>
      <c r="F30" s="4"/>
      <c r="G30" s="4"/>
      <c r="H30" s="4"/>
      <c r="I30" s="4"/>
      <c r="J30" s="4"/>
      <c r="K30" s="1" t="s">
        <v>38</v>
      </c>
      <c r="L30" s="1" t="s">
        <v>6</v>
      </c>
      <c r="M30" s="5">
        <f>_xlfn.IFERROR(N26/M29,0)</f>
        <v>0</v>
      </c>
      <c r="N30" s="39"/>
      <c r="O30" s="6"/>
    </row>
    <row r="31" spans="1:23" ht="26.2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  <c r="M31" t="str">
        <f>IF(M30&gt;120,"Neatbilst, programmas nosacījumiem. Aizdevuma apmērs nedrīkst pārsniegt 120 EUR/m2","")</f>
        <v/>
      </c>
      <c r="N31" s="39"/>
      <c r="O31" s="6"/>
      <c r="S31" s="24" t="e">
        <f>SUM(S18:S29)</f>
        <v>#NUM!</v>
      </c>
      <c r="T31" s="24" t="e">
        <f>SUM(T18:T29)</f>
        <v>#NUM!</v>
      </c>
      <c r="U31" s="24"/>
      <c r="V31" s="24">
        <f>SUM(V18:V29)</f>
        <v>-60</v>
      </c>
      <c r="W31" s="24" t="e">
        <f aca="true" t="shared" si="5" ref="W31">SUM(W18:W29)</f>
        <v>#NUM!</v>
      </c>
    </row>
    <row r="32" spans="1:23" ht="17.25">
      <c r="A32" s="6"/>
      <c r="B32" s="7">
        <v>18</v>
      </c>
      <c r="C32" s="41" t="s">
        <v>41</v>
      </c>
      <c r="D32" s="42"/>
      <c r="E32" s="42"/>
      <c r="F32" s="42"/>
      <c r="G32" s="42"/>
      <c r="H32" s="42"/>
      <c r="I32" s="42"/>
      <c r="J32" s="42"/>
      <c r="K32" s="43"/>
      <c r="L32" s="8" t="s">
        <v>7</v>
      </c>
      <c r="M32" s="9"/>
      <c r="N32" s="39"/>
      <c r="O32" s="6"/>
      <c r="P32" s="10"/>
      <c r="Q32" s="10"/>
      <c r="W32" s="24" t="e">
        <f>AVERAGE(W18:W29)</f>
        <v>#NUM!</v>
      </c>
    </row>
    <row r="33" spans="1:19" ht="17.25">
      <c r="A33" s="6"/>
      <c r="B33" s="4"/>
      <c r="C33" s="4"/>
      <c r="D33" s="4"/>
      <c r="E33" s="4"/>
      <c r="F33" s="4"/>
      <c r="G33" s="4"/>
      <c r="H33" s="4"/>
      <c r="I33" s="4"/>
      <c r="J33" s="4"/>
      <c r="K33" s="1" t="s">
        <v>39</v>
      </c>
      <c r="L33" s="1" t="s">
        <v>6</v>
      </c>
      <c r="M33" s="5">
        <f>_xlfn.IFERROR(N26/M32,0)</f>
        <v>0</v>
      </c>
      <c r="N33" s="39"/>
      <c r="O33" s="6"/>
      <c r="S33" s="24"/>
    </row>
    <row r="34" spans="1:15" ht="19.5" thickBot="1">
      <c r="A34" s="15" t="s">
        <v>24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5.25" customHeight="1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9"/>
      <c r="N35" s="18"/>
      <c r="O35" s="18"/>
    </row>
    <row r="36" spans="1:15" ht="15.75" customHeight="1">
      <c r="A36" s="6"/>
      <c r="B36" s="49" t="s">
        <v>2</v>
      </c>
      <c r="C36" s="56" t="s">
        <v>4</v>
      </c>
      <c r="D36" s="57"/>
      <c r="E36" s="57"/>
      <c r="F36" s="57"/>
      <c r="G36" s="57"/>
      <c r="H36" s="57"/>
      <c r="I36" s="57"/>
      <c r="J36" s="57"/>
      <c r="K36" s="58"/>
      <c r="L36" s="49" t="s">
        <v>5</v>
      </c>
      <c r="M36" s="49" t="s">
        <v>14</v>
      </c>
      <c r="N36" s="49" t="s">
        <v>22</v>
      </c>
      <c r="O36" s="6"/>
    </row>
    <row r="37" spans="1:15" ht="15">
      <c r="A37" s="6"/>
      <c r="B37" s="51"/>
      <c r="C37" s="59"/>
      <c r="D37" s="60"/>
      <c r="E37" s="60"/>
      <c r="F37" s="60"/>
      <c r="G37" s="60"/>
      <c r="H37" s="60"/>
      <c r="I37" s="60"/>
      <c r="J37" s="60"/>
      <c r="K37" s="61"/>
      <c r="L37" s="51"/>
      <c r="M37" s="51"/>
      <c r="N37" s="50"/>
      <c r="O37" s="6"/>
    </row>
    <row r="38" spans="1:16" ht="15">
      <c r="A38" s="6"/>
      <c r="B38" s="7">
        <v>1</v>
      </c>
      <c r="C38" s="62" t="s">
        <v>13</v>
      </c>
      <c r="D38" s="42"/>
      <c r="E38" s="42"/>
      <c r="F38" s="42"/>
      <c r="G38" s="42"/>
      <c r="H38" s="42"/>
      <c r="I38" s="42"/>
      <c r="J38" s="42"/>
      <c r="K38" s="43"/>
      <c r="L38" s="20" t="s">
        <v>1</v>
      </c>
      <c r="M38" s="44"/>
      <c r="N38" s="21">
        <v>0.059</v>
      </c>
      <c r="O38" s="6"/>
      <c r="P38" s="22"/>
    </row>
    <row r="39" spans="1:17" ht="15">
      <c r="A39" s="6"/>
      <c r="B39" s="7">
        <v>2</v>
      </c>
      <c r="C39" s="41" t="s">
        <v>0</v>
      </c>
      <c r="D39" s="42"/>
      <c r="E39" s="42"/>
      <c r="F39" s="42"/>
      <c r="G39" s="42"/>
      <c r="H39" s="42"/>
      <c r="I39" s="42"/>
      <c r="J39" s="42"/>
      <c r="K39" s="43"/>
      <c r="L39" s="20" t="s">
        <v>35</v>
      </c>
      <c r="M39" s="45"/>
      <c r="N39" s="23"/>
      <c r="O39" s="6"/>
      <c r="P39" s="22"/>
      <c r="Q39" s="24"/>
    </row>
    <row r="40" spans="1:16" ht="15">
      <c r="A40" s="6"/>
      <c r="B40" s="7">
        <v>3</v>
      </c>
      <c r="C40" s="41" t="s">
        <v>8</v>
      </c>
      <c r="D40" s="42"/>
      <c r="E40" s="42"/>
      <c r="F40" s="42"/>
      <c r="G40" s="42"/>
      <c r="H40" s="42"/>
      <c r="I40" s="42"/>
      <c r="J40" s="42"/>
      <c r="K40" s="43"/>
      <c r="L40" s="20" t="s">
        <v>35</v>
      </c>
      <c r="M40" s="45"/>
      <c r="N40" s="23"/>
      <c r="O40" s="6"/>
      <c r="P40" s="10"/>
    </row>
    <row r="41" spans="1:16" ht="15">
      <c r="A41" s="6"/>
      <c r="B41" s="7">
        <v>3</v>
      </c>
      <c r="C41" s="41" t="s">
        <v>27</v>
      </c>
      <c r="D41" s="42"/>
      <c r="E41" s="42"/>
      <c r="F41" s="42"/>
      <c r="G41" s="42"/>
      <c r="H41" s="42"/>
      <c r="I41" s="42"/>
      <c r="J41" s="42"/>
      <c r="K41" s="43"/>
      <c r="L41" s="20" t="s">
        <v>28</v>
      </c>
      <c r="M41" s="45"/>
      <c r="N41" s="21">
        <v>0.01</v>
      </c>
      <c r="O41" s="6"/>
      <c r="P41" s="10"/>
    </row>
    <row r="42" spans="1:16" ht="15">
      <c r="A42" s="6"/>
      <c r="B42" s="7">
        <v>3</v>
      </c>
      <c r="C42" s="41" t="s">
        <v>26</v>
      </c>
      <c r="D42" s="42"/>
      <c r="E42" s="42"/>
      <c r="F42" s="42"/>
      <c r="G42" s="42"/>
      <c r="H42" s="42"/>
      <c r="I42" s="42"/>
      <c r="J42" s="42"/>
      <c r="K42" s="43"/>
      <c r="L42" s="20" t="s">
        <v>29</v>
      </c>
      <c r="M42" s="46"/>
      <c r="N42" s="25">
        <v>5</v>
      </c>
      <c r="O42" s="6"/>
      <c r="P42" s="10"/>
    </row>
    <row r="43" spans="1:16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26"/>
      <c r="L43" s="1"/>
      <c r="M43" s="1"/>
      <c r="N43" s="27"/>
      <c r="O43" s="6"/>
      <c r="P43" s="10"/>
    </row>
    <row r="44" spans="1:17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1" t="s">
        <v>34</v>
      </c>
      <c r="L44" s="1" t="s">
        <v>3</v>
      </c>
      <c r="M44" s="1"/>
      <c r="N44" s="5">
        <f>_xlfn.IFERROR(PMT(N38/12,N39-N40,-N26,0,0)+N42,0)*1.05</f>
        <v>0</v>
      </c>
      <c r="O44" s="36"/>
      <c r="P44" s="10"/>
      <c r="Q44" s="35"/>
    </row>
    <row r="45" spans="1:16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1"/>
      <c r="L45" s="1"/>
      <c r="M45" s="1"/>
      <c r="N45" s="5"/>
      <c r="O45" s="6"/>
      <c r="P45" s="10"/>
    </row>
    <row r="46" spans="1:16" ht="30.75" customHeight="1" hidden="1">
      <c r="A46" s="6"/>
      <c r="B46" s="40" t="s">
        <v>37</v>
      </c>
      <c r="C46" s="40"/>
      <c r="D46" s="40"/>
      <c r="E46" s="40"/>
      <c r="F46" s="40"/>
      <c r="G46" s="40"/>
      <c r="H46" s="40"/>
      <c r="I46" s="40"/>
      <c r="J46" s="40"/>
      <c r="K46" s="40"/>
      <c r="L46" s="1" t="s">
        <v>3</v>
      </c>
      <c r="M46" s="1"/>
      <c r="N46" s="5">
        <f>_xlfn.IFERROR(N44/M29,0)</f>
        <v>0</v>
      </c>
      <c r="O46" s="6"/>
      <c r="P46" s="10"/>
    </row>
    <row r="47" spans="1:16" ht="14.25" customHeight="1">
      <c r="A47" s="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1"/>
      <c r="M47" s="1"/>
      <c r="N47" s="28"/>
      <c r="O47" s="28"/>
      <c r="P47" s="10"/>
    </row>
    <row r="48" spans="1:16" ht="30.75" customHeight="1">
      <c r="A48" s="6"/>
      <c r="B48" s="40" t="s">
        <v>33</v>
      </c>
      <c r="C48" s="40"/>
      <c r="D48" s="40"/>
      <c r="E48" s="40"/>
      <c r="F48" s="40"/>
      <c r="G48" s="40"/>
      <c r="H48" s="40"/>
      <c r="I48" s="40"/>
      <c r="J48" s="40"/>
      <c r="K48" s="40"/>
      <c r="L48" s="1" t="s">
        <v>3</v>
      </c>
      <c r="M48" s="1"/>
      <c r="N48" s="5">
        <f>_xlfn.IFERROR(N44/M32,0)</f>
        <v>0</v>
      </c>
      <c r="O48" s="28"/>
      <c r="P48" s="10"/>
    </row>
    <row r="49" spans="1:16" ht="14.25" customHeight="1">
      <c r="A49" s="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28"/>
      <c r="O49" s="28"/>
      <c r="P49" s="10"/>
    </row>
    <row r="50" spans="1:15" ht="16.5" customHeight="1">
      <c r="A50" s="6"/>
      <c r="B50" s="29" t="s">
        <v>42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1">
        <v>44987</v>
      </c>
      <c r="O50" s="32"/>
    </row>
    <row r="51" spans="1:15" ht="15.75" customHeight="1" hidden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1"/>
      <c r="L51" s="1"/>
      <c r="M51" s="1"/>
      <c r="N51" s="28"/>
      <c r="O51" s="28"/>
    </row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160" ht="13.5" customHeight="1" hidden="1"/>
  </sheetData>
  <sheetProtection algorithmName="SHA-512" hashValue="v3xzohrbGG3lDsCQIbYVrGcSpLUk0qsGqyjudOKUPU1nSD1eYtqZtB8/S9wAjcH/aSTbQroRRQ/FCo0bWsC3UQ==" saltValue="7y9oK9BuJL9iC/GcCJdB5Q==" spinCount="100000" sheet="1" objects="1" scenarios="1" selectLockedCells="1"/>
  <mergeCells count="37">
    <mergeCell ref="C39:K39"/>
    <mergeCell ref="C40:K40"/>
    <mergeCell ref="M36:M37"/>
    <mergeCell ref="C38:K38"/>
    <mergeCell ref="C21:K21"/>
    <mergeCell ref="C22:K22"/>
    <mergeCell ref="C23:K23"/>
    <mergeCell ref="C36:K37"/>
    <mergeCell ref="B36:B37"/>
    <mergeCell ref="K3:O5"/>
    <mergeCell ref="L8:L9"/>
    <mergeCell ref="C20:K20"/>
    <mergeCell ref="M8:M9"/>
    <mergeCell ref="C19:K19"/>
    <mergeCell ref="C10:K10"/>
    <mergeCell ref="C8:K9"/>
    <mergeCell ref="C11:K11"/>
    <mergeCell ref="C16:K16"/>
    <mergeCell ref="C12:K12"/>
    <mergeCell ref="C13:K13"/>
    <mergeCell ref="C17:K17"/>
    <mergeCell ref="B46:K46"/>
    <mergeCell ref="B48:K48"/>
    <mergeCell ref="C42:K42"/>
    <mergeCell ref="M38:M42"/>
    <mergeCell ref="N8:N9"/>
    <mergeCell ref="N36:N37"/>
    <mergeCell ref="L36:L37"/>
    <mergeCell ref="C32:K32"/>
    <mergeCell ref="C41:K41"/>
    <mergeCell ref="C18:K18"/>
    <mergeCell ref="C25:K25"/>
    <mergeCell ref="C29:K29"/>
    <mergeCell ref="C14:K14"/>
    <mergeCell ref="C15:K15"/>
    <mergeCell ref="C24:K24"/>
    <mergeCell ref="B8:B9"/>
  </mergeCells>
  <conditionalFormatting sqref="N38:N40">
    <cfRule type="cellIs" priority="49" dxfId="0" operator="equal">
      <formula>""</formula>
    </cfRule>
  </conditionalFormatting>
  <conditionalFormatting sqref="M29">
    <cfRule type="cellIs" priority="47" dxfId="0" operator="equal">
      <formula>""</formula>
    </cfRule>
  </conditionalFormatting>
  <conditionalFormatting sqref="N10:N11 N16:N17 N20:N25">
    <cfRule type="cellIs" priority="33" dxfId="0" operator="equal">
      <formula>""</formula>
    </cfRule>
  </conditionalFormatting>
  <conditionalFormatting sqref="N12:N13">
    <cfRule type="cellIs" priority="14" dxfId="0" operator="equal">
      <formula>""</formula>
    </cfRule>
  </conditionalFormatting>
  <conditionalFormatting sqref="N14:N15">
    <cfRule type="cellIs" priority="12" dxfId="0" operator="equal">
      <formula>""</formula>
    </cfRule>
  </conditionalFormatting>
  <conditionalFormatting sqref="N18:N19">
    <cfRule type="cellIs" priority="9" dxfId="0" operator="equal">
      <formula>""</formula>
    </cfRule>
  </conditionalFormatting>
  <conditionalFormatting sqref="M32">
    <cfRule type="cellIs" priority="8" dxfId="0" operator="equal">
      <formula>""</formula>
    </cfRule>
  </conditionalFormatting>
  <conditionalFormatting sqref="N42">
    <cfRule type="cellIs" priority="6" dxfId="0" operator="equal">
      <formula>""</formula>
    </cfRule>
  </conditionalFormatting>
  <conditionalFormatting sqref="N41">
    <cfRule type="cellIs" priority="5" dxfId="0" operator="equal">
      <formula>""</formula>
    </cfRule>
  </conditionalFormatting>
  <conditionalFormatting sqref="M10:M11 M16:M17 M20:M25">
    <cfRule type="cellIs" priority="4" dxfId="0" operator="equal">
      <formula>""</formula>
    </cfRule>
  </conditionalFormatting>
  <conditionalFormatting sqref="M12:M13">
    <cfRule type="cellIs" priority="3" dxfId="0" operator="equal">
      <formula>""</formula>
    </cfRule>
  </conditionalFormatting>
  <conditionalFormatting sqref="M14:M15">
    <cfRule type="cellIs" priority="2" dxfId="0" operator="equal">
      <formula>""</formula>
    </cfRule>
  </conditionalFormatting>
  <conditionalFormatting sqref="M18:M19">
    <cfRule type="cellIs" priority="1" dxfId="0" operator="equal">
      <formula>""</formula>
    </cfRule>
  </conditionalFormatting>
  <dataValidations count="1">
    <dataValidation type="decimal" allowBlank="1" showErrorMessage="1" errorTitle="Nepareizs formāts!" error="Laukā ir jāievada skaitlis!" sqref="N38:N42 M29:M30 M32:M33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6" r:id="rId2"/>
  <colBreaks count="1" manualBreakCount="1">
    <brk id="1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Aleksejs Kaņējevs</dc:creator>
  <cp:keywords/>
  <dc:description/>
  <cp:lastModifiedBy>Ilze Ungure</cp:lastModifiedBy>
  <cp:lastPrinted>2018-04-03T09:08:58Z</cp:lastPrinted>
  <dcterms:created xsi:type="dcterms:W3CDTF">2015-12-14T14:08:01Z</dcterms:created>
  <dcterms:modified xsi:type="dcterms:W3CDTF">2023-03-03T09:20:15Z</dcterms:modified>
  <cp:category/>
  <cp:version/>
  <cp:contentType/>
  <cp:contentStatus/>
</cp:coreProperties>
</file>