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defaultThemeVersion="166925"/>
  <bookViews>
    <workbookView xWindow="65416" yWindow="65416" windowWidth="29040" windowHeight="17520" activeTab="0"/>
  </bookViews>
  <sheets>
    <sheet name="Skaidrojumi" sheetId="7" r:id="rId1"/>
    <sheet name="Tāme" sheetId="1" r:id="rId2"/>
    <sheet name="Attiecināmās izmaksas" sheetId="2" r:id="rId3"/>
    <sheet name="Neattiecināmās un PVN izmaksas" sheetId="3" r:id="rId4"/>
    <sheet name="KOPSAVILKUMS" sheetId="5" r:id="rId5"/>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Dace Pārupa</author>
  </authors>
  <commentList>
    <comment ref="I8" authorId="0">
      <text>
        <r>
          <rPr>
            <b/>
            <sz val="8"/>
            <rFont val="Tahoma"/>
            <family val="2"/>
          </rPr>
          <t xml:space="preserve">! </t>
        </r>
        <r>
          <rPr>
            <sz val="8"/>
            <rFont val="Tahoma"/>
            <family val="2"/>
          </rPr>
          <t>Lūdzam pārbaudīt vai attiecīgā izmaksu pozīcija apliekas ar PVN un kādā apmērā. Formā iestrādāto formulu var labot vai izdzēst.</t>
        </r>
      </text>
    </comment>
    <comment ref="N9" authorId="0">
      <text>
        <r>
          <rPr>
            <sz val="9"/>
            <rFont val="Tahoma"/>
            <family val="2"/>
          </rPr>
          <t>Automātiski ielasās vērtības no klonnas "I". Ja ir nepieciešams veikt labojumus- tie jāveic kolonnā "I"</t>
        </r>
      </text>
    </comment>
  </commentList>
</comments>
</file>

<file path=xl/comments3.xml><?xml version="1.0" encoding="utf-8"?>
<comments xmlns="http://schemas.openxmlformats.org/spreadsheetml/2006/main">
  <authors>
    <author>Dace Pārupa</author>
  </authors>
  <commentList>
    <comment ref="R7" authorId="0">
      <text>
        <r>
          <rPr>
            <b/>
            <u val="single"/>
            <sz val="9"/>
            <rFont val="Tahoma"/>
            <family val="2"/>
          </rPr>
          <t>Reģionu sadalījuma atšifrējums:</t>
        </r>
        <r>
          <rPr>
            <b/>
            <sz val="9"/>
            <rFont val="Tahoma"/>
            <family val="2"/>
          </rPr>
          <t xml:space="preserve">
1) Rīga</t>
        </r>
        <r>
          <rPr>
            <sz val="9"/>
            <rFont val="Tahoma"/>
            <family val="2"/>
          </rPr>
          <t>= Rīga; Jūrmala; Novadi: Ādažu, Ķekavas, Mārupes, Olaines, Ropažu, Salaspils, Siguldas;</t>
        </r>
        <r>
          <rPr>
            <b/>
            <sz val="9"/>
            <rFont val="Tahoma"/>
            <family val="2"/>
          </rPr>
          <t xml:space="preserve">
2) 4 novadi: Tukuma, Limbažu, Ogres, Saulkrastu;
3) Vidzeme </t>
        </r>
        <r>
          <rPr>
            <sz val="9"/>
            <rFont val="Tahoma"/>
            <family val="2"/>
          </rPr>
          <t>= Novadi: Alūksnes, Cēsu, Gulbenes, Madonas, Smiltenes, Valkas, Valmieras, Varakļānu</t>
        </r>
        <r>
          <rPr>
            <b/>
            <sz val="9"/>
            <rFont val="Tahoma"/>
            <family val="2"/>
          </rPr>
          <t xml:space="preserve">
4) Zemgale </t>
        </r>
        <r>
          <rPr>
            <sz val="9"/>
            <rFont val="Tahoma"/>
            <family val="2"/>
          </rPr>
          <t>= Jelgava; Novadi: Aizkraukles, Bauskas, Dobeles, Jelgavas, Jēkabpils;</t>
        </r>
        <r>
          <rPr>
            <b/>
            <sz val="9"/>
            <rFont val="Tahoma"/>
            <family val="2"/>
          </rPr>
          <t xml:space="preserve">
5) Kurzeme = </t>
        </r>
        <r>
          <rPr>
            <sz val="9"/>
            <rFont val="Tahoma"/>
            <family val="2"/>
          </rPr>
          <t>Liepāja; Ventspils; Novadi: Dienvidkurzemes, Kuldīgas, Saldus, Talsu, Ventspils;</t>
        </r>
        <r>
          <rPr>
            <b/>
            <sz val="9"/>
            <rFont val="Tahoma"/>
            <family val="2"/>
          </rPr>
          <t xml:space="preserve">
6) Latgale = </t>
        </r>
        <r>
          <rPr>
            <sz val="9"/>
            <rFont val="Tahoma"/>
            <family val="2"/>
          </rPr>
          <t xml:space="preserve">Daugavpils; Rēzekne;Novadi: Augšdaugavas, Balvu, Krāslavas, Līvānu, Ludzas, Preiļu, Rēzeknes
</t>
        </r>
      </text>
    </comment>
    <comment ref="T7" authorId="0">
      <text>
        <r>
          <rPr>
            <sz val="9"/>
            <rFont val="Tahoma"/>
            <family val="2"/>
          </rPr>
          <t>Par reģionu, kurā tiek gūts labums no ieguldījuma, uzskatāms tas reģions, kurā veiktais ieguldījums pēc tā ieviešanas tiek tiešā veidā izmantots saimnieciskajā darbībā.
Pamatā kā labuma gūšanas reģions norādāms tas reģions, kurā ieguldījums atrodas fiziski un ir uzskaitē, taču iespējami arī ieguldījumi, no kuriem labums tiek gūts vairākos reģionos neatkarīgi no ieguldījuma atrašanās vietas, piemēram, programmatūra, kura tiek izmantota saimnieciskajā darbībā vairākās dažādos reģionos atrodošās uzņēmuma struktūrvienībās.</t>
        </r>
      </text>
    </comment>
    <comment ref="P8" authorId="0">
      <text>
        <r>
          <rPr>
            <sz val="8"/>
            <rFont val="Tahoma"/>
            <family val="2"/>
          </rPr>
          <t>Aprēķinās automātiski kā starpība starp = Attiecināmajām izmaksām kopā (L)- aizņēmēja līdzdalība (M)- cita finansētāja aizdevums (N)- cits publiskais finansējums (O)</t>
        </r>
        <r>
          <rPr>
            <sz val="9"/>
            <rFont val="Tahoma"/>
            <family val="2"/>
          </rPr>
          <t xml:space="preserve">
</t>
        </r>
      </text>
    </comment>
  </commentList>
</comments>
</file>

<file path=xl/sharedStrings.xml><?xml version="1.0" encoding="utf-8"?>
<sst xmlns="http://schemas.openxmlformats.org/spreadsheetml/2006/main" count="183" uniqueCount="132">
  <si>
    <t>Nr.</t>
  </si>
  <si>
    <t>Izdevumu pozīcija</t>
  </si>
  <si>
    <t>Cena bez PVN/ vienībai</t>
  </si>
  <si>
    <t>Skaits</t>
  </si>
  <si>
    <t>Summa 
bez PVN</t>
  </si>
  <si>
    <t>PVN</t>
  </si>
  <si>
    <t>Nosaukums</t>
  </si>
  <si>
    <t>Reģ.Nr.</t>
  </si>
  <si>
    <t>[[[[[</t>
  </si>
  <si>
    <t>Reģistrācijas Nr.</t>
  </si>
  <si>
    <t>Summa kopā</t>
  </si>
  <si>
    <t>t.sk. Attiecināmās izmaksas</t>
  </si>
  <si>
    <t>Būvnieks/ Piegādātājs</t>
  </si>
  <si>
    <t>1.10.</t>
  </si>
  <si>
    <t>3.10.</t>
  </si>
  <si>
    <t>izmaksu sadalījums pa finansētājiem:</t>
  </si>
  <si>
    <t>Informācija par atbalsta pretendentu</t>
  </si>
  <si>
    <t>Uzņēmuma nosaukums</t>
  </si>
  <si>
    <t>Attiecināmās izmaksas kopā</t>
  </si>
  <si>
    <t>Neattiecināmās izmaksas kopā</t>
  </si>
  <si>
    <t>KOPSAVILKUMS</t>
  </si>
  <si>
    <t>KOPĀ:</t>
  </si>
  <si>
    <t xml:space="preserve">Summa kopā
</t>
  </si>
  <si>
    <t>II. Izmaksu kopsavilkums (izvērstais), EUR</t>
  </si>
  <si>
    <t>Piezīmes:</t>
  </si>
  <si>
    <t xml:space="preserve">SKAIDROJUMI 
</t>
  </si>
  <si>
    <t>PAR VEIDLAPU</t>
  </si>
  <si>
    <t>1.1.</t>
  </si>
  <si>
    <t>1.3.</t>
  </si>
  <si>
    <t xml:space="preserve">Veidlapas mērķis ir sniegt informāciju par:  </t>
  </si>
  <si>
    <t>1.2.</t>
  </si>
  <si>
    <t>VEIDLAPAS AIZPILDĪŠANA</t>
  </si>
  <si>
    <t>2.1.</t>
  </si>
  <si>
    <t>Veidlapā ir jāaizpilda tikai tās šūnas, kurām ir gaiši zils fons. Atsevišķās šūnās ir uzlikta papildus pārbaude, šajos gadījumos darba lapās būs oranžas krāsas brīdinājuma/ paziņojuma teksts- lūdzam tiem pievērst īpašu uzmanību.</t>
  </si>
  <si>
    <t>2.2.</t>
  </si>
  <si>
    <t>2.3.</t>
  </si>
  <si>
    <t>APLIECINĀJUMS</t>
  </si>
  <si>
    <t>Ja ir jautājumi par Veidlapas aizpildīšanu/ lietošanu- sazinies ar mums rakstot: Mans.Altum.lv/ sadaļā SAZIŅA</t>
  </si>
  <si>
    <t>v-1.0</t>
  </si>
  <si>
    <r>
      <t xml:space="preserve">Izdevumu pozīcija
</t>
    </r>
    <r>
      <rPr>
        <sz val="7"/>
        <color theme="0" tint="-0.4999699890613556"/>
        <rFont val="Arial"/>
        <family val="2"/>
      </rPr>
      <t>(dati no darba lapas "Tāme")</t>
    </r>
  </si>
  <si>
    <t>Izmaksu tāme, EUR:</t>
  </si>
  <si>
    <r>
      <t xml:space="preserve">Summa kopā
</t>
    </r>
    <r>
      <rPr>
        <sz val="7"/>
        <color theme="0" tint="-0.4999699890613556"/>
        <rFont val="Arial"/>
        <family val="2"/>
      </rPr>
      <t>(dati no darba lapas "Tāme")</t>
    </r>
  </si>
  <si>
    <r>
      <t xml:space="preserve">Attiecināmās izmaksas kopā
</t>
    </r>
    <r>
      <rPr>
        <sz val="7"/>
        <color theme="1" tint="0.49998000264167786"/>
        <rFont val="Arial"/>
        <family val="2"/>
      </rPr>
      <t>(dati no darba lapas "Tāme")</t>
    </r>
  </si>
  <si>
    <r>
      <t xml:space="preserve">t.sk. aizņēmēja līdzdalība 
</t>
    </r>
    <r>
      <rPr>
        <sz val="7"/>
        <color theme="1" tint="0.49998000264167786"/>
        <rFont val="Arial"/>
        <family val="2"/>
      </rPr>
      <t xml:space="preserve">(brīva no publiskā atbalsta) </t>
    </r>
  </si>
  <si>
    <r>
      <t xml:space="preserve">cits publiskais finansējums
</t>
    </r>
    <r>
      <rPr>
        <sz val="7"/>
        <color theme="1" tint="0.49998000264167786"/>
        <rFont val="Arial"/>
        <family val="2"/>
      </rPr>
      <t>(tiks saņemts līdz projekta pabeigšanai)</t>
    </r>
  </si>
  <si>
    <r>
      <t xml:space="preserve">Neattiecināmās izmaksas kopā
</t>
    </r>
    <r>
      <rPr>
        <sz val="7"/>
        <color theme="1" tint="0.49998000264167786"/>
        <rFont val="Arial"/>
        <family val="2"/>
      </rPr>
      <t>(dati no darba lapas "Tāme")</t>
    </r>
  </si>
  <si>
    <t>Darba lapā norāda:</t>
  </si>
  <si>
    <t>Darba lapās norāda:</t>
  </si>
  <si>
    <t>Darba lapā:</t>
  </si>
  <si>
    <r>
      <t xml:space="preserve">Darba lapa </t>
    </r>
    <r>
      <rPr>
        <b/>
        <sz val="10"/>
        <color theme="4" tint="-0.4999699890613556"/>
        <rFont val="Arial"/>
        <family val="2"/>
      </rPr>
      <t xml:space="preserve">"KOPSAVILKUMS" </t>
    </r>
    <r>
      <rPr>
        <sz val="10"/>
        <color theme="4" tint="-0.4999699890613556"/>
        <rFont val="Arial"/>
        <family val="2"/>
      </rPr>
      <t>aizpildās automātiski  no iepriekš aizpildītajām darba lapām (labojumi darba lapā nav veicami).</t>
    </r>
  </si>
  <si>
    <t>2.4.</t>
  </si>
  <si>
    <t>4.10.</t>
  </si>
  <si>
    <t>Darba lapā automātiski ir ielasījušies dati no darba lapas "Tāme" (kolonnas A līdz L). Papildus Jums šajā darba lapā jānorāda informācija- no kādiem finanšu avotiem tiks finansētas attiecināmās izmaksas (informācija norādāma kolonnās M, N un O, savukārt kolonnā "Altum aizdevums" (P kolonna) vērtība aprēķinās automātiski). Ja nepieciešams labot automātiski jau ielasījušos datus (B- L kolonnas), tas jāveic iepriekš aizpildītajā darba lapā "Tāme".</t>
  </si>
  <si>
    <t>2.10.</t>
  </si>
  <si>
    <t>KOPĀ, EUR:</t>
  </si>
  <si>
    <t>Rīga</t>
  </si>
  <si>
    <t>Vidzeme</t>
  </si>
  <si>
    <t>Zemgale</t>
  </si>
  <si>
    <t>Kurzeme</t>
  </si>
  <si>
    <t>Latgale</t>
  </si>
  <si>
    <t>Ar iekārtu uzstādīšanu saistītās būvniecības izmaksas</t>
  </si>
  <si>
    <t>Citas izmaksas</t>
  </si>
  <si>
    <t>Attiecināmo izmaksu sadalījums pa finansētājiem un informācija par reģioniem</t>
  </si>
  <si>
    <t>Reģions/i, kuros plānots gūt labumu no ieguldījuma</t>
  </si>
  <si>
    <t>ATTIECINĀMĀM IZMAKSĀM informācija par reģioniem</t>
  </si>
  <si>
    <t>INFORMĀCIJA</t>
  </si>
  <si>
    <t>3.1.</t>
  </si>
  <si>
    <t>3.2.</t>
  </si>
  <si>
    <t xml:space="preserve">t.sk., Attiecināmās izmaksas kopā
</t>
  </si>
  <si>
    <t xml:space="preserve">t.sk., Neattiecināmās izmaksas kopā
</t>
  </si>
  <si>
    <r>
      <t xml:space="preserve">PROJEKTA IZMAKSU TĀME
</t>
    </r>
    <r>
      <rPr>
        <b/>
        <sz val="9"/>
        <color theme="4" tint="-0.4999699890613556"/>
        <rFont val="Arial"/>
        <family val="2"/>
      </rPr>
      <t>AIZDEVUMA PIETEIKUMA DIGITĀLĀS TRANSFORMĀCIJAS
VEICINĀŠANAI AR KAPITĀLA ATLAIDI PIELIKUMS</t>
    </r>
  </si>
  <si>
    <r>
      <rPr>
        <b/>
        <sz val="14"/>
        <color theme="4" tint="-0.4999699890613556"/>
        <rFont val="Arial"/>
        <family val="2"/>
      </rPr>
      <t>PROJEKTA IZMAKSU TĀME</t>
    </r>
    <r>
      <rPr>
        <b/>
        <sz val="9"/>
        <color theme="4" tint="-0.4999699890613556"/>
        <rFont val="Arial"/>
        <family val="2"/>
      </rPr>
      <t xml:space="preserve">
AIZDEVUMA PIETEIKUMA DIGITĀLĀS TRANSFORMĀCIJAS
VEICINĀŠANAI AR KAPITĀLA ATLAIDI PIELIKUMS</t>
    </r>
  </si>
  <si>
    <r>
      <rPr>
        <b/>
        <sz val="14"/>
        <color theme="4" tint="-0.4999699890613556"/>
        <rFont val="Arial"/>
        <family val="2"/>
      </rPr>
      <t xml:space="preserve">PROJEKTA IZMAKSU TĀME
</t>
    </r>
    <r>
      <rPr>
        <b/>
        <sz val="9"/>
        <color theme="4" tint="-0.4999699890613556"/>
        <rFont val="Arial"/>
        <family val="2"/>
      </rPr>
      <t>AIZDEVUMA PIETEIKUMA DIGITĀLĀS TRANSFORMĀCIJAS
VEICINĀŠANAI AR KAPITĀLA ATLAIDI PIELIKUMS</t>
    </r>
  </si>
  <si>
    <r>
      <t xml:space="preserve">Izdevumu pozīcija
</t>
    </r>
    <r>
      <rPr>
        <sz val="8"/>
        <color theme="0" tint="-0.4999699890613556"/>
        <rFont val="Arial"/>
        <family val="2"/>
      </rPr>
      <t>(dati no darba lapas "Tāme")</t>
    </r>
  </si>
  <si>
    <t xml:space="preserve"> -</t>
  </si>
  <si>
    <t>jānorāda  informācija par reģionu, kurā atradīsies par ALTUM aizdevumu finansētais ieguldījums;</t>
  </si>
  <si>
    <t>jānorāda  reģionu/-i, kurā/-os gūs labumu no ieguldījuma veikšanas. 
(Par reģionu, kurā tiek gūts labums no ieguldījuma, uzskatāms tas reģions, kurā veiktais ieguldījums pēc tā ieviešanas tiek tiešā veidā izmantots saimnieciskajā darbībā. Pamatā kā labuma gūšanas reģions norādāms tas reģions, kurā ieguldījums atrodas fiziski un ir uzskaitē, taču iespējami arī ieguldījumi, no kuriem labums tiek gūts vairākos reģionos neatkarīgi no ieguldījuma atrašanās vietas, piemēram, programmatūra, kura tiek izmantota saimnieciskajā darbībā vairākās dažādos reģionos atrodošās uzņēmuma struktūrvienībās.)</t>
  </si>
  <si>
    <t>ALTUM aizdevums/ paralēlais aizdevums</t>
  </si>
  <si>
    <r>
      <t xml:space="preserve">t.sk.,
cits publiskais finansējums
</t>
    </r>
    <r>
      <rPr>
        <sz val="7"/>
        <color theme="1" tint="0.49998000264167786"/>
        <rFont val="Arial"/>
        <family val="2"/>
      </rPr>
      <t>(tiks saņemts līdz projekta pabeigšanai)</t>
    </r>
  </si>
  <si>
    <r>
      <t xml:space="preserve">t.sk., 
aizņēmēja līdzdalība 
</t>
    </r>
    <r>
      <rPr>
        <sz val="7"/>
        <color theme="1" tint="0.49998000264167786"/>
        <rFont val="Arial"/>
        <family val="2"/>
      </rPr>
      <t xml:space="preserve">(brīva no publiskā atbalsta) </t>
    </r>
  </si>
  <si>
    <r>
      <rPr>
        <sz val="9"/>
        <rFont val="Arial"/>
        <family val="2"/>
      </rPr>
      <t xml:space="preserve">t.sk., </t>
    </r>
    <r>
      <rPr>
        <b/>
        <u val="single"/>
        <sz val="9"/>
        <rFont val="Arial"/>
        <family val="2"/>
      </rPr>
      <t xml:space="preserve">
ALTUM aizdevums/ paralēlais aizdevums</t>
    </r>
  </si>
  <si>
    <r>
      <t xml:space="preserve">t.sk., cits publiskais finansējums
</t>
    </r>
    <r>
      <rPr>
        <sz val="7"/>
        <color theme="1" tint="0.49998000264167786"/>
        <rFont val="Arial"/>
        <family val="2"/>
      </rPr>
      <t>(tiks saņemts līdz projekta pabeigšanai)</t>
    </r>
  </si>
  <si>
    <r>
      <t xml:space="preserve">t.sk., 
cits publiskais finansējums
</t>
    </r>
    <r>
      <rPr>
        <sz val="7"/>
        <color theme="1" tint="0.49998000264167786"/>
        <rFont val="Arial"/>
        <family val="2"/>
      </rPr>
      <t>(tiks saņemts līdz projekta pabeigšanai)</t>
    </r>
  </si>
  <si>
    <r>
      <rPr>
        <sz val="9"/>
        <rFont val="Arial"/>
        <family val="2"/>
      </rPr>
      <t xml:space="preserve">t.sk., 
</t>
    </r>
    <r>
      <rPr>
        <b/>
        <u val="single"/>
        <sz val="9"/>
        <rFont val="Arial"/>
        <family val="2"/>
      </rPr>
      <t>ALTUM aizdevums/ paralēlais aizdevums</t>
    </r>
  </si>
  <si>
    <t>Veidlapa "PROJEKTA IZMAKSU TĀME" (turpmāk tekstā - Veidlapa) ir neatņemama Aizdevuma pieteikuma Digitālās transformācijas veicināšanai ar kapitāla atlaidi sastāvdaļa (turpmāk tekstā - Aizdevuma pieteikums).</t>
  </si>
  <si>
    <t xml:space="preserve">               a) projekta kopējām izmaksām un to sadalījumu starp attiecināmām un neattiecināmām izmaksām; 
               b) projekta finansēšanas avotiem, t.sk., nepieciešamā ALTUM aizdevuma/ paralēlā aizdevuma apmēru;
               c) Latvijas reģionu, kurā atradīsies ieguldījums un reģionu/-iem, kuros komersants (aizņēmējs) plāno gūt labumu no ieguldījuma veikšanas.
 </t>
  </si>
  <si>
    <t>Atbalsta programmas ietvaros ALTUM finansējumam primāri tiek piemēroti GBER atbalsta (reģionālais atbalsts saskaņā ar Komisijas 17.06.2014 Regulu (ES) Nr. 651/2014) nosacījumi, t.sk., prasības, ka: finansējamais projekts nevar būt uzsākts pirms aizdevuma pieteikuma iesniegšanas ALTUM, vismaz 25% no projekta attiecināmajām izmaksām jābūt brīvām no publiskā atbalsta, tiek ievēroti maksimālie atbalsta intensitātes nosacījumi, u.c.</t>
  </si>
  <si>
    <t>Iesniedzot šo Veidlapu, iesniedzējs apliecina, ka Veidlapā sniegtā informācija, t.sk., informācija par izmaksām, to sadalījumu pa finansēšanas avotiem, ir pamatota un patiesa.</t>
  </si>
  <si>
    <r>
      <t xml:space="preserve">Papildus informācija par finansējuma mērķiem, izmaksām un finansējuma nosacījumiem izlasāmi 05.07.2022 Ministru kabineta noteikumos Nr.421 </t>
    </r>
    <r>
      <rPr>
        <i/>
        <sz val="10"/>
        <color theme="4" tint="-0.4999699890613556"/>
        <rFont val="Arial"/>
        <family val="2"/>
      </rPr>
      <t>„Eiropas Savienības Atveseļošanas un noturības mehānisma plāna 2.2. reformu un investīciju virziena “Uzņēmumu digitālā transformācija un inovācijas” 2.2.1.4i. investīcijas “Finanšu instrumenti komersantu digitālās transformācijas veicināšanai” īstenošanas noteikumi”</t>
    </r>
    <r>
      <rPr>
        <sz val="10"/>
        <color theme="4" tint="-0.4999699890613556"/>
        <rFont val="Arial"/>
        <family val="2"/>
      </rPr>
      <t>.</t>
    </r>
  </si>
  <si>
    <r>
      <t>I. Izmaksu kopsavilkums (saīsinātais), EUR</t>
    </r>
    <r>
      <rPr>
        <u val="single"/>
        <sz val="12"/>
        <color theme="1" tint="0.49998000264167786"/>
        <rFont val="Arial"/>
        <family val="2"/>
      </rPr>
      <t xml:space="preserve"> </t>
    </r>
    <r>
      <rPr>
        <u val="single"/>
        <sz val="10"/>
        <color theme="1" tint="0.49998000264167786"/>
        <rFont val="Arial"/>
        <family val="2"/>
      </rPr>
      <t>(informācija jānorāda Aizdevuma pieteikumā)</t>
    </r>
  </si>
  <si>
    <t xml:space="preserve">Veidlapa ir sadalīta 4 daļās (darba lapās), neieskaitot šo Skaidrojumu lapu: </t>
  </si>
  <si>
    <t xml:space="preserve">t.sk., aizņēmēja līdzdalība </t>
  </si>
  <si>
    <t>t.sk., cita finansētāja aizdevums</t>
  </si>
  <si>
    <t>t.sk., 
cita finansētāja aizdevums</t>
  </si>
  <si>
    <t>t.sk.,
aizņēmēja līdzdalība</t>
  </si>
  <si>
    <t>t.sk.,
cita finansētāja aizdevums</t>
  </si>
  <si>
    <r>
      <t xml:space="preserve">t.sk., 
aizņēmēja līdzdalība 
</t>
    </r>
    <r>
      <rPr>
        <sz val="7"/>
        <color theme="1" tint="0.49998000264167786"/>
        <rFont val="Arial"/>
        <family val="2"/>
      </rPr>
      <t>(brīva no publiskā atbalsta)</t>
    </r>
  </si>
  <si>
    <r>
      <t xml:space="preserve">t.sk., 
cita finansētāja aizdevums
</t>
    </r>
    <r>
      <rPr>
        <sz val="7"/>
        <color theme="0" tint="-0.4999699890613556"/>
        <rFont val="Arial"/>
        <family val="2"/>
      </rPr>
      <t>(brīvs no publiskā atbalsta)</t>
    </r>
  </si>
  <si>
    <r>
      <t xml:space="preserve">"Summa kopā" sadalījums
</t>
    </r>
    <r>
      <rPr>
        <sz val="7"/>
        <color theme="0" tint="-0.4999699890613556"/>
        <rFont val="Arial"/>
        <family val="2"/>
      </rPr>
      <t>(kolonna J)</t>
    </r>
    <r>
      <rPr>
        <b/>
        <sz val="8"/>
        <color theme="0" tint="-0.4999699890613556"/>
        <rFont val="Arial"/>
        <family val="2"/>
      </rPr>
      <t xml:space="preserve"> </t>
    </r>
  </si>
  <si>
    <r>
      <t xml:space="preserve">t.sk. cita finansētāja aizdevums
</t>
    </r>
    <r>
      <rPr>
        <sz val="7"/>
        <color theme="0" tint="-0.4999699890613556"/>
        <rFont val="Arial"/>
        <family val="2"/>
      </rPr>
      <t xml:space="preserve">(brīvs no publiskā atbalsta) </t>
    </r>
    <r>
      <rPr>
        <sz val="9"/>
        <rFont val="Arial"/>
        <family val="2"/>
      </rPr>
      <t xml:space="preserve">
</t>
    </r>
  </si>
  <si>
    <t>t.sk. Neattiecināmās izmaksas</t>
  </si>
  <si>
    <t>t.sk. PVN</t>
  </si>
  <si>
    <r>
      <t xml:space="preserve">Neattiecināmo izmaksu KONTROLE 
</t>
    </r>
    <r>
      <rPr>
        <sz val="8"/>
        <color theme="0" tint="-0.4999699890613556"/>
        <rFont val="Arial"/>
        <family val="2"/>
      </rPr>
      <t>(kolonnās M,N un O
nesadalītās summas)</t>
    </r>
  </si>
  <si>
    <t>Projekta kopējās izmaksas:</t>
  </si>
  <si>
    <t xml:space="preserve">t.sk., PVN izmaksas kopā
</t>
  </si>
  <si>
    <r>
      <t xml:space="preserve">1) automātiski izveidojas saīsinātais un izvērtsais kopsavilkums no iepriekšējās darba lapās aizpildītās informācijas
2) </t>
    </r>
    <r>
      <rPr>
        <b/>
        <sz val="9"/>
        <color theme="4" tint="-0.4999699890613556"/>
        <rFont val="Arial"/>
        <family val="2"/>
      </rPr>
      <t>!</t>
    </r>
    <r>
      <rPr>
        <sz val="9"/>
        <color theme="4" tint="-0.4999699890613556"/>
        <rFont val="Arial"/>
        <family val="2"/>
      </rPr>
      <t xml:space="preserve"> Darba lapas I.sadaļā  (</t>
    </r>
    <r>
      <rPr>
        <i/>
        <sz val="9"/>
        <color theme="4" tint="-0.4999699890613556"/>
        <rFont val="Arial"/>
        <family val="2"/>
      </rPr>
      <t>Izmaksu kopsavilkums (saīsinātais)</t>
    </r>
    <r>
      <rPr>
        <sz val="9"/>
        <color theme="4" tint="-0.4999699890613556"/>
        <rFont val="Arial"/>
        <family val="2"/>
      </rPr>
      <t>) esošais apkopojums par projekta kopējām izmaksām un finansēšanas avotiem ir jānorāda Aizdevuma pieteikumā</t>
    </r>
  </si>
  <si>
    <t>Iekārtas un aprīkojums</t>
  </si>
  <si>
    <t>Nemateriālie aktīvi</t>
  </si>
  <si>
    <t>Pievienotās vērtības nodoklis</t>
  </si>
  <si>
    <r>
      <t xml:space="preserve">1) visas investīciju projekta izmaksas 
2) veic izmaksu sadalījumu starp: 
    a) Attiecināmajām izmaksām;
    </t>
    </r>
    <r>
      <rPr>
        <sz val="9"/>
        <color rgb="FF002060"/>
        <rFont val="Arial"/>
        <family val="2"/>
      </rPr>
      <t>b) Neattiecināmajām izmaksām;
    c) PVN (Pievienotās vērtības nodokli).</t>
    </r>
    <r>
      <rPr>
        <sz val="9"/>
        <color theme="4" tint="-0.4999699890613556"/>
        <rFont val="Arial"/>
        <family val="2"/>
      </rPr>
      <t xml:space="preserve">
</t>
    </r>
  </si>
  <si>
    <r>
      <t xml:space="preserve">1) </t>
    </r>
    <r>
      <rPr>
        <u val="single"/>
        <sz val="9"/>
        <color rgb="FF002060"/>
        <rFont val="Arial"/>
        <family val="2"/>
      </rPr>
      <t>Attiecināmo izmaksu</t>
    </r>
    <r>
      <rPr>
        <sz val="9"/>
        <color rgb="FF002060"/>
        <rFont val="Arial"/>
        <family val="2"/>
      </rPr>
      <t xml:space="preserve"> darba lapā norāda:
1.1) informāciju par attiecināmo izmaksu finansēšanas avotiem, t.sk., nepieciešamā ALTUM finansējuma apmēru;
1.2) informāciju par reģionu, kurā atradīsies ieguldījums un par reģionu/-iem, kuros uzņēmums plāno gūt labumu no ieguldījuma veikšanas
2) </t>
    </r>
    <r>
      <rPr>
        <u val="single"/>
        <sz val="9"/>
        <color rgb="FF002060"/>
        <rFont val="Arial"/>
        <family val="2"/>
      </rPr>
      <t>Neattiecināmo un PVN izmaksu</t>
    </r>
    <r>
      <rPr>
        <sz val="9"/>
        <color rgb="FF002060"/>
        <rFont val="Arial"/>
        <family val="2"/>
      </rPr>
      <t xml:space="preserve"> darba lapā norāda informāciju par neattiecināmo izmaksu un PVN finansēšanas avotiem</t>
    </r>
  </si>
  <si>
    <r>
      <t>Darba lapās</t>
    </r>
    <r>
      <rPr>
        <b/>
        <sz val="10"/>
        <color rgb="FF002060"/>
        <rFont val="Arial"/>
        <family val="2"/>
      </rPr>
      <t xml:space="preserve"> "Attiecināmās izmaksas" un "Neattiecināmās un PVN izmaksas"</t>
    </r>
    <r>
      <rPr>
        <sz val="10"/>
        <color rgb="FF002060"/>
        <rFont val="Arial"/>
        <family val="2"/>
      </rPr>
      <t>- automātiski ielasās informācija no darba lapas "Tāme". Papildus komersantam darba lapās ir:</t>
    </r>
  </si>
  <si>
    <r>
      <t>Darba lapā</t>
    </r>
    <r>
      <rPr>
        <b/>
        <sz val="10"/>
        <color rgb="FF002060"/>
        <rFont val="Arial"/>
        <family val="2"/>
      </rPr>
      <t xml:space="preserve"> "Tāme"</t>
    </r>
    <r>
      <rPr>
        <sz val="10"/>
        <color rgb="FF002060"/>
        <rFont val="Arial"/>
        <family val="2"/>
      </rPr>
      <t>- projekta izmaksas sadalītas 4 izmaksu pozīciju grupās (iekārtas un aprīkojums, nemateriālie aktīvi, ar iekārtu uzstādīšanu saistītā būvniecība, citas izmaksas), atbilstoši kurām uzņēmumam ir jānorāda projekta izmaksas un plānotais piegādātājs/pakalpojuma sniedzējs. 
Papildus darba lapā jānorāda informācija, cik lielas ir projekta Attiecināmās, Neattiecināmās un PVN izmaksas (informācija par izmaksām, kas var tikt iekļautas Attiecināmās izmaksās un, kas ir projekta Neattiecināmās izmaksas- izlasāms 05.07.2022 Ministru kabineta noteikumos Nr.421).</t>
    </r>
    <r>
      <rPr>
        <i/>
        <sz val="10"/>
        <color rgb="FF002060"/>
        <rFont val="Arial"/>
        <family val="2"/>
      </rPr>
      <t xml:space="preserve">
</t>
    </r>
  </si>
  <si>
    <r>
      <t xml:space="preserve">KONTROLE 
</t>
    </r>
    <r>
      <rPr>
        <sz val="7"/>
        <color theme="0" tint="-0.3499799966812134"/>
        <rFont val="Arial"/>
        <family val="2"/>
      </rPr>
      <t>(kolonnās L, M, N
nesadalītās summas, EUR)</t>
    </r>
  </si>
  <si>
    <t>Neattiecināmo un PVN izmaksu sadalījums pa finansētājiem, EUR</t>
  </si>
  <si>
    <t>Darba lapā automātiski ir ielasījušies dati no darba lapas "Tāme" (kolonnas A līdz L). Papildus Jums šajā darba lapā jānorāda informācija- no kādiem finanšu avotiem tiks finansētas neattiecināmās izmaksas (informācija norādāma kolonnās M, N, O un/ vai T, U, V, izvēloties atbilstošo un ievadot finansējuma summu). Ja nepieciešams labot automātiski jau ielasījušos datus, tas jāveic iepriekš aizpildītajā darba lapā "Tāme".</t>
  </si>
  <si>
    <r>
      <t xml:space="preserve">PVN kopā
</t>
    </r>
    <r>
      <rPr>
        <sz val="7"/>
        <color theme="0" tint="-0.4999699890613556"/>
        <rFont val="Arial"/>
        <family val="2"/>
      </rPr>
      <t>(dati no darba lapas "Tāme")</t>
    </r>
  </si>
  <si>
    <t>2.20.</t>
  </si>
  <si>
    <r>
      <t xml:space="preserve">PVN KONTROLE 
</t>
    </r>
    <r>
      <rPr>
        <sz val="8"/>
        <color theme="0" tint="-0.4999699890613556"/>
        <rFont val="Arial"/>
        <family val="2"/>
      </rPr>
      <t>(kolonnās T, U un V
nesadalītās summas)</t>
    </r>
  </si>
  <si>
    <t>Darba lapā automātiski ir ielasījušies dati no darba lapām: "Tāme", "Atiecināmās izmaksas" un "Neattiecināmās izmaksas un PVN". Darba lapas dati nav koriģējami.</t>
  </si>
  <si>
    <r>
      <t xml:space="preserve">t.sk., 
cits publiskais finansējums
</t>
    </r>
    <r>
      <rPr>
        <sz val="7"/>
        <color theme="0" tint="-0.4999699890613556"/>
        <rFont val="Arial"/>
        <family val="2"/>
      </rPr>
      <t>(tiks saņemts līdz projekta pabeigšanai)</t>
    </r>
  </si>
  <si>
    <t xml:space="preserve">jānorāda Attiecināmo, Neattiecināmo un PVN izmaksu finansēšanas avoti, t.sk., nepieciešamā ALTUM finansējuma (aizdevuma vai paralēlā aizdevuma veidā) apmērs Attiecināmo izmaksu segšanai; </t>
  </si>
  <si>
    <t>Novadi: Tukuma, Limbažu, Ogres, Saulkrastu</t>
  </si>
  <si>
    <r>
      <t xml:space="preserve">Rīga 
</t>
    </r>
    <r>
      <rPr>
        <sz val="6.5"/>
        <color theme="1" tint="0.34999001026153564"/>
        <rFont val="Arial"/>
        <family val="2"/>
      </rPr>
      <t>(Rīga; Jūrmala; Novadi: Ādažu, Ķekavas, Mārupes, Olaines, Ropažu, Salaspils, Siguldas)</t>
    </r>
  </si>
  <si>
    <r>
      <t xml:space="preserve">Vidzeme
</t>
    </r>
    <r>
      <rPr>
        <sz val="6.5"/>
        <color theme="1" tint="0.34999001026153564"/>
        <rFont val="Arial"/>
        <family val="2"/>
      </rPr>
      <t>(Novadi: Alūksnes, Cēsu, Gulbenes, Madonas, Smiltenes, Valkas, Valmieras, Varakļānu)</t>
    </r>
  </si>
  <si>
    <r>
      <t xml:space="preserve">Zemgale
</t>
    </r>
    <r>
      <rPr>
        <sz val="6.5"/>
        <color theme="1" tint="0.34999001026153564"/>
        <rFont val="Arial"/>
        <family val="2"/>
      </rPr>
      <t>(Jelgava; Novadi: Aizkraukles, Bauskas, Dobeles, Jelgavas, Jēkabpils)</t>
    </r>
  </si>
  <si>
    <r>
      <t xml:space="preserve">Kurzeme </t>
    </r>
    <r>
      <rPr>
        <sz val="6.5"/>
        <color theme="1" tint="0.34999001026153564"/>
        <rFont val="Arial"/>
        <family val="2"/>
      </rPr>
      <t>(Liepāja; Ventspils; Novadi: Dienvidkurzemes, Kuldīgas, Saldus, Talsu, Ventspils)</t>
    </r>
  </si>
  <si>
    <r>
      <t xml:space="preserve">Latgale </t>
    </r>
    <r>
      <rPr>
        <sz val="6.5"/>
        <color theme="1" tint="0.34999001026153564"/>
        <rFont val="Arial"/>
        <family val="2"/>
      </rPr>
      <t>(Daugavpils; Rēzekne;Novadi: Augšdaugavas, Balvu, Krāslavas, Līvānu, Ludzas, Preiļu, Rēzeknes)</t>
    </r>
  </si>
  <si>
    <r>
      <t xml:space="preserve">4 Novadi: </t>
    </r>
    <r>
      <rPr>
        <sz val="8"/>
        <rFont val="Arial"/>
        <family val="2"/>
      </rPr>
      <t>Tukuma, Limbažu, Ogres, Saulkrastu</t>
    </r>
  </si>
  <si>
    <t>V-5</t>
  </si>
  <si>
    <t xml:space="preserve">Reģions, kurā atradīsies ieguldījums </t>
  </si>
  <si>
    <t>Reģions, kurā atradīsies ieguldījums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</si>
</sst>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164" formatCode="#,##0.00_ ;[Red]\-#,##0.00\ ;\-"/>
    <numFmt numFmtId="165" formatCode="#,##0_ ;[Red]\-#,##0\ "/>
    <numFmt numFmtId="166" formatCode="#,##0.00_ ;[Red]\-#,##0.00\ "/>
    <numFmt numFmtId="167" formatCode="0_ ;[Red]\-0\ "/>
  </numFmts>
  <fonts count="88">
    <font>
      <sz val="11"/>
      <color theme="1"/>
      <name val="Calibri"/>
      <family val="2"/>
      <scheme val="minor"/>
    </font>
    <font>
      <sz val="10"/>
      <name val="Arial"/>
      <family val="2"/>
    </font>
    <font>
      <b/>
      <sz val="9"/>
      <color rgb="FF003B85"/>
      <name val="Arial"/>
      <family val="2"/>
    </font>
    <font>
      <b/>
      <sz val="14"/>
      <color rgb="FF003B85"/>
      <name val="Arial"/>
      <family val="2"/>
    </font>
    <font>
      <b/>
      <sz val="12"/>
      <color rgb="FF003B85"/>
      <name val="Arial"/>
      <family val="2"/>
    </font>
    <font>
      <b/>
      <sz val="10"/>
      <color rgb="FF003B85"/>
      <name val="Arial"/>
      <family val="2"/>
    </font>
    <font>
      <b/>
      <sz val="8"/>
      <name val="Arial"/>
      <family val="2"/>
    </font>
    <font>
      <b/>
      <sz val="8"/>
      <color rgb="FF000000"/>
      <name val="Arial"/>
      <family val="2"/>
    </font>
    <font>
      <sz val="8"/>
      <color rgb="FF000000"/>
      <name val="Arial"/>
      <family val="2"/>
    </font>
    <font>
      <i/>
      <sz val="7"/>
      <color theme="5" tint="-0.24997000396251678"/>
      <name val="Arial"/>
      <family val="2"/>
    </font>
    <font>
      <b/>
      <sz val="10"/>
      <name val="Arial"/>
      <family val="2"/>
    </font>
    <font>
      <sz val="10"/>
      <color theme="1" tint="0.49998000264167786"/>
      <name val="Arial"/>
      <family val="2"/>
    </font>
    <font>
      <b/>
      <sz val="9"/>
      <name val="Arial"/>
      <family val="2"/>
    </font>
    <font>
      <sz val="9"/>
      <name val="Arial"/>
      <family val="2"/>
    </font>
    <font>
      <b/>
      <sz val="8"/>
      <name val="Tahoma"/>
      <family val="2"/>
    </font>
    <font>
      <sz val="8"/>
      <name val="Tahoma"/>
      <family val="2"/>
    </font>
    <font>
      <sz val="8"/>
      <name val="Arial"/>
      <family val="2"/>
    </font>
    <font>
      <b/>
      <sz val="10"/>
      <color rgb="FF000000"/>
      <name val="Arial"/>
      <family val="2"/>
    </font>
    <font>
      <sz val="10"/>
      <color rgb="FF000000"/>
      <name val="Arial"/>
      <family val="2"/>
    </font>
    <font>
      <b/>
      <sz val="10"/>
      <color rgb="FFF79646"/>
      <name val="Arial"/>
      <family val="2"/>
    </font>
    <font>
      <sz val="9"/>
      <name val="Tahoma"/>
      <family val="2"/>
    </font>
    <font>
      <sz val="9"/>
      <color theme="1" tint="0.49998000264167786"/>
      <name val="Arial"/>
      <family val="2"/>
    </font>
    <font>
      <sz val="7"/>
      <name val="Arial"/>
      <family val="2"/>
    </font>
    <font>
      <b/>
      <sz val="7"/>
      <name val="Arial"/>
      <family val="2"/>
    </font>
    <font>
      <sz val="9"/>
      <color theme="1" tint="0.24998000264167786"/>
      <name val="Arial"/>
      <family val="2"/>
    </font>
    <font>
      <b/>
      <sz val="9"/>
      <color theme="1" tint="0.24998000264167786"/>
      <name val="Arial"/>
      <family val="2"/>
    </font>
    <font>
      <b/>
      <i/>
      <sz val="7"/>
      <color theme="5" tint="-0.24997000396251678"/>
      <name val="Arial"/>
      <family val="2"/>
    </font>
    <font>
      <sz val="10"/>
      <color theme="0" tint="-0.4999699890613556"/>
      <name val="Arial"/>
      <family val="2"/>
    </font>
    <font>
      <b/>
      <sz val="9"/>
      <color theme="5" tint="-0.24997000396251678"/>
      <name val="Arial"/>
      <family val="2"/>
    </font>
    <font>
      <sz val="8"/>
      <color theme="0" tint="-0.4999699890613556"/>
      <name val="Arial"/>
      <family val="2"/>
    </font>
    <font>
      <b/>
      <sz val="8"/>
      <color theme="0" tint="-0.4999699890613556"/>
      <name val="Arial"/>
      <family val="2"/>
    </font>
    <font>
      <b/>
      <u val="single"/>
      <sz val="12"/>
      <color rgb="FF003B85"/>
      <name val="Arial"/>
      <family val="2"/>
    </font>
    <font>
      <u val="single"/>
      <sz val="12"/>
      <color theme="1" tint="0.49998000264167786"/>
      <name val="Arial"/>
      <family val="2"/>
    </font>
    <font>
      <b/>
      <sz val="9"/>
      <color theme="1" tint="0.49998000264167786"/>
      <name val="Arial"/>
      <family val="2"/>
    </font>
    <font>
      <b/>
      <sz val="12"/>
      <color theme="1" tint="0.49998000264167786"/>
      <name val="Arial"/>
      <family val="2"/>
    </font>
    <font>
      <sz val="8"/>
      <name val="Calibri"/>
      <family val="2"/>
      <scheme val="minor"/>
    </font>
    <font>
      <u val="single"/>
      <sz val="10"/>
      <color theme="1" tint="0.49998000264167786"/>
      <name val="Arial"/>
      <family val="2"/>
    </font>
    <font>
      <sz val="9"/>
      <color theme="4" tint="-0.4999699890613556"/>
      <name val="Arial"/>
      <family val="2"/>
    </font>
    <font>
      <b/>
      <sz val="10"/>
      <color theme="4" tint="-0.4999699890613556"/>
      <name val="Arial"/>
      <family val="2"/>
    </font>
    <font>
      <sz val="10"/>
      <color theme="4" tint="-0.4999699890613556"/>
      <name val="Arial"/>
      <family val="2"/>
    </font>
    <font>
      <sz val="12"/>
      <color theme="1"/>
      <name val="Arial"/>
      <family val="2"/>
    </font>
    <font>
      <b/>
      <sz val="18"/>
      <color theme="4" tint="-0.4999699890613556"/>
      <name val="Arial"/>
      <family val="2"/>
    </font>
    <font>
      <b/>
      <u val="single"/>
      <sz val="12"/>
      <color theme="3" tint="-0.24997000396251678"/>
      <name val="Arial"/>
      <family val="2"/>
    </font>
    <font>
      <sz val="12"/>
      <color rgb="FFFF0000"/>
      <name val="Arial"/>
      <family val="2"/>
    </font>
    <font>
      <b/>
      <sz val="12"/>
      <color rgb="FF17067A"/>
      <name val="Arial"/>
      <family val="2"/>
    </font>
    <font>
      <b/>
      <sz val="11"/>
      <color rgb="FF003B85"/>
      <name val="Arial"/>
      <family val="2"/>
    </font>
    <font>
      <b/>
      <sz val="10"/>
      <color theme="3" tint="-0.24997000396251678"/>
      <name val="Arial"/>
      <family val="2"/>
    </font>
    <font>
      <sz val="10"/>
      <color rgb="FFFF0000"/>
      <name val="Arial"/>
      <family val="2"/>
    </font>
    <font>
      <b/>
      <sz val="10"/>
      <color rgb="FF17067A"/>
      <name val="Arial"/>
      <family val="2"/>
    </font>
    <font>
      <sz val="10"/>
      <color theme="1"/>
      <name val="Arial"/>
      <family val="2"/>
    </font>
    <font>
      <sz val="12"/>
      <color theme="3" tint="-0.24997000396251678"/>
      <name val="Arial"/>
      <family val="2"/>
    </font>
    <font>
      <i/>
      <sz val="10"/>
      <color rgb="FFFF0000"/>
      <name val="Arial"/>
      <family val="2"/>
    </font>
    <font>
      <i/>
      <sz val="10"/>
      <color rgb="FF002060"/>
      <name val="Arial"/>
      <family val="2"/>
    </font>
    <font>
      <sz val="10"/>
      <color rgb="FF002060"/>
      <name val="Arial"/>
      <family val="2"/>
    </font>
    <font>
      <sz val="9"/>
      <color theme="0" tint="-0.4999699890613556"/>
      <name val="Arial"/>
      <family val="2"/>
    </font>
    <font>
      <b/>
      <sz val="14"/>
      <color theme="4" tint="-0.4999699890613556"/>
      <name val="Arial"/>
      <family val="2"/>
    </font>
    <font>
      <b/>
      <sz val="12"/>
      <color theme="4" tint="-0.4999699890613556"/>
      <name val="Arial"/>
      <family val="2"/>
    </font>
    <font>
      <sz val="7"/>
      <color theme="0" tint="-0.4999699890613556"/>
      <name val="Arial"/>
      <family val="2"/>
    </font>
    <font>
      <sz val="8"/>
      <color theme="1" tint="0.49998000264167786"/>
      <name val="Arial"/>
      <family val="2"/>
    </font>
    <font>
      <sz val="7"/>
      <color theme="1" tint="0.49998000264167786"/>
      <name val="Arial"/>
      <family val="2"/>
    </font>
    <font>
      <b/>
      <i/>
      <sz val="8"/>
      <color theme="5" tint="-0.24997000396251678"/>
      <name val="Arial"/>
      <family val="2"/>
    </font>
    <font>
      <b/>
      <sz val="10"/>
      <color rgb="FF002060"/>
      <name val="Arial"/>
      <family val="2"/>
    </font>
    <font>
      <i/>
      <sz val="9"/>
      <color theme="4" tint="-0.4999699890613556"/>
      <name val="Arial"/>
      <family val="2"/>
    </font>
    <font>
      <b/>
      <i/>
      <sz val="9"/>
      <name val="Arial"/>
      <family val="2"/>
    </font>
    <font>
      <b/>
      <sz val="9"/>
      <color rgb="FFFF0000"/>
      <name val="Arial"/>
      <family val="2"/>
    </font>
    <font>
      <b/>
      <sz val="9"/>
      <color theme="4" tint="-0.4999699890613556"/>
      <name val="Arial"/>
      <family val="2"/>
    </font>
    <font>
      <b/>
      <sz val="9"/>
      <color rgb="FF000000"/>
      <name val="Arial"/>
      <family val="2"/>
    </font>
    <font>
      <b/>
      <sz val="14"/>
      <color rgb="FFFF0000"/>
      <name val="Arial"/>
      <family val="2"/>
    </font>
    <font>
      <i/>
      <sz val="7"/>
      <name val="Arial"/>
      <family val="2"/>
    </font>
    <font>
      <sz val="9"/>
      <color rgb="FF002060"/>
      <name val="Arial"/>
      <family val="2"/>
    </font>
    <font>
      <u val="single"/>
      <sz val="9"/>
      <color rgb="FF002060"/>
      <name val="Arial"/>
      <family val="2"/>
    </font>
    <font>
      <b/>
      <sz val="8"/>
      <color rgb="FFFF0000"/>
      <name val="Arial"/>
      <family val="2"/>
    </font>
    <font>
      <i/>
      <sz val="10"/>
      <color theme="4" tint="-0.4999699890613556"/>
      <name val="Arial"/>
      <family val="2"/>
    </font>
    <font>
      <b/>
      <i/>
      <sz val="9"/>
      <color theme="5" tint="-0.24997000396251678"/>
      <name val="Arial"/>
      <family val="2"/>
    </font>
    <font>
      <b/>
      <sz val="8.5"/>
      <color theme="5" tint="-0.24997000396251678"/>
      <name val="Arial"/>
      <family val="2"/>
    </font>
    <font>
      <b/>
      <i/>
      <sz val="8"/>
      <name val="Arial"/>
      <family val="2"/>
    </font>
    <font>
      <i/>
      <sz val="8"/>
      <color theme="5" tint="-0.24997000396251678"/>
      <name val="Arial"/>
      <family val="2"/>
    </font>
    <font>
      <b/>
      <u val="single"/>
      <sz val="9"/>
      <name val="Arial"/>
      <family val="2"/>
    </font>
    <font>
      <b/>
      <sz val="8"/>
      <color theme="0" tint="-0.3499799966812134"/>
      <name val="Arial"/>
      <family val="2"/>
    </font>
    <font>
      <sz val="7"/>
      <color theme="0" tint="-0.3499799966812134"/>
      <name val="Arial"/>
      <family val="2"/>
    </font>
    <font>
      <sz val="6.5"/>
      <color theme="1" tint="0.34999001026153564"/>
      <name val="Arial"/>
      <family val="2"/>
    </font>
    <font>
      <b/>
      <sz val="9"/>
      <name val="Tahoma"/>
      <family val="2"/>
    </font>
    <font>
      <b/>
      <u val="single"/>
      <sz val="9"/>
      <name val="Tahoma"/>
      <family val="2"/>
    </font>
    <font>
      <b/>
      <sz val="11"/>
      <color theme="0"/>
      <name val="Calibri"/>
      <family val="2"/>
    </font>
    <font>
      <sz val="10"/>
      <color rgb="FF003B85"/>
      <name val="Arial"/>
      <family val="2"/>
    </font>
    <font>
      <sz val="11"/>
      <color theme="0"/>
      <name val="Calibri"/>
      <family val="2"/>
    </font>
    <font>
      <sz val="11"/>
      <color theme="0"/>
      <name val="Calibri"/>
      <family val="2"/>
      <scheme val="minor"/>
    </font>
    <font>
      <b/>
      <sz val="8"/>
      <name val="Calibri"/>
      <family val="2"/>
    </font>
  </fonts>
  <fills count="12">
    <fill>
      <patternFill/>
    </fill>
    <fill>
      <patternFill patternType="gray125"/>
    </fill>
    <fill>
      <patternFill patternType="solid">
        <fgColor rgb="FFFFFFFF"/>
        <bgColor indexed="64"/>
      </patternFill>
    </fill>
    <fill>
      <patternFill patternType="solid">
        <fgColor rgb="FFFBFBFB"/>
        <bgColor indexed="64"/>
      </patternFill>
    </fill>
    <fill>
      <patternFill patternType="solid">
        <fgColor theme="0" tint="-0.04997999966144562"/>
        <bgColor indexed="64"/>
      </patternFill>
    </fill>
    <fill>
      <patternFill patternType="solid">
        <fgColor rgb="FFF1F3F5"/>
        <bgColor indexed="64"/>
      </patternFill>
    </fill>
    <fill>
      <patternFill patternType="solid">
        <fgColor rgb="FFE7F1F9"/>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CDD3D9"/>
        <bgColor indexed="64"/>
      </patternFill>
    </fill>
    <fill>
      <patternFill patternType="solid">
        <fgColor rgb="FFE7F1F9"/>
        <bgColor indexed="64"/>
      </patternFill>
    </fill>
    <fill>
      <patternFill patternType="solid">
        <fgColor rgb="FFEAF3FA"/>
        <bgColor indexed="64"/>
      </patternFill>
    </fill>
  </fills>
  <borders count="158">
    <border>
      <left/>
      <right/>
      <top/>
      <bottom/>
      <diagonal/>
    </border>
    <border>
      <left/>
      <right/>
      <top/>
      <bottom style="medium">
        <color rgb="FF00ACC8"/>
      </bottom>
    </border>
    <border>
      <left style="hair">
        <color theme="0" tint="-0.24993999302387238"/>
      </left>
      <right style="hair">
        <color theme="0" tint="-0.24993999302387238"/>
      </right>
      <top style="hair">
        <color theme="0" tint="-0.24993999302387238"/>
      </top>
      <bottom style="hair">
        <color theme="0" tint="-0.24993999302387238"/>
      </bottom>
    </border>
    <border>
      <left style="hair">
        <color theme="0" tint="-0.24993999302387238"/>
      </left>
      <right style="hair">
        <color theme="0" tint="-0.24993999302387238"/>
      </right>
      <top style="hair">
        <color theme="0" tint="-0.24993999302387238"/>
      </top>
      <bottom style="thin">
        <color theme="0" tint="-0.24993999302387238"/>
      </bottom>
    </border>
    <border>
      <left style="thin">
        <color theme="0" tint="-0.24993999302387238"/>
      </left>
      <right style="thin">
        <color theme="0" tint="-0.24993999302387238"/>
      </right>
      <top style="hair">
        <color theme="0" tint="-0.24993999302387238"/>
      </top>
      <bottom style="hair">
        <color theme="0" tint="-0.24993999302387238"/>
      </bottom>
    </border>
    <border>
      <left style="thin">
        <color theme="0" tint="-0.24993999302387238"/>
      </left>
      <right style="hair">
        <color theme="0" tint="-0.24993999302387238"/>
      </right>
      <top style="hair">
        <color theme="0" tint="-0.24993999302387238"/>
      </top>
      <bottom style="hair">
        <color theme="0" tint="-0.24993999302387238"/>
      </bottom>
    </border>
    <border>
      <left style="thin">
        <color theme="0" tint="-0.24993999302387238"/>
      </left>
      <right style="hair">
        <color theme="0" tint="-0.24993999302387238"/>
      </right>
      <top style="hair">
        <color theme="0" tint="-0.24993999302387238"/>
      </top>
      <bottom style="thin">
        <color theme="0" tint="-0.24993999302387238"/>
      </bottom>
    </border>
    <border>
      <left style="thin">
        <color theme="0" tint="-0.24993999302387238"/>
      </left>
      <right style="thin">
        <color theme="0" tint="-0.24993999302387238"/>
      </right>
      <top style="hair">
        <color theme="0" tint="-0.24993999302387238"/>
      </top>
      <bottom style="thin">
        <color theme="0" tint="-0.24993999302387238"/>
      </bottom>
    </border>
    <border>
      <left style="hair">
        <color theme="0" tint="-0.24993999302387238"/>
      </left>
      <right/>
      <top style="hair">
        <color theme="0" tint="-0.24993999302387238"/>
      </top>
      <bottom style="hair">
        <color theme="0" tint="-0.24993999302387238"/>
      </bottom>
    </border>
    <border>
      <left style="hair">
        <color theme="0" tint="-0.24993999302387238"/>
      </left>
      <right/>
      <top style="hair">
        <color theme="0" tint="-0.24993999302387238"/>
      </top>
      <bottom style="thin">
        <color theme="0" tint="-0.24993999302387238"/>
      </bottom>
    </border>
    <border>
      <left style="thin">
        <color theme="0" tint="-0.24993999302387238"/>
      </left>
      <right style="hair">
        <color theme="0" tint="-0.24993999302387238"/>
      </right>
      <top style="thin">
        <color theme="0" tint="-0.24993999302387238"/>
      </top>
      <bottom style="hair">
        <color theme="0" tint="-0.24993999302387238"/>
      </bottom>
    </border>
    <border>
      <left style="hair">
        <color theme="0" tint="-0.24993999302387238"/>
      </left>
      <right style="hair">
        <color theme="0" tint="-0.24993999302387238"/>
      </right>
      <top style="thin">
        <color theme="0" tint="-0.24993999302387238"/>
      </top>
      <bottom style="hair">
        <color theme="0" tint="-0.24993999302387238"/>
      </bottom>
    </border>
    <border>
      <left style="hair">
        <color theme="0" tint="-0.24993999302387238"/>
      </left>
      <right/>
      <top style="thin">
        <color theme="0" tint="-0.24993999302387238"/>
      </top>
      <bottom style="hair">
        <color theme="0" tint="-0.24993999302387238"/>
      </bottom>
    </border>
    <border>
      <left style="thin">
        <color theme="0" tint="-0.24993999302387238"/>
      </left>
      <right style="thin">
        <color theme="0" tint="-0.24993999302387238"/>
      </right>
      <top style="hair">
        <color theme="0" tint="-0.24993999302387238"/>
      </top>
      <bottom/>
    </border>
    <border>
      <left style="hair">
        <color theme="0" tint="-0.24993999302387238"/>
      </left>
      <right style="hair">
        <color theme="0" tint="-0.24993999302387238"/>
      </right>
      <top style="hair">
        <color theme="0" tint="-0.24993999302387238"/>
      </top>
      <bottom/>
    </border>
    <border>
      <left style="thin">
        <color theme="0" tint="-0.24993999302387238"/>
      </left>
      <right style="thin">
        <color theme="0" tint="-0.24993999302387238"/>
      </right>
      <top style="thin">
        <color theme="0" tint="-0.24993999302387238"/>
      </top>
      <bottom style="hair">
        <color theme="0" tint="-0.24993999302387238"/>
      </bottom>
    </border>
    <border>
      <left style="hair">
        <color theme="0" tint="-0.24993999302387238"/>
      </left>
      <right style="thin">
        <color theme="0" tint="-0.24993999302387238"/>
      </right>
      <top style="hair">
        <color theme="0" tint="-0.24993999302387238"/>
      </top>
      <bottom style="hair">
        <color theme="0" tint="-0.24993999302387238"/>
      </bottom>
    </border>
    <border>
      <left style="thin">
        <color theme="0" tint="-0.24993999302387238"/>
      </left>
      <right style="hair">
        <color theme="0" tint="-0.24993999302387238"/>
      </right>
      <top style="hair">
        <color theme="0" tint="-0.24993999302387238"/>
      </top>
      <bottom/>
    </border>
    <border>
      <left style="hair">
        <color theme="0" tint="-0.24993999302387238"/>
      </left>
      <right style="thin">
        <color theme="0" tint="-0.24993999302387238"/>
      </right>
      <top style="hair">
        <color theme="0" tint="-0.24993999302387238"/>
      </top>
      <bottom/>
    </border>
    <border>
      <left/>
      <right/>
      <top style="medium">
        <color rgb="FF00ACC8"/>
      </top>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style="thin">
        <color theme="0" tint="-0.149959996342659"/>
      </right>
      <top style="thin">
        <color theme="0" tint="-0.149959996342659"/>
      </top>
      <bottom style="thin">
        <color theme="0" tint="-0.24993999302387238"/>
      </bottom>
    </border>
    <border>
      <left style="hair">
        <color theme="0" tint="-0.3499799966812134"/>
      </left>
      <right style="thin">
        <color theme="0" tint="-0.149959996342659"/>
      </right>
      <top style="thin">
        <color theme="0" tint="-0.149959996342659"/>
      </top>
      <bottom style="thin">
        <color theme="0" tint="-0.149959996342659"/>
      </bottom>
    </border>
    <border>
      <left/>
      <right style="hair">
        <color theme="0" tint="-0.4999699890613556"/>
      </right>
      <top style="hair">
        <color theme="0" tint="-0.4999699890613556"/>
      </top>
      <bottom style="thin">
        <color theme="0" tint="-0.24993999302387238"/>
      </bottom>
    </border>
    <border>
      <left style="hair">
        <color theme="0" tint="-0.4999699890613556"/>
      </left>
      <right style="hair">
        <color theme="0" tint="-0.4999699890613556"/>
      </right>
      <top style="hair">
        <color theme="0" tint="-0.4999699890613556"/>
      </top>
      <bottom style="thin">
        <color theme="0" tint="-0.24993999302387238"/>
      </bottom>
    </border>
    <border>
      <left/>
      <right style="hair">
        <color theme="0" tint="-0.24993999302387238"/>
      </right>
      <top/>
      <bottom/>
    </border>
    <border>
      <left style="hair">
        <color theme="0" tint="-0.24993999302387238"/>
      </left>
      <right/>
      <top/>
      <bottom/>
    </border>
    <border>
      <left style="thin">
        <color theme="0" tint="-0.3499799966812134"/>
      </left>
      <right style="thin">
        <color theme="0" tint="-0.24993999302387238"/>
      </right>
      <top style="thin">
        <color theme="0" tint="-0.24993999302387238"/>
      </top>
      <bottom style="thin">
        <color theme="0" tint="-0.3499799966812134"/>
      </bottom>
    </border>
    <border>
      <left style="thin">
        <color theme="0" tint="-0.149959996342659"/>
      </left>
      <right style="thin">
        <color theme="0" tint="-0.149959996342659"/>
      </right>
      <top style="thin">
        <color theme="0" tint="-0.3499799966812134"/>
      </top>
      <bottom style="thin">
        <color theme="0" tint="-0.149959996342659"/>
      </bottom>
    </border>
    <border>
      <left style="thin">
        <color theme="0" tint="-0.149959996342659"/>
      </left>
      <right/>
      <top style="thin">
        <color theme="0" tint="-0.3499799966812134"/>
      </top>
      <bottom style="thin">
        <color theme="0" tint="-0.149959996342659"/>
      </bottom>
    </border>
    <border>
      <left style="hair">
        <color theme="0" tint="-0.3499799966812134"/>
      </left>
      <right style="thin">
        <color theme="0" tint="-0.149959996342659"/>
      </right>
      <top style="thin">
        <color theme="0" tint="-0.3499799966812134"/>
      </top>
      <bottom style="thin">
        <color theme="0" tint="-0.149959996342659"/>
      </bottom>
    </border>
    <border>
      <left style="thin">
        <color theme="0" tint="-0.149959996342659"/>
      </left>
      <right style="thin">
        <color theme="0" tint="-0.14993000030517578"/>
      </right>
      <top style="thin">
        <color theme="0" tint="-0.3499799966812134"/>
      </top>
      <bottom style="thin">
        <color theme="0" tint="-0.149959996342659"/>
      </bottom>
    </border>
    <border>
      <left style="thin">
        <color theme="0" tint="-0.149959996342659"/>
      </left>
      <right style="thin">
        <color theme="0" tint="-0.14993000030517578"/>
      </right>
      <top style="thin">
        <color theme="0" tint="-0.149959996342659"/>
      </top>
      <bottom style="thin">
        <color theme="0" tint="-0.149959996342659"/>
      </bottom>
    </border>
    <border>
      <left style="thin">
        <color theme="0" tint="-0.24993999302387238"/>
      </left>
      <right style="thin">
        <color theme="0" tint="-0.24993999302387238"/>
      </right>
      <top style="double">
        <color theme="0" tint="-0.24993999302387238"/>
      </top>
      <bottom style="double">
        <color theme="0" tint="-0.24993999302387238"/>
      </bottom>
    </border>
    <border>
      <left/>
      <right style="thin">
        <color theme="0" tint="-0.24993999302387238"/>
      </right>
      <top style="double">
        <color theme="0" tint="-0.24993999302387238"/>
      </top>
      <bottom style="double">
        <color theme="0" tint="-0.24993999302387238"/>
      </bottom>
    </border>
    <border>
      <left/>
      <right style="hair">
        <color theme="0" tint="-0.24993999302387238"/>
      </right>
      <top style="thin">
        <color theme="0" tint="-0.24993999302387238"/>
      </top>
      <bottom style="hair">
        <color theme="0" tint="-0.24993999302387238"/>
      </bottom>
    </border>
    <border>
      <left style="hair">
        <color theme="0" tint="-0.24993999302387238"/>
      </left>
      <right style="thin">
        <color theme="0" tint="-0.24993999302387238"/>
      </right>
      <top style="thin">
        <color theme="0" tint="-0.24993999302387238"/>
      </top>
      <bottom style="hair">
        <color theme="0" tint="-0.24993999302387238"/>
      </bottom>
    </border>
    <border>
      <left style="hair">
        <color theme="0" tint="-0.24993999302387238"/>
      </left>
      <right style="hair">
        <color theme="0" tint="-0.24993999302387238"/>
      </right>
      <top style="double">
        <color theme="0" tint="-0.24993999302387238"/>
      </top>
      <bottom style="double">
        <color theme="0" tint="-0.24993999302387238"/>
      </bottom>
    </border>
    <border>
      <left style="hair">
        <color theme="0" tint="-0.24993999302387238"/>
      </left>
      <right/>
      <top style="double">
        <color theme="0" tint="-0.24993999302387238"/>
      </top>
      <bottom style="double">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
      <left style="hair">
        <color theme="0" tint="-0.4999699890613556"/>
      </left>
      <right style="thin">
        <color theme="0" tint="-0.4999699890613556"/>
      </right>
      <top style="hair">
        <color theme="0" tint="-0.4999699890613556"/>
      </top>
      <bottom style="thin">
        <color theme="0" tint="-0.4999699890613556"/>
      </bottom>
    </border>
    <border>
      <left style="thin">
        <color theme="0" tint="-0.24993999302387238"/>
      </left>
      <right style="hair">
        <color theme="0" tint="-0.24993999302387238"/>
      </right>
      <top/>
      <bottom style="hair">
        <color theme="0" tint="-0.24993999302387238"/>
      </bottom>
    </border>
    <border>
      <left style="hair">
        <color theme="0" tint="-0.24993999302387238"/>
      </left>
      <right style="hair">
        <color theme="0" tint="-0.24993999302387238"/>
      </right>
      <top/>
      <bottom style="hair">
        <color theme="0" tint="-0.24993999302387238"/>
      </bottom>
    </border>
    <border>
      <left style="thin">
        <color theme="0" tint="-0.24993999302387238"/>
      </left>
      <right style="thin">
        <color theme="0" tint="-0.24993999302387238"/>
      </right>
      <top/>
      <bottom style="hair">
        <color theme="0" tint="-0.24993999302387238"/>
      </bottom>
    </border>
    <border>
      <left style="thin">
        <color theme="0" tint="-0.24993999302387238"/>
      </left>
      <right style="thin">
        <color theme="0" tint="-0.24993999302387238"/>
      </right>
      <top style="double">
        <color theme="0" tint="-0.24993999302387238"/>
      </top>
      <bottom style="thin">
        <color theme="0" tint="-0.24993999302387238"/>
      </bottom>
    </border>
    <border>
      <left style="hair">
        <color theme="0" tint="-0.4999699890613556"/>
      </left>
      <right style="hair">
        <color theme="0" tint="-0.4999699890613556"/>
      </right>
      <top style="hair">
        <color theme="0" tint="-0.4999699890613556"/>
      </top>
      <bottom style="thin">
        <color theme="0" tint="-0.4999699890613556"/>
      </bottom>
    </border>
    <border>
      <left style="thin">
        <color theme="0" tint="-0.24993999302387238"/>
      </left>
      <right style="thin">
        <color theme="0" tint="-0.24993999302387238"/>
      </right>
      <top style="thin">
        <color theme="0" tint="-0.24993999302387238"/>
      </top>
      <bottom/>
    </border>
    <border diagonalDown="1">
      <left style="thin">
        <color theme="0" tint="-0.24993999302387238"/>
      </left>
      <right style="thin">
        <color theme="0" tint="-0.24993999302387238"/>
      </right>
      <top style="thin">
        <color theme="0" tint="-0.24993999302387238"/>
      </top>
      <bottom/>
      <diagonal style="thin">
        <color theme="0" tint="-0.24993999302387238"/>
      </diagonal>
    </border>
    <border diagonalDown="1">
      <left style="thin">
        <color theme="0" tint="-0.149959996342659"/>
      </left>
      <right style="hair">
        <color theme="0" tint="-0.3499799966812134"/>
      </right>
      <top style="thin">
        <color theme="0" tint="-0.149959996342659"/>
      </top>
      <bottom style="thin">
        <color theme="0" tint="-0.149959996342659"/>
      </bottom>
      <diagonal style="thin">
        <color theme="0" tint="-0.14993000030517578"/>
      </diagonal>
    </border>
    <border diagonalDown="1">
      <left style="thin">
        <color theme="0" tint="-0.149959996342659"/>
      </left>
      <right style="hair">
        <color theme="0" tint="-0.3499799966812134"/>
      </right>
      <top style="thin">
        <color theme="0" tint="-0.149959996342659"/>
      </top>
      <bottom style="double">
        <color theme="0" tint="-0.24993999302387238"/>
      </bottom>
      <diagonal style="thin">
        <color theme="0" tint="-0.14993000030517578"/>
      </diagonal>
    </border>
    <border diagonalDown="1">
      <left style="thin">
        <color theme="0" tint="-0.24993999302387238"/>
      </left>
      <right style="thin">
        <color theme="0" tint="-0.24993999302387238"/>
      </right>
      <top style="thin">
        <color theme="0" tint="-0.24993999302387238"/>
      </top>
      <bottom style="hair">
        <color theme="0" tint="-0.24993999302387238"/>
      </bottom>
      <diagonal style="thin">
        <color theme="0" tint="-0.24993999302387238"/>
      </diagonal>
    </border>
    <border diagonalDown="1">
      <left style="thin">
        <color theme="0" tint="-0.24993999302387238"/>
      </left>
      <right style="hair">
        <color theme="0" tint="-0.24993999302387238"/>
      </right>
      <top style="thin">
        <color theme="0" tint="-0.24993999302387238"/>
      </top>
      <bottom style="hair">
        <color theme="0" tint="-0.24993999302387238"/>
      </bottom>
      <diagonal style="thin">
        <color theme="0" tint="-0.24993999302387238"/>
      </diagonal>
    </border>
    <border diagonalDown="1">
      <left style="hair">
        <color theme="0" tint="-0.24993999302387238"/>
      </left>
      <right style="hair">
        <color theme="0" tint="-0.24993999302387238"/>
      </right>
      <top style="thin">
        <color theme="0" tint="-0.24993999302387238"/>
      </top>
      <bottom style="hair">
        <color theme="0" tint="-0.24993999302387238"/>
      </bottom>
      <diagonal style="thin">
        <color theme="0" tint="-0.24993999302387238"/>
      </diagonal>
    </border>
    <border diagonalDown="1">
      <left style="hair">
        <color theme="0" tint="-0.24993999302387238"/>
      </left>
      <right style="thin">
        <color theme="0" tint="-0.24993999302387238"/>
      </right>
      <top style="thin">
        <color theme="0" tint="-0.24993999302387238"/>
      </top>
      <bottom style="hair">
        <color theme="0" tint="-0.24993999302387238"/>
      </bottom>
      <diagonal style="thin">
        <color theme="0" tint="-0.24993999302387238"/>
      </diagonal>
    </border>
    <border diagonalDown="1">
      <left style="thin">
        <color theme="0" tint="-0.24993999302387238"/>
      </left>
      <right style="thin">
        <color theme="0" tint="-0.24993999302387238"/>
      </right>
      <top style="hair">
        <color theme="0" tint="-0.24993999302387238"/>
      </top>
      <bottom style="hair">
        <color theme="0" tint="-0.24993999302387238"/>
      </bottom>
      <diagonal style="thin">
        <color theme="0" tint="-0.24993999302387238"/>
      </diagonal>
    </border>
    <border diagonalDown="1">
      <left style="thin">
        <color theme="0" tint="-0.24993999302387238"/>
      </left>
      <right style="hair">
        <color theme="0" tint="-0.24993999302387238"/>
      </right>
      <top style="hair">
        <color theme="0" tint="-0.24993999302387238"/>
      </top>
      <bottom style="hair">
        <color theme="0" tint="-0.24993999302387238"/>
      </bottom>
      <diagonal style="thin">
        <color theme="0" tint="-0.24993999302387238"/>
      </diagonal>
    </border>
    <border diagonalDown="1">
      <left style="hair">
        <color theme="0" tint="-0.24993999302387238"/>
      </left>
      <right style="hair">
        <color theme="0" tint="-0.24993999302387238"/>
      </right>
      <top style="hair">
        <color theme="0" tint="-0.24993999302387238"/>
      </top>
      <bottom style="hair">
        <color theme="0" tint="-0.24993999302387238"/>
      </bottom>
      <diagonal style="thin">
        <color theme="0" tint="-0.24993999302387238"/>
      </diagonal>
    </border>
    <border diagonalDown="1">
      <left style="hair">
        <color theme="0" tint="-0.24993999302387238"/>
      </left>
      <right style="thin">
        <color theme="0" tint="-0.24993999302387238"/>
      </right>
      <top style="hair">
        <color theme="0" tint="-0.24993999302387238"/>
      </top>
      <bottom style="hair">
        <color theme="0" tint="-0.24993999302387238"/>
      </bottom>
      <diagonal style="thin">
        <color theme="0" tint="-0.24993999302387238"/>
      </diagonal>
    </border>
    <border diagonalDown="1">
      <left style="thin">
        <color theme="0" tint="-0.24993999302387238"/>
      </left>
      <right style="thin">
        <color theme="0" tint="-0.24993999302387238"/>
      </right>
      <top style="hair">
        <color theme="0" tint="-0.24993999302387238"/>
      </top>
      <bottom style="double">
        <color theme="0" tint="-0.24993999302387238"/>
      </bottom>
      <diagonal style="thin">
        <color theme="0" tint="-0.24993999302387238"/>
      </diagonal>
    </border>
    <border diagonalDown="1">
      <left style="thin">
        <color theme="0" tint="-0.24993999302387238"/>
      </left>
      <right style="hair">
        <color theme="0" tint="-0.24993999302387238"/>
      </right>
      <top style="hair">
        <color theme="0" tint="-0.24993999302387238"/>
      </top>
      <bottom style="double">
        <color theme="0" tint="-0.24993999302387238"/>
      </bottom>
      <diagonal style="thin">
        <color theme="0" tint="-0.24993999302387238"/>
      </diagonal>
    </border>
    <border diagonalDown="1">
      <left style="hair">
        <color theme="0" tint="-0.24993999302387238"/>
      </left>
      <right style="hair">
        <color theme="0" tint="-0.24993999302387238"/>
      </right>
      <top style="hair">
        <color theme="0" tint="-0.24993999302387238"/>
      </top>
      <bottom style="double">
        <color theme="0" tint="-0.24993999302387238"/>
      </bottom>
      <diagonal style="thin">
        <color theme="0" tint="-0.24993999302387238"/>
      </diagonal>
    </border>
    <border diagonalDown="1">
      <left style="hair">
        <color theme="0" tint="-0.24993999302387238"/>
      </left>
      <right style="thin">
        <color theme="0" tint="-0.24993999302387238"/>
      </right>
      <top style="hair">
        <color theme="0" tint="-0.24993999302387238"/>
      </top>
      <bottom style="double">
        <color theme="0" tint="-0.24993999302387238"/>
      </bottom>
      <diagonal style="thin">
        <color theme="0" tint="-0.24993999302387238"/>
      </diagonal>
    </border>
    <border diagonalDown="1">
      <left style="thin">
        <color theme="0" tint="-0.149959996342659"/>
      </left>
      <right style="hair">
        <color theme="0" tint="-0.3499799966812134"/>
      </right>
      <top style="thin">
        <color theme="0" tint="-0.3499799966812134"/>
      </top>
      <bottom style="thin">
        <color theme="0" tint="-0.149959996342659"/>
      </bottom>
      <diagonal style="thin">
        <color theme="0" tint="-0.14993000030517578"/>
      </diagonal>
    </border>
    <border>
      <left style="thin">
        <color theme="0" tint="-0.3499799966812134"/>
      </left>
      <right style="thin">
        <color theme="0" tint="-0.3499799966812134"/>
      </right>
      <top style="thin">
        <color theme="0" tint="-0.24993999302387238"/>
      </top>
      <bottom style="hair">
        <color theme="0" tint="-0.24993999302387238"/>
      </bottom>
    </border>
    <border>
      <left style="thin">
        <color theme="0" tint="-0.24993999302387238"/>
      </left>
      <right style="thin">
        <color theme="0" tint="-0.24993999302387238"/>
      </right>
      <top style="thin">
        <color theme="0" tint="-0.24993999302387238"/>
      </top>
      <bottom style="thin">
        <color theme="0" tint="-0.4999699890613556"/>
      </bottom>
    </border>
    <border>
      <left style="thin">
        <color theme="0" tint="-0.24993999302387238"/>
      </left>
      <right style="thin">
        <color theme="0" tint="-0.4999699890613556"/>
      </right>
      <top style="thin">
        <color theme="0" tint="-0.24993999302387238"/>
      </top>
      <bottom style="thin">
        <color theme="0" tint="-0.4999699890613556"/>
      </bottom>
    </border>
    <border>
      <left style="thin">
        <color theme="0" tint="-0.3499799966812134"/>
      </left>
      <right style="hair">
        <color theme="0" tint="-0.3499799966812134"/>
      </right>
      <top style="thin">
        <color theme="0" tint="-0.24993999302387238"/>
      </top>
      <bottom style="hair">
        <color theme="0" tint="-0.24993999302387238"/>
      </bottom>
    </border>
    <border>
      <left style="hair">
        <color theme="0" tint="-0.3499799966812134"/>
      </left>
      <right style="hair">
        <color theme="0" tint="-0.3499799966812134"/>
      </right>
      <top style="thin">
        <color theme="0" tint="-0.24993999302387238"/>
      </top>
      <bottom style="hair">
        <color theme="0" tint="-0.24993999302387238"/>
      </bottom>
    </border>
    <border>
      <left style="hair">
        <color theme="0" tint="-0.3499799966812134"/>
      </left>
      <right style="thin">
        <color theme="0" tint="-0.3499799966812134"/>
      </right>
      <top style="thin">
        <color theme="0" tint="-0.24993999302387238"/>
      </top>
      <bottom style="hair">
        <color theme="0" tint="-0.24993999302387238"/>
      </bottom>
    </border>
    <border>
      <left style="thin">
        <color theme="0" tint="-0.24993999302387238"/>
      </left>
      <right style="thin">
        <color theme="0" tint="-0.24993999302387238"/>
      </right>
      <top style="thin">
        <color theme="0" tint="-0.149959996342659"/>
      </top>
      <bottom style="thin">
        <color theme="0" tint="-0.3499799966812134"/>
      </bottom>
    </border>
    <border>
      <left style="thin">
        <color theme="0" tint="-0.3499799966812134"/>
      </left>
      <right style="hair">
        <color theme="0" tint="-0.3499799966812134"/>
      </right>
      <top style="thin">
        <color theme="0" tint="-0.24993999302387238"/>
      </top>
      <bottom style="thin">
        <color theme="0" tint="-0.24993999302387238"/>
      </bottom>
    </border>
    <border>
      <left style="hair">
        <color theme="0" tint="-0.3499799966812134"/>
      </left>
      <right style="hair">
        <color theme="0" tint="-0.3499799966812134"/>
      </right>
      <top style="thin">
        <color theme="0" tint="-0.24993999302387238"/>
      </top>
      <bottom style="thin">
        <color theme="0" tint="-0.24993999302387238"/>
      </bottom>
    </border>
    <border>
      <left style="hair">
        <color theme="0" tint="-0.3499799966812134"/>
      </left>
      <right style="thin">
        <color theme="0" tint="-0.3499799966812134"/>
      </right>
      <top style="thin">
        <color theme="0" tint="-0.24993999302387238"/>
      </top>
      <bottom style="thin">
        <color theme="0" tint="-0.24993999302387238"/>
      </bottom>
    </border>
    <border>
      <left style="thin">
        <color theme="0" tint="-0.24993999302387238"/>
      </left>
      <right/>
      <top style="thin">
        <color theme="0" tint="-0.24993999302387238"/>
      </top>
      <bottom style="hair">
        <color theme="0" tint="-0.24993999302387238"/>
      </bottom>
    </border>
    <border>
      <left/>
      <right/>
      <top style="thin">
        <color theme="0" tint="-0.24993999302387238"/>
      </top>
      <bottom style="hair">
        <color theme="0" tint="-0.24993999302387238"/>
      </bottom>
    </border>
    <border>
      <left/>
      <right style="thin">
        <color theme="0" tint="-0.24993999302387238"/>
      </right>
      <top style="thin">
        <color theme="0" tint="-0.24993999302387238"/>
      </top>
      <bottom style="hair">
        <color theme="0" tint="-0.24993999302387238"/>
      </bottom>
    </border>
    <border>
      <left/>
      <right style="hair">
        <color theme="0" tint="-0.24993999302387238"/>
      </right>
      <top style="hair">
        <color theme="0" tint="-0.24993999302387238"/>
      </top>
      <bottom style="hair">
        <color theme="0" tint="-0.24993999302387238"/>
      </bottom>
    </border>
    <border>
      <left style="hair">
        <color theme="0" tint="-0.24993999302387238"/>
      </left>
      <right style="thin">
        <color theme="0" tint="-0.24993999302387238"/>
      </right>
      <top style="hair">
        <color theme="0" tint="-0.24993999302387238"/>
      </top>
      <bottom style="thin">
        <color theme="0" tint="-0.24993999302387238"/>
      </bottom>
    </border>
    <border>
      <left style="hair">
        <color theme="0" tint="-0.4999699890613556"/>
      </left>
      <right style="thin">
        <color theme="0" tint="-0.3499799966812134"/>
      </right>
      <top style="hair">
        <color theme="0" tint="-0.4999699890613556"/>
      </top>
      <bottom style="thin">
        <color theme="0" tint="-0.24993999302387238"/>
      </bottom>
    </border>
    <border>
      <left style="thin">
        <color theme="0" tint="-0.149959996342659"/>
      </left>
      <right style="thin">
        <color theme="0" tint="-0.149959996342659"/>
      </right>
      <top/>
      <bottom/>
    </border>
    <border>
      <left style="thin">
        <color theme="0" tint="-0.149959996342659"/>
      </left>
      <right/>
      <top/>
      <bottom style="thin">
        <color theme="0" tint="-0.149959996342659"/>
      </bottom>
    </border>
    <border>
      <left style="thin">
        <color theme="0" tint="-0.24993999302387238"/>
      </left>
      <right style="hair">
        <color theme="0" tint="-0.24993999302387238"/>
      </right>
      <top style="thin">
        <color theme="0" tint="-0.4999699890613556"/>
      </top>
      <bottom style="hair">
        <color theme="0" tint="-0.24993999302387238"/>
      </bottom>
    </border>
    <border>
      <left style="hair">
        <color theme="0" tint="-0.24993999302387238"/>
      </left>
      <right style="hair">
        <color theme="0" tint="-0.24993999302387238"/>
      </right>
      <top style="thin">
        <color theme="0" tint="-0.4999699890613556"/>
      </top>
      <bottom style="hair">
        <color theme="0" tint="-0.24993999302387238"/>
      </bottom>
    </border>
    <border>
      <left style="hair">
        <color theme="0" tint="-0.24993999302387238"/>
      </left>
      <right style="thin">
        <color theme="0" tint="-0.24993999302387238"/>
      </right>
      <top style="thin">
        <color theme="0" tint="-0.4999699890613556"/>
      </top>
      <bottom style="hair">
        <color theme="0" tint="-0.24993999302387238"/>
      </bottom>
    </border>
    <border>
      <left style="hair">
        <color theme="0" tint="-0.24993999302387238"/>
      </left>
      <right/>
      <top/>
      <bottom style="hair">
        <color theme="0" tint="-0.24993999302387238"/>
      </bottom>
    </border>
    <border>
      <left style="thin">
        <color theme="0" tint="-0.24993999302387238"/>
      </left>
      <right style="thin">
        <color theme="0" tint="-0.24993999302387238"/>
      </right>
      <top style="thin">
        <color theme="0" tint="-0.4999699890613556"/>
      </top>
      <bottom style="hair">
        <color theme="0" tint="-0.24993999302387238"/>
      </bottom>
    </border>
    <border>
      <left style="thin">
        <color theme="0" tint="-0.3499799966812134"/>
      </left>
      <right style="thin">
        <color theme="0" tint="-0.3499799966812134"/>
      </right>
      <top style="hair">
        <color theme="0" tint="-0.24993999302387238"/>
      </top>
      <bottom style="hair">
        <color theme="0" tint="-0.24993999302387238"/>
      </bottom>
    </border>
    <border>
      <left style="thin">
        <color theme="0" tint="-0.3499799966812134"/>
      </left>
      <right style="hair">
        <color theme="0" tint="-0.3499799966812134"/>
      </right>
      <top style="hair">
        <color theme="0" tint="-0.24993999302387238"/>
      </top>
      <bottom style="hair">
        <color theme="0" tint="-0.24993999302387238"/>
      </bottom>
    </border>
    <border>
      <left style="hair">
        <color theme="0" tint="-0.3499799966812134"/>
      </left>
      <right style="hair">
        <color theme="0" tint="-0.3499799966812134"/>
      </right>
      <top style="hair">
        <color theme="0" tint="-0.24993999302387238"/>
      </top>
      <bottom style="hair">
        <color theme="0" tint="-0.24993999302387238"/>
      </bottom>
    </border>
    <border>
      <left style="hair">
        <color theme="0" tint="-0.3499799966812134"/>
      </left>
      <right style="thin">
        <color theme="0" tint="-0.3499799966812134"/>
      </right>
      <top style="hair">
        <color theme="0" tint="-0.24993999302387238"/>
      </top>
      <bottom style="hair">
        <color theme="0" tint="-0.24993999302387238"/>
      </bottom>
    </border>
    <border>
      <left style="thin">
        <color theme="0" tint="-0.3499799966812134"/>
      </left>
      <right style="thin">
        <color theme="0" tint="-0.3499799966812134"/>
      </right>
      <top style="hair">
        <color theme="0" tint="-0.24993999302387238"/>
      </top>
      <bottom style="thin">
        <color theme="0" tint="-0.3499799966812134"/>
      </bottom>
    </border>
    <border>
      <left style="thin">
        <color theme="0" tint="-0.3499799966812134"/>
      </left>
      <right style="hair">
        <color theme="0" tint="-0.3499799966812134"/>
      </right>
      <top style="hair">
        <color theme="0" tint="-0.24993999302387238"/>
      </top>
      <bottom style="thin">
        <color theme="0" tint="-0.3499799966812134"/>
      </bottom>
    </border>
    <border>
      <left style="hair">
        <color theme="0" tint="-0.3499799966812134"/>
      </left>
      <right style="hair">
        <color theme="0" tint="-0.3499799966812134"/>
      </right>
      <top style="hair">
        <color theme="0" tint="-0.24993999302387238"/>
      </top>
      <bottom style="thin">
        <color theme="0" tint="-0.3499799966812134"/>
      </bottom>
    </border>
    <border>
      <left style="hair">
        <color theme="0" tint="-0.3499799966812134"/>
      </left>
      <right style="thin">
        <color theme="0" tint="-0.3499799966812134"/>
      </right>
      <top style="hair">
        <color theme="0" tint="-0.24993999302387238"/>
      </top>
      <bottom style="thin">
        <color theme="0" tint="-0.3499799966812134"/>
      </bottom>
    </border>
    <border diagonalDown="1">
      <left style="thin">
        <color theme="0" tint="-0.24993999302387238"/>
      </left>
      <right style="thin">
        <color theme="0" tint="-0.24993999302387238"/>
      </right>
      <top style="thin">
        <color theme="0" tint="-0.24993999302387238"/>
      </top>
      <bottom style="thin">
        <color theme="0" tint="-0.24993999302387238"/>
      </bottom>
      <diagonal style="thin">
        <color theme="0" tint="-0.24993999302387238"/>
      </diagonal>
    </border>
    <border>
      <left style="thin">
        <color theme="0" tint="-0.24993999302387238"/>
      </left>
      <right style="hair">
        <color theme="0" tint="-0.4999699890613556"/>
      </right>
      <top style="thin">
        <color theme="0" tint="-0.24993999302387238"/>
      </top>
      <bottom style="thin">
        <color theme="0" tint="-0.24993999302387238"/>
      </bottom>
    </border>
    <border>
      <left style="hair">
        <color theme="0" tint="-0.4999699890613556"/>
      </left>
      <right style="hair">
        <color theme="0" tint="-0.4999699890613556"/>
      </right>
      <top style="thin">
        <color theme="0" tint="-0.24993999302387238"/>
      </top>
      <bottom style="thin">
        <color theme="0" tint="-0.24993999302387238"/>
      </bottom>
    </border>
    <border>
      <left style="hair">
        <color theme="0" tint="-0.4999699890613556"/>
      </left>
      <right style="thin">
        <color theme="0" tint="-0.24993999302387238"/>
      </right>
      <top style="thin">
        <color theme="0" tint="-0.24993999302387238"/>
      </top>
      <bottom style="thin">
        <color theme="0" tint="-0.24993999302387238"/>
      </bottom>
    </border>
    <border>
      <left style="thin">
        <color theme="0" tint="-0.24993999302387238"/>
      </left>
      <right/>
      <top style="double">
        <color theme="0" tint="-0.24993999302387238"/>
      </top>
      <bottom style="double">
        <color theme="0" tint="-0.24993999302387238"/>
      </bottom>
    </border>
    <border>
      <left/>
      <right/>
      <top style="double">
        <color theme="0" tint="-0.24993999302387238"/>
      </top>
      <bottom style="double">
        <color theme="0" tint="-0.24993999302387238"/>
      </bottom>
    </border>
    <border>
      <left style="thin">
        <color theme="0" tint="-0.24993999302387238"/>
      </left>
      <right style="thin">
        <color theme="0" tint="-0.24993999302387238"/>
      </right>
      <top style="thin">
        <color theme="0" tint="-0.3499799966812134"/>
      </top>
      <bottom style="thin">
        <color theme="0" tint="-0.149959996342659"/>
      </bottom>
    </border>
    <border>
      <left style="thin">
        <color theme="1" tint="0.49998000264167786"/>
      </left>
      <right/>
      <top style="thin">
        <color theme="1" tint="0.49998000264167786"/>
      </top>
      <bottom style="hair">
        <color theme="1" tint="0.49998000264167786"/>
      </bottom>
    </border>
    <border>
      <left/>
      <right/>
      <top style="thin">
        <color theme="1" tint="0.49998000264167786"/>
      </top>
      <bottom style="hair">
        <color theme="1" tint="0.49998000264167786"/>
      </bottom>
    </border>
    <border>
      <left/>
      <right style="hair">
        <color theme="1" tint="0.49998000264167786"/>
      </right>
      <top style="thin">
        <color theme="1" tint="0.49998000264167786"/>
      </top>
      <bottom style="hair">
        <color theme="1" tint="0.49998000264167786"/>
      </bottom>
    </border>
    <border>
      <left style="thin">
        <color theme="0" tint="-0.149959996342659"/>
      </left>
      <right style="thin">
        <color theme="0" tint="-0.14993000030517578"/>
      </right>
      <top style="thin">
        <color theme="0" tint="-0.3499799966812134"/>
      </top>
      <bottom/>
    </border>
    <border>
      <left style="thin">
        <color theme="0" tint="-0.149959996342659"/>
      </left>
      <right style="thin">
        <color theme="0" tint="-0.14993000030517578"/>
      </right>
      <top/>
      <bottom style="thin">
        <color theme="0" tint="-0.3499799966812134"/>
      </bottom>
    </border>
    <border>
      <left style="thin">
        <color theme="0" tint="-0.3499799966812134"/>
      </left>
      <right/>
      <top/>
      <bottom/>
    </border>
    <border>
      <left style="thin">
        <color theme="0" tint="-0.3499799966812134"/>
      </left>
      <right/>
      <top style="thin">
        <color theme="0" tint="-0.3499799966812134"/>
      </top>
      <bottom style="hair">
        <color theme="0" tint="-0.3499799966812134"/>
      </bottom>
    </border>
    <border>
      <left/>
      <right/>
      <top style="thin">
        <color theme="0" tint="-0.3499799966812134"/>
      </top>
      <bottom style="hair">
        <color theme="0" tint="-0.3499799966812134"/>
      </bottom>
    </border>
    <border>
      <left/>
      <right style="hair">
        <color theme="0" tint="-0.3499799966812134"/>
      </right>
      <top style="thin">
        <color theme="0" tint="-0.3499799966812134"/>
      </top>
      <bottom style="hair">
        <color theme="0" tint="-0.3499799966812134"/>
      </bottom>
    </border>
    <border>
      <left style="thin">
        <color theme="0" tint="-0.3499799966812134"/>
      </left>
      <right style="thin">
        <color theme="0" tint="-0.3499799966812134"/>
      </right>
      <top style="thin">
        <color theme="0" tint="-0.3499799966812134"/>
      </top>
      <bottom style="hair">
        <color theme="0" tint="-0.4999699890613556"/>
      </bottom>
    </border>
    <border>
      <left style="thin">
        <color theme="0" tint="-0.3499799966812134"/>
      </left>
      <right style="thin">
        <color theme="0" tint="-0.3499799966812134"/>
      </right>
      <top style="hair">
        <color theme="0" tint="-0.4999699890613556"/>
      </top>
      <bottom style="thin">
        <color theme="0" tint="-0.24993999302387238"/>
      </bottom>
    </border>
    <border>
      <left style="hair">
        <color theme="0" tint="-0.4999699890613556"/>
      </left>
      <right/>
      <top style="thin">
        <color theme="0" tint="-0.3499799966812134"/>
      </top>
      <bottom style="hair">
        <color theme="0" tint="-0.4999699890613556"/>
      </bottom>
    </border>
    <border>
      <left style="hair">
        <color theme="0" tint="-0.4999699890613556"/>
      </left>
      <right/>
      <top style="hair">
        <color theme="0" tint="-0.4999699890613556"/>
      </top>
      <bottom style="thin">
        <color theme="0" tint="-0.24993999302387238"/>
      </bottom>
    </border>
    <border>
      <left style="hair">
        <color theme="0" tint="-0.4999699890613556"/>
      </left>
      <right style="hair">
        <color theme="0" tint="-0.4999699890613556"/>
      </right>
      <top style="thin">
        <color theme="0" tint="-0.3499799966812134"/>
      </top>
      <bottom style="hair">
        <color theme="0" tint="-0.4999699890613556"/>
      </bottom>
    </border>
    <border>
      <left style="thin">
        <color theme="0" tint="-0.24993999302387238"/>
      </left>
      <right/>
      <top style="thin">
        <color theme="0" tint="-0.24993999302387238"/>
      </top>
      <bottom style="thin">
        <color theme="0" tint="-0.24993999302387238"/>
      </bottom>
    </border>
    <border>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style="hair">
        <color theme="0" tint="-0.4999699890613556"/>
      </right>
      <top style="thin">
        <color theme="0" tint="-0.3499799966812134"/>
      </top>
      <bottom style="hair">
        <color theme="0" tint="-0.4999699890613556"/>
      </bottom>
    </border>
    <border>
      <left style="thin">
        <color theme="0" tint="-0.3499799966812134"/>
      </left>
      <right style="hair">
        <color theme="0" tint="-0.4999699890613556"/>
      </right>
      <top style="hair">
        <color theme="0" tint="-0.4999699890613556"/>
      </top>
      <bottom style="thin">
        <color theme="0" tint="-0.24993999302387238"/>
      </bottom>
    </border>
    <border>
      <left/>
      <right style="hair">
        <color theme="0" tint="-0.4999699890613556"/>
      </right>
      <top style="thin">
        <color theme="0" tint="-0.3499799966812134"/>
      </top>
      <bottom style="hair">
        <color theme="0" tint="-0.4999699890613556"/>
      </bottom>
    </border>
    <border>
      <left style="hair">
        <color theme="0" tint="-0.4999699890613556"/>
      </left>
      <right style="thin">
        <color theme="0" tint="-0.3499799966812134"/>
      </right>
      <top style="thin">
        <color theme="0" tint="-0.3499799966812134"/>
      </top>
      <bottom style="hair">
        <color theme="0" tint="-0.4999699890613556"/>
      </bottom>
    </border>
    <border>
      <left style="thin">
        <color theme="0" tint="-0.4999699890613556"/>
      </left>
      <right/>
      <top style="thin">
        <color theme="0" tint="-0.4999699890613556"/>
      </top>
      <bottom style="hair">
        <color theme="0" tint="-0.4999699890613556"/>
      </bottom>
    </border>
    <border>
      <left/>
      <right/>
      <top style="thin">
        <color theme="0" tint="-0.4999699890613556"/>
      </top>
      <bottom style="hair">
        <color theme="0" tint="-0.4999699890613556"/>
      </bottom>
    </border>
    <border>
      <left/>
      <right style="hair">
        <color theme="0" tint="-0.4999699890613556"/>
      </right>
      <top style="thin">
        <color theme="0" tint="-0.4999699890613556"/>
      </top>
      <bottom style="hair">
        <color theme="0" tint="-0.4999699890613556"/>
      </bottom>
    </border>
    <border>
      <left/>
      <right style="hair">
        <color theme="0" tint="-0.24993999302387238"/>
      </right>
      <top style="double">
        <color theme="0" tint="-0.24993999302387238"/>
      </top>
      <bottom style="double">
        <color theme="0" tint="-0.24993999302387238"/>
      </bottom>
    </border>
    <border>
      <left style="thin">
        <color theme="0" tint="-0.24993999302387238"/>
      </left>
      <right/>
      <top style="double">
        <color theme="0" tint="-0.24993999302387238"/>
      </top>
      <bottom style="thin">
        <color theme="0" tint="-0.24993999302387238"/>
      </bottom>
    </border>
    <border>
      <left/>
      <right/>
      <top style="double">
        <color theme="0" tint="-0.24993999302387238"/>
      </top>
      <bottom style="thin">
        <color theme="0" tint="-0.24993999302387238"/>
      </bottom>
    </border>
    <border>
      <left/>
      <right style="thin">
        <color theme="0" tint="-0.24993999302387238"/>
      </right>
      <top style="double">
        <color theme="0" tint="-0.24993999302387238"/>
      </top>
      <bottom style="thin">
        <color theme="0" tint="-0.24993999302387238"/>
      </bottom>
    </border>
    <border>
      <left style="thin">
        <color theme="0" tint="-0.24993999302387238"/>
      </left>
      <right/>
      <top style="thin">
        <color theme="0" tint="-0.24993999302387238"/>
      </top>
      <bottom/>
    </border>
    <border>
      <left/>
      <right/>
      <top style="thin">
        <color theme="0" tint="-0.24993999302387238"/>
      </top>
      <bottom/>
    </border>
    <border>
      <left/>
      <right style="thin">
        <color theme="0" tint="-0.24993999302387238"/>
      </right>
      <top style="thin">
        <color theme="0" tint="-0.24993999302387238"/>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3999302387238"/>
      </right>
      <top/>
      <bottom style="thin">
        <color theme="0" tint="-0.24993999302387238"/>
      </bottom>
    </border>
    <border>
      <left style="thin">
        <color theme="0" tint="-0.24993999302387238"/>
      </left>
      <right/>
      <top style="thin">
        <color theme="0" tint="-0.24993999302387238"/>
      </top>
      <bottom style="double">
        <color theme="0" tint="-0.24993999302387238"/>
      </bottom>
    </border>
    <border>
      <left/>
      <right/>
      <top style="thin">
        <color theme="0" tint="-0.24993999302387238"/>
      </top>
      <bottom style="double">
        <color theme="0" tint="-0.24993999302387238"/>
      </bottom>
    </border>
    <border>
      <left/>
      <right style="thin">
        <color theme="0" tint="-0.24993999302387238"/>
      </right>
      <top style="thin">
        <color theme="0" tint="-0.24993999302387238"/>
      </top>
      <bottom style="double">
        <color theme="0" tint="-0.24993999302387238"/>
      </bottom>
    </border>
    <border>
      <left style="thin">
        <color theme="0" tint="-0.4999699890613556"/>
      </left>
      <right style="hair">
        <color theme="0" tint="-0.4999699890613556"/>
      </right>
      <top style="thin">
        <color theme="0" tint="-0.4999699890613556"/>
      </top>
      <bottom style="hair">
        <color theme="0" tint="-0.4999699890613556"/>
      </bottom>
    </border>
    <border>
      <left style="thin">
        <color theme="0" tint="-0.4999699890613556"/>
      </left>
      <right style="hair">
        <color theme="0" tint="-0.4999699890613556"/>
      </right>
      <top style="hair">
        <color theme="0" tint="-0.4999699890613556"/>
      </top>
      <bottom style="thin">
        <color theme="0" tint="-0.4999699890613556"/>
      </bottom>
    </border>
    <border>
      <left/>
      <right/>
      <top/>
      <bottom style="thin">
        <color theme="0" tint="-0.4999699890613556"/>
      </bottom>
    </border>
    <border>
      <left/>
      <right style="hair">
        <color theme="0" tint="-0.24993999302387238"/>
      </right>
      <top style="double">
        <color theme="0" tint="-0.24993999302387238"/>
      </top>
      <bottom style="thin">
        <color theme="0" tint="-0.24993999302387238"/>
      </bottom>
    </border>
    <border>
      <left/>
      <right style="hair">
        <color theme="0" tint="-0.24993999302387238"/>
      </right>
      <top/>
      <bottom style="hair">
        <color theme="0" tint="-0.24993999302387238"/>
      </bottom>
    </border>
    <border>
      <left style="hair">
        <color theme="0" tint="-0.4999699890613556"/>
      </left>
      <right style="hair">
        <color theme="0" tint="-0.4999699890613556"/>
      </right>
      <top style="thin">
        <color theme="0" tint="-0.4999699890613556"/>
      </top>
      <bottom style="hair">
        <color theme="0" tint="-0.4999699890613556"/>
      </bottom>
    </border>
    <border>
      <left style="thin">
        <color theme="0" tint="-0.4999699890613556"/>
      </left>
      <right style="thin">
        <color theme="0" tint="-0.24993999302387238"/>
      </right>
      <top style="thin">
        <color theme="0" tint="-0.4999699890613556"/>
      </top>
      <bottom style="hair">
        <color theme="0" tint="-0.4999699890613556"/>
      </bottom>
    </border>
    <border>
      <left style="thin">
        <color theme="0" tint="-0.4999699890613556"/>
      </left>
      <right style="thin">
        <color theme="0" tint="-0.24993999302387238"/>
      </right>
      <top style="hair">
        <color theme="0" tint="-0.4999699890613556"/>
      </top>
      <bottom style="thin">
        <color theme="0" tint="-0.4999699890613556"/>
      </bottom>
    </border>
    <border>
      <left style="hair">
        <color theme="0" tint="-0.4999699890613556"/>
      </left>
      <right style="thin">
        <color theme="0" tint="-0.4999699890613556"/>
      </right>
      <top style="thin">
        <color theme="0" tint="-0.4999699890613556"/>
      </top>
      <bottom style="hair">
        <color theme="0" tint="-0.4999699890613556"/>
      </bottom>
    </border>
    <border>
      <left style="hair">
        <color theme="0" tint="-0.4999699890613556"/>
      </left>
      <right/>
      <top style="thin">
        <color theme="0" tint="-0.4999699890613556"/>
      </top>
      <bottom style="hair">
        <color theme="0" tint="-0.4999699890613556"/>
      </bottom>
    </border>
    <border>
      <left style="hair">
        <color theme="0" tint="-0.4999699890613556"/>
      </left>
      <right/>
      <top style="hair">
        <color theme="0" tint="-0.4999699890613556"/>
      </top>
      <bottom style="thin">
        <color theme="0" tint="-0.4999699890613556"/>
      </bottom>
    </border>
    <border>
      <left style="thin">
        <color theme="0" tint="-0.3499799966812134"/>
      </left>
      <right style="thin">
        <color theme="0" tint="-0.3499799966812134"/>
      </right>
      <top/>
      <bottom style="hair">
        <color theme="0" tint="-0.4999699890613556"/>
      </bottom>
    </border>
    <border>
      <left style="thin">
        <color theme="0" tint="-0.3499799966812134"/>
      </left>
      <right/>
      <top style="thin">
        <color theme="0" tint="-0.4999699890613556"/>
      </top>
      <bottom style="thin">
        <color theme="0" tint="-0.24993999302387238"/>
      </bottom>
    </border>
    <border>
      <left/>
      <right/>
      <top style="thin">
        <color theme="0" tint="-0.4999699890613556"/>
      </top>
      <bottom style="thin">
        <color theme="0" tint="-0.24993999302387238"/>
      </bottom>
    </border>
    <border>
      <left/>
      <right style="thin">
        <color theme="0" tint="-0.3499799966812134"/>
      </right>
      <top style="thin">
        <color theme="0" tint="-0.4999699890613556"/>
      </top>
      <bottom style="thin">
        <color theme="0" tint="-0.24993999302387238"/>
      </bottom>
    </border>
    <border>
      <left style="thin">
        <color theme="0" tint="-0.4999699890613556"/>
      </left>
      <right/>
      <top style="thin">
        <color theme="0" tint="-0.4999699890613556"/>
      </top>
      <bottom style="thin">
        <color theme="0" tint="-0.4999699890613556"/>
      </bottom>
    </border>
    <border>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
      <left style="thin">
        <color theme="0" tint="-0.3499799966812134"/>
      </left>
      <right style="thin">
        <color theme="0" tint="-0.4999699890613556"/>
      </right>
      <top style="thin">
        <color theme="0" tint="-0.4999699890613556"/>
      </top>
      <bottom style="hair">
        <color theme="0" tint="-0.4999699890613556"/>
      </bottom>
    </border>
    <border>
      <left style="thin">
        <color theme="0" tint="-0.3499799966812134"/>
      </left>
      <right style="thin">
        <color theme="0" tint="-0.4999699890613556"/>
      </right>
      <top style="hair">
        <color theme="0" tint="-0.4999699890613556"/>
      </top>
      <bottom style="thin">
        <color theme="0" tint="-0.499969989061355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cellStyleXfs>
  <cellXfs count="513">
    <xf numFmtId="0" fontId="0" fillId="0" borderId="0" xfId="0"/>
    <xf numFmtId="0" fontId="1" fillId="0" borderId="0" xfId="0" applyFont="1" applyAlignment="1">
      <alignment vertical="center"/>
    </xf>
    <xf numFmtId="0" fontId="2" fillId="2" borderId="0" xfId="0" applyFont="1" applyFill="1" applyAlignment="1" applyProtection="1">
      <alignment vertical="top" wrapText="1"/>
      <protection hidden="1"/>
    </xf>
    <xf numFmtId="0" fontId="8" fillId="2" borderId="0" xfId="0" applyFont="1" applyFill="1" applyProtection="1">
      <protection hidden="1"/>
    </xf>
    <xf numFmtId="0" fontId="9" fillId="2" borderId="0" xfId="0" applyFont="1" applyFill="1" applyProtection="1">
      <protection hidden="1"/>
    </xf>
    <xf numFmtId="0" fontId="9" fillId="0" borderId="0" xfId="0" applyFont="1" applyAlignment="1">
      <alignment vertical="center"/>
    </xf>
    <xf numFmtId="0" fontId="11" fillId="0" borderId="0" xfId="0" applyFont="1" applyAlignment="1">
      <alignment vertical="center"/>
    </xf>
    <xf numFmtId="4" fontId="7" fillId="2" borderId="1" xfId="0" applyNumberFormat="1" applyFont="1" applyFill="1" applyBorder="1" applyProtection="1">
      <protection hidden="1"/>
    </xf>
    <xf numFmtId="0" fontId="8" fillId="2" borderId="1" xfId="0" applyFont="1" applyFill="1" applyBorder="1" applyProtection="1">
      <protection hidden="1"/>
    </xf>
    <xf numFmtId="0" fontId="9" fillId="2" borderId="1" xfId="0" applyFont="1" applyFill="1" applyBorder="1" applyProtection="1">
      <protection hidden="1"/>
    </xf>
    <xf numFmtId="0" fontId="4" fillId="2" borderId="0" xfId="0" applyFont="1" applyFill="1" applyProtection="1">
      <protection hidden="1"/>
    </xf>
    <xf numFmtId="4" fontId="7" fillId="2" borderId="0" xfId="0" applyNumberFormat="1" applyFont="1" applyFill="1" applyProtection="1">
      <protection hidden="1"/>
    </xf>
    <xf numFmtId="0" fontId="8" fillId="0" borderId="1" xfId="0" applyFont="1" applyFill="1" applyBorder="1" applyProtection="1">
      <protection hidden="1"/>
    </xf>
    <xf numFmtId="0" fontId="8" fillId="0" borderId="0" xfId="0" applyFont="1" applyFill="1" applyProtection="1">
      <protection hidden="1"/>
    </xf>
    <xf numFmtId="0" fontId="1" fillId="0" borderId="0" xfId="0" applyFont="1" applyFill="1" applyAlignment="1">
      <alignment vertical="center"/>
    </xf>
    <xf numFmtId="0" fontId="16" fillId="0" borderId="1" xfId="0" applyFont="1" applyFill="1" applyBorder="1" applyProtection="1">
      <protection hidden="1"/>
    </xf>
    <xf numFmtId="0" fontId="16" fillId="0" borderId="0" xfId="0" applyFont="1" applyFill="1" applyProtection="1">
      <protection hidden="1"/>
    </xf>
    <xf numFmtId="0" fontId="13" fillId="0" borderId="0" xfId="0" applyFont="1" applyAlignment="1">
      <alignment vertical="center"/>
    </xf>
    <xf numFmtId="0" fontId="12" fillId="0" borderId="0" xfId="0" applyFont="1" applyAlignment="1">
      <alignment vertical="center"/>
    </xf>
    <xf numFmtId="164" fontId="13" fillId="3" borderId="2" xfId="0" applyNumberFormat="1" applyFont="1" applyFill="1" applyBorder="1" applyAlignment="1">
      <alignment vertical="center"/>
    </xf>
    <xf numFmtId="164" fontId="13" fillId="3" borderId="3" xfId="0" applyNumberFormat="1" applyFont="1" applyFill="1" applyBorder="1" applyAlignment="1">
      <alignment vertical="center"/>
    </xf>
    <xf numFmtId="164" fontId="13" fillId="3" borderId="4" xfId="0" applyNumberFormat="1" applyFont="1" applyFill="1" applyBorder="1" applyAlignment="1">
      <alignment vertical="center"/>
    </xf>
    <xf numFmtId="0" fontId="26" fillId="0" borderId="0" xfId="0" applyFont="1" applyAlignment="1">
      <alignment vertical="center"/>
    </xf>
    <xf numFmtId="164" fontId="12" fillId="0" borderId="0" xfId="0" applyNumberFormat="1" applyFont="1" applyFill="1" applyBorder="1" applyAlignment="1">
      <alignment vertical="center"/>
    </xf>
    <xf numFmtId="0" fontId="27" fillId="0" borderId="0" xfId="0" applyFont="1" applyAlignment="1">
      <alignment vertical="center"/>
    </xf>
    <xf numFmtId="0" fontId="2" fillId="2" borderId="0" xfId="0" applyFont="1" applyFill="1" applyAlignment="1" applyProtection="1">
      <alignment vertical="center" wrapText="1"/>
      <protection hidden="1"/>
    </xf>
    <xf numFmtId="0" fontId="22" fillId="3" borderId="5" xfId="0" applyFont="1" applyFill="1" applyBorder="1" applyAlignment="1">
      <alignment horizontal="right" vertical="center"/>
    </xf>
    <xf numFmtId="0" fontId="22" fillId="3" borderId="6" xfId="0" applyFont="1" applyFill="1" applyBorder="1" applyAlignment="1">
      <alignment horizontal="right" vertical="center"/>
    </xf>
    <xf numFmtId="164" fontId="13" fillId="3" borderId="7" xfId="0" applyNumberFormat="1" applyFont="1" applyFill="1" applyBorder="1" applyAlignment="1">
      <alignment vertical="center"/>
    </xf>
    <xf numFmtId="164" fontId="13" fillId="3" borderId="8" xfId="0" applyNumberFormat="1" applyFont="1" applyFill="1" applyBorder="1" applyAlignment="1">
      <alignment vertical="center"/>
    </xf>
    <xf numFmtId="164" fontId="13" fillId="3" borderId="9" xfId="0" applyNumberFormat="1" applyFont="1" applyFill="1" applyBorder="1" applyAlignment="1">
      <alignment vertical="center"/>
    </xf>
    <xf numFmtId="0" fontId="1" fillId="0" borderId="0" xfId="0" applyFont="1" applyAlignment="1" applyProtection="1">
      <alignment vertical="center"/>
      <protection/>
    </xf>
    <xf numFmtId="0" fontId="2" fillId="2" borderId="0" xfId="0" applyFont="1" applyFill="1" applyAlignment="1" applyProtection="1">
      <alignment vertical="center" wrapText="1"/>
      <protection/>
    </xf>
    <xf numFmtId="0" fontId="2" fillId="2" borderId="0" xfId="0" applyFont="1" applyFill="1" applyAlignment="1" applyProtection="1">
      <alignment vertical="top" wrapText="1"/>
      <protection/>
    </xf>
    <xf numFmtId="0" fontId="5" fillId="2" borderId="1" xfId="0" applyFont="1" applyFill="1" applyBorder="1" applyProtection="1">
      <protection/>
    </xf>
    <xf numFmtId="0" fontId="8" fillId="2" borderId="1" xfId="0" applyFont="1" applyFill="1" applyBorder="1" applyProtection="1">
      <protection/>
    </xf>
    <xf numFmtId="0" fontId="8" fillId="0" borderId="1" xfId="0" applyFont="1" applyFill="1" applyBorder="1" applyProtection="1">
      <protection/>
    </xf>
    <xf numFmtId="0" fontId="9" fillId="2" borderId="1" xfId="0" applyFont="1" applyFill="1" applyBorder="1" applyProtection="1">
      <protection/>
    </xf>
    <xf numFmtId="0" fontId="4" fillId="2" borderId="0" xfId="0" applyFont="1" applyFill="1" applyProtection="1">
      <protection/>
    </xf>
    <xf numFmtId="0" fontId="5" fillId="2" borderId="0" xfId="0" applyFont="1" applyFill="1" applyProtection="1">
      <protection/>
    </xf>
    <xf numFmtId="0" fontId="6" fillId="2" borderId="0" xfId="0" applyFont="1" applyFill="1" applyAlignment="1" applyProtection="1">
      <alignment horizontal="right" vertical="top"/>
      <protection/>
    </xf>
    <xf numFmtId="4" fontId="7" fillId="2" borderId="0" xfId="0" applyNumberFormat="1" applyFont="1" applyFill="1" applyProtection="1">
      <protection/>
    </xf>
    <xf numFmtId="0" fontId="8" fillId="2" borderId="0" xfId="0" applyFont="1" applyFill="1" applyProtection="1">
      <protection/>
    </xf>
    <xf numFmtId="0" fontId="8" fillId="0" borderId="0" xfId="0" applyFont="1" applyFill="1" applyProtection="1">
      <protection/>
    </xf>
    <xf numFmtId="0" fontId="1" fillId="0" borderId="0" xfId="0" applyFont="1" applyFill="1" applyAlignment="1" applyProtection="1">
      <alignment vertical="center"/>
      <protection/>
    </xf>
    <xf numFmtId="0" fontId="9" fillId="2" borderId="0" xfId="0" applyFont="1" applyFill="1" applyProtection="1">
      <protection/>
    </xf>
    <xf numFmtId="0" fontId="27" fillId="0" borderId="0" xfId="0" applyFont="1" applyAlignment="1" applyProtection="1">
      <alignment vertical="center"/>
      <protection/>
    </xf>
    <xf numFmtId="0" fontId="13" fillId="0" borderId="0" xfId="0" applyFont="1" applyAlignment="1" applyProtection="1">
      <alignment vertical="center"/>
      <protection/>
    </xf>
    <xf numFmtId="0" fontId="26" fillId="0" borderId="0" xfId="0" applyFont="1" applyAlignment="1" applyProtection="1">
      <alignment vertical="center"/>
      <protection/>
    </xf>
    <xf numFmtId="0" fontId="13" fillId="4" borderId="10" xfId="0" applyFont="1" applyFill="1" applyBorder="1" applyAlignment="1" applyProtection="1">
      <alignment horizontal="right" vertical="center"/>
      <protection/>
    </xf>
    <xf numFmtId="164" fontId="13" fillId="4" borderId="11" xfId="0" applyNumberFormat="1" applyFont="1" applyFill="1" applyBorder="1" applyAlignment="1" applyProtection="1">
      <alignment vertical="center"/>
      <protection/>
    </xf>
    <xf numFmtId="164" fontId="24" fillId="4" borderId="11" xfId="0" applyNumberFormat="1" applyFont="1" applyFill="1" applyBorder="1" applyAlignment="1" applyProtection="1">
      <alignment vertical="center"/>
      <protection/>
    </xf>
    <xf numFmtId="164" fontId="13" fillId="4" borderId="12" xfId="0" applyNumberFormat="1" applyFont="1" applyFill="1" applyBorder="1" applyAlignment="1" applyProtection="1">
      <alignment vertical="center"/>
      <protection/>
    </xf>
    <xf numFmtId="0" fontId="22" fillId="3" borderId="5" xfId="0" applyFont="1" applyFill="1" applyBorder="1" applyAlignment="1" applyProtection="1">
      <alignment horizontal="right" vertical="center"/>
      <protection/>
    </xf>
    <xf numFmtId="0" fontId="13" fillId="3" borderId="2" xfId="0" applyFont="1" applyFill="1" applyBorder="1" applyAlignment="1" applyProtection="1">
      <alignment horizontal="left" vertical="center" indent="1"/>
      <protection/>
    </xf>
    <xf numFmtId="164" fontId="13" fillId="3" borderId="2" xfId="0" applyNumberFormat="1" applyFont="1" applyFill="1" applyBorder="1" applyAlignment="1" applyProtection="1">
      <alignment vertical="center"/>
      <protection/>
    </xf>
    <xf numFmtId="164" fontId="13" fillId="3" borderId="8" xfId="0" applyNumberFormat="1" applyFont="1" applyFill="1" applyBorder="1" applyAlignment="1" applyProtection="1">
      <alignment vertical="center"/>
      <protection/>
    </xf>
    <xf numFmtId="164" fontId="13" fillId="3" borderId="4" xfId="0" applyNumberFormat="1" applyFont="1" applyFill="1" applyBorder="1" applyAlignment="1" applyProtection="1">
      <alignment vertical="center"/>
      <protection/>
    </xf>
    <xf numFmtId="0" fontId="22" fillId="3" borderId="6" xfId="0" applyFont="1" applyFill="1" applyBorder="1" applyAlignment="1" applyProtection="1">
      <alignment horizontal="right" vertical="center"/>
      <protection/>
    </xf>
    <xf numFmtId="0" fontId="13" fillId="3" borderId="3" xfId="0" applyFont="1" applyFill="1" applyBorder="1" applyAlignment="1" applyProtection="1">
      <alignment horizontal="left" vertical="center" indent="1"/>
      <protection/>
    </xf>
    <xf numFmtId="164" fontId="13" fillId="3" borderId="3" xfId="0" applyNumberFormat="1" applyFont="1" applyFill="1" applyBorder="1" applyAlignment="1" applyProtection="1">
      <alignment vertical="center"/>
      <protection/>
    </xf>
    <xf numFmtId="164" fontId="13" fillId="3" borderId="9" xfId="0" applyNumberFormat="1" applyFont="1" applyFill="1" applyBorder="1" applyAlignment="1" applyProtection="1">
      <alignment vertical="center"/>
      <protection/>
    </xf>
    <xf numFmtId="164" fontId="13" fillId="3" borderId="7" xfId="0" applyNumberFormat="1" applyFont="1" applyFill="1" applyBorder="1" applyAlignment="1" applyProtection="1">
      <alignment vertical="center"/>
      <protection/>
    </xf>
    <xf numFmtId="164" fontId="13" fillId="3" borderId="13" xfId="0" applyNumberFormat="1" applyFont="1" applyFill="1" applyBorder="1" applyAlignment="1" applyProtection="1">
      <alignment vertical="center"/>
      <protection/>
    </xf>
    <xf numFmtId="164" fontId="13" fillId="3" borderId="14" xfId="0" applyNumberFormat="1" applyFont="1" applyFill="1" applyBorder="1" applyAlignment="1" applyProtection="1">
      <alignment vertical="center"/>
      <protection/>
    </xf>
    <xf numFmtId="0" fontId="12" fillId="0" borderId="0" xfId="0" applyFont="1" applyAlignment="1" applyProtection="1">
      <alignment vertical="center"/>
      <protection/>
    </xf>
    <xf numFmtId="0" fontId="11" fillId="0" borderId="0" xfId="0" applyFont="1" applyAlignment="1" applyProtection="1">
      <alignment vertical="center"/>
      <protection/>
    </xf>
    <xf numFmtId="0" fontId="10" fillId="0" borderId="0" xfId="0" applyFont="1" applyAlignment="1" applyProtection="1">
      <alignment vertical="center"/>
      <protection/>
    </xf>
    <xf numFmtId="0" fontId="9" fillId="0" borderId="0" xfId="0" applyFont="1" applyAlignment="1" applyProtection="1">
      <alignment vertical="center"/>
      <protection/>
    </xf>
    <xf numFmtId="0" fontId="6" fillId="0" borderId="0" xfId="0" applyFont="1" applyFill="1" applyProtection="1">
      <protection/>
    </xf>
    <xf numFmtId="164" fontId="12" fillId="4" borderId="15" xfId="0" applyNumberFormat="1" applyFont="1" applyFill="1" applyBorder="1" applyAlignment="1" applyProtection="1">
      <alignment vertical="center"/>
      <protection/>
    </xf>
    <xf numFmtId="164" fontId="12" fillId="3" borderId="4" xfId="0" applyNumberFormat="1" applyFont="1" applyFill="1" applyBorder="1" applyAlignment="1" applyProtection="1">
      <alignment vertical="center"/>
      <protection/>
    </xf>
    <xf numFmtId="164" fontId="12" fillId="3" borderId="7" xfId="0" applyNumberFormat="1" applyFont="1" applyFill="1" applyBorder="1" applyAlignment="1" applyProtection="1">
      <alignment vertical="center"/>
      <protection/>
    </xf>
    <xf numFmtId="164" fontId="12" fillId="3" borderId="13" xfId="0" applyNumberFormat="1" applyFont="1" applyFill="1" applyBorder="1" applyAlignment="1" applyProtection="1">
      <alignment vertical="center"/>
      <protection/>
    </xf>
    <xf numFmtId="0" fontId="10" fillId="0" borderId="0" xfId="0" applyFont="1" applyFill="1" applyAlignment="1" applyProtection="1">
      <alignment vertical="center"/>
      <protection/>
    </xf>
    <xf numFmtId="164" fontId="13" fillId="3" borderId="5" xfId="0" applyNumberFormat="1" applyFont="1" applyFill="1" applyBorder="1" applyAlignment="1" applyProtection="1">
      <alignment vertical="center"/>
      <protection/>
    </xf>
    <xf numFmtId="164" fontId="13" fillId="3" borderId="16" xfId="0" applyNumberFormat="1" applyFont="1" applyFill="1" applyBorder="1" applyAlignment="1" applyProtection="1">
      <alignment vertical="center"/>
      <protection/>
    </xf>
    <xf numFmtId="164" fontId="13" fillId="3" borderId="6" xfId="0" applyNumberFormat="1" applyFont="1" applyFill="1" applyBorder="1" applyAlignment="1" applyProtection="1">
      <alignment vertical="center"/>
      <protection/>
    </xf>
    <xf numFmtId="164" fontId="13" fillId="3" borderId="17" xfId="0" applyNumberFormat="1" applyFont="1" applyFill="1" applyBorder="1" applyAlignment="1" applyProtection="1">
      <alignment vertical="center"/>
      <protection/>
    </xf>
    <xf numFmtId="164" fontId="13" fillId="3" borderId="18" xfId="0" applyNumberFormat="1" applyFont="1" applyFill="1" applyBorder="1" applyAlignment="1" applyProtection="1">
      <alignment vertical="center"/>
      <protection/>
    </xf>
    <xf numFmtId="0" fontId="27" fillId="3" borderId="0" xfId="0" applyFont="1" applyFill="1" applyAlignment="1" applyProtection="1">
      <alignment vertical="center"/>
      <protection/>
    </xf>
    <xf numFmtId="0" fontId="11" fillId="0" borderId="0" xfId="0" applyFont="1" applyFill="1" applyAlignment="1" applyProtection="1">
      <alignment vertical="center"/>
      <protection/>
    </xf>
    <xf numFmtId="0" fontId="33" fillId="0" borderId="0" xfId="0" applyFont="1" applyFill="1" applyAlignment="1" applyProtection="1">
      <alignment horizontal="left" vertical="center" wrapText="1"/>
      <protection/>
    </xf>
    <xf numFmtId="0" fontId="21" fillId="0" borderId="0" xfId="0" applyFont="1" applyFill="1" applyAlignment="1" applyProtection="1">
      <alignment vertical="center"/>
      <protection/>
    </xf>
    <xf numFmtId="0" fontId="27" fillId="0" borderId="0" xfId="0" applyFont="1" applyFill="1" applyAlignment="1" applyProtection="1">
      <alignment vertical="center"/>
      <protection/>
    </xf>
    <xf numFmtId="0" fontId="13" fillId="0" borderId="0" xfId="0" applyFont="1" applyFill="1" applyAlignment="1" applyProtection="1">
      <alignment vertical="center"/>
      <protection/>
    </xf>
    <xf numFmtId="0" fontId="3" fillId="2" borderId="1" xfId="0" applyFont="1" applyFill="1" applyBorder="1" applyProtection="1">
      <protection/>
    </xf>
    <xf numFmtId="0" fontId="31" fillId="0" borderId="0" xfId="0" applyFont="1" applyFill="1" applyBorder="1" applyProtection="1">
      <protection/>
    </xf>
    <xf numFmtId="0" fontId="34" fillId="0" borderId="0" xfId="0" applyFont="1" applyFill="1" applyBorder="1" applyProtection="1">
      <protection/>
    </xf>
    <xf numFmtId="164" fontId="12" fillId="4" borderId="10" xfId="0" applyNumberFormat="1" applyFont="1" applyFill="1" applyBorder="1" applyAlignment="1" applyProtection="1">
      <alignment vertical="center"/>
      <protection/>
    </xf>
    <xf numFmtId="0" fontId="2" fillId="2" borderId="0" xfId="0" applyFont="1" applyFill="1" applyAlignment="1" applyProtection="1">
      <alignment horizontal="right" vertical="center" wrapText="1"/>
      <protection/>
    </xf>
    <xf numFmtId="0" fontId="28" fillId="0" borderId="0" xfId="0" applyFont="1" applyFill="1" applyAlignment="1" applyProtection="1">
      <alignment horizontal="left" vertical="center" wrapText="1"/>
      <protection/>
    </xf>
    <xf numFmtId="0" fontId="4" fillId="2" borderId="19" xfId="0" applyFont="1" applyFill="1" applyBorder="1" applyProtection="1">
      <protection/>
    </xf>
    <xf numFmtId="0" fontId="5" fillId="2" borderId="19" xfId="0" applyFont="1" applyFill="1" applyBorder="1" applyProtection="1">
      <protection/>
    </xf>
    <xf numFmtId="0" fontId="8" fillId="2" borderId="19" xfId="0" applyFont="1" applyFill="1" applyBorder="1" applyProtection="1">
      <protection/>
    </xf>
    <xf numFmtId="0" fontId="9" fillId="2" borderId="19" xfId="0" applyFont="1" applyFill="1" applyBorder="1" applyProtection="1">
      <protection/>
    </xf>
    <xf numFmtId="0" fontId="1" fillId="0" borderId="19" xfId="0" applyFont="1" applyBorder="1" applyAlignment="1" applyProtection="1">
      <alignment vertical="center"/>
      <protection/>
    </xf>
    <xf numFmtId="0" fontId="1" fillId="0" borderId="19"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29" fillId="2" borderId="0" xfId="0" applyFont="1" applyFill="1" applyBorder="1" applyAlignment="1" applyProtection="1">
      <alignment horizontal="left" vertical="top" wrapText="1"/>
      <protection/>
    </xf>
    <xf numFmtId="0" fontId="30" fillId="2" borderId="0" xfId="0" applyFont="1" applyFill="1" applyBorder="1" applyAlignment="1" applyProtection="1">
      <alignment horizontal="left" vertical="top" wrapText="1"/>
      <protection/>
    </xf>
    <xf numFmtId="0" fontId="40" fillId="0" borderId="0" xfId="0" applyFont="1" applyProtection="1">
      <protection hidden="1"/>
    </xf>
    <xf numFmtId="0" fontId="42" fillId="0" borderId="0" xfId="0" applyFont="1" applyProtection="1">
      <protection hidden="1"/>
    </xf>
    <xf numFmtId="0" fontId="43" fillId="0" borderId="0" xfId="0" applyFont="1" applyProtection="1">
      <protection hidden="1"/>
    </xf>
    <xf numFmtId="0" fontId="43" fillId="0" borderId="0" xfId="0" applyFont="1" applyAlignment="1" applyProtection="1">
      <alignment horizontal="left" vertical="center"/>
      <protection hidden="1"/>
    </xf>
    <xf numFmtId="0" fontId="44" fillId="0" borderId="0" xfId="0" applyFont="1" applyAlignment="1" applyProtection="1">
      <alignment horizontal="right" vertical="top"/>
      <protection hidden="1"/>
    </xf>
    <xf numFmtId="0" fontId="45" fillId="0" borderId="0" xfId="0" applyFont="1" applyAlignment="1" applyProtection="1">
      <alignment vertical="center"/>
      <protection hidden="1"/>
    </xf>
    <xf numFmtId="0" fontId="5" fillId="0" borderId="0" xfId="0" applyFont="1" applyAlignment="1" applyProtection="1">
      <alignment vertical="center"/>
      <protection hidden="1"/>
    </xf>
    <xf numFmtId="0" fontId="40" fillId="0" borderId="0" xfId="0" applyFont="1" applyAlignment="1" applyProtection="1">
      <alignment horizontal="left" vertical="center"/>
      <protection hidden="1"/>
    </xf>
    <xf numFmtId="0" fontId="46" fillId="0" borderId="0" xfId="0" applyFont="1" applyAlignment="1" applyProtection="1">
      <alignment horizontal="right" vertical="top" wrapText="1"/>
      <protection hidden="1"/>
    </xf>
    <xf numFmtId="0" fontId="38" fillId="0" borderId="0" xfId="0" applyFont="1" applyAlignment="1" applyProtection="1">
      <alignment vertical="center"/>
      <protection hidden="1"/>
    </xf>
    <xf numFmtId="0" fontId="47" fillId="0" borderId="0" xfId="0" applyFont="1" applyAlignment="1" applyProtection="1">
      <alignment horizontal="left" vertical="center"/>
      <protection hidden="1"/>
    </xf>
    <xf numFmtId="0" fontId="48" fillId="0" borderId="0" xfId="0" applyFont="1" applyAlignment="1" applyProtection="1">
      <alignment horizontal="right" vertical="top"/>
      <protection hidden="1"/>
    </xf>
    <xf numFmtId="0" fontId="49" fillId="0" borderId="0" xfId="0" applyFont="1" applyAlignment="1" applyProtection="1">
      <alignment horizontal="left" vertical="center"/>
      <protection hidden="1"/>
    </xf>
    <xf numFmtId="0" fontId="1" fillId="0" borderId="0" xfId="0" applyFont="1" applyAlignment="1" applyProtection="1">
      <alignment vertical="top" wrapText="1"/>
      <protection hidden="1"/>
    </xf>
    <xf numFmtId="0" fontId="39" fillId="0" borderId="0" xfId="0" applyFont="1" applyAlignment="1" applyProtection="1">
      <alignment horizontal="left" vertical="top" wrapText="1"/>
      <protection hidden="1"/>
    </xf>
    <xf numFmtId="0" fontId="50" fillId="0" borderId="0" xfId="0" applyFont="1" applyAlignment="1" applyProtection="1">
      <alignment horizontal="left" vertical="top" wrapText="1"/>
      <protection hidden="1"/>
    </xf>
    <xf numFmtId="0" fontId="1" fillId="0" borderId="0" xfId="0" applyFont="1" applyAlignment="1" applyProtection="1">
      <alignment horizontal="left" vertical="top" wrapText="1"/>
      <protection hidden="1"/>
    </xf>
    <xf numFmtId="0" fontId="39" fillId="0" borderId="0" xfId="0" applyFont="1" applyAlignment="1" applyProtection="1">
      <alignment vertical="top" wrapText="1"/>
      <protection hidden="1"/>
    </xf>
    <xf numFmtId="0" fontId="52" fillId="0" borderId="0" xfId="0" applyFont="1" applyProtection="1">
      <protection hidden="1"/>
    </xf>
    <xf numFmtId="0" fontId="53" fillId="0" borderId="0" xfId="0" applyFont="1" applyProtection="1">
      <protection hidden="1"/>
    </xf>
    <xf numFmtId="0" fontId="51" fillId="0" borderId="0" xfId="0" applyFont="1" applyProtection="1">
      <protection hidden="1"/>
    </xf>
    <xf numFmtId="0" fontId="54" fillId="0" borderId="0" xfId="0" applyFont="1" applyAlignment="1" applyProtection="1">
      <alignment horizontal="right"/>
      <protection hidden="1"/>
    </xf>
    <xf numFmtId="164" fontId="13" fillId="5" borderId="11" xfId="0" applyNumberFormat="1" applyFont="1" applyFill="1" applyBorder="1" applyAlignment="1">
      <alignment vertical="center"/>
    </xf>
    <xf numFmtId="164" fontId="24" fillId="6" borderId="20" xfId="0" applyNumberFormat="1" applyFont="1" applyFill="1" applyBorder="1" applyAlignment="1" applyProtection="1">
      <alignment vertical="center"/>
      <protection locked="0"/>
    </xf>
    <xf numFmtId="164" fontId="24" fillId="6" borderId="21" xfId="0" applyNumberFormat="1" applyFont="1" applyFill="1" applyBorder="1" applyAlignment="1" applyProtection="1">
      <alignment vertical="center"/>
      <protection locked="0"/>
    </xf>
    <xf numFmtId="164" fontId="24" fillId="6" borderId="22" xfId="0" applyNumberFormat="1" applyFont="1" applyFill="1" applyBorder="1" applyAlignment="1" applyProtection="1">
      <alignment vertical="center"/>
      <protection locked="0"/>
    </xf>
    <xf numFmtId="0" fontId="13" fillId="7" borderId="23" xfId="0" applyFont="1" applyFill="1" applyBorder="1" applyAlignment="1" applyProtection="1">
      <alignment horizontal="center" vertical="center" wrapText="1"/>
      <protection locked="0"/>
    </xf>
    <xf numFmtId="0" fontId="13" fillId="7" borderId="24" xfId="0" applyFont="1" applyFill="1" applyBorder="1" applyAlignment="1" applyProtection="1">
      <alignment horizontal="center" vertical="center" wrapText="1"/>
      <protection locked="0"/>
    </xf>
    <xf numFmtId="0" fontId="39" fillId="0" borderId="0" xfId="0" applyFont="1" applyBorder="1" applyAlignment="1" applyProtection="1">
      <alignment horizontal="left" vertical="top" wrapText="1"/>
      <protection hidden="1"/>
    </xf>
    <xf numFmtId="0" fontId="50" fillId="0" borderId="0" xfId="0" applyFont="1" applyBorder="1" applyAlignment="1" applyProtection="1">
      <alignment horizontal="left" vertical="top" wrapText="1"/>
      <protection hidden="1"/>
    </xf>
    <xf numFmtId="0" fontId="39" fillId="0" borderId="25" xfId="0" applyFont="1" applyBorder="1" applyAlignment="1" applyProtection="1">
      <alignment horizontal="left" vertical="top" wrapText="1"/>
      <protection hidden="1"/>
    </xf>
    <xf numFmtId="0" fontId="39" fillId="0" borderId="25" xfId="0" applyFont="1" applyBorder="1" applyAlignment="1" applyProtection="1">
      <alignment horizontal="left" vertical="top" wrapText="1" indent="2"/>
      <protection hidden="1"/>
    </xf>
    <xf numFmtId="0" fontId="39" fillId="0" borderId="26" xfId="0" applyFont="1" applyBorder="1" applyAlignment="1" applyProtection="1">
      <alignment horizontal="left" vertical="top" wrapText="1"/>
      <protection hidden="1"/>
    </xf>
    <xf numFmtId="0" fontId="50" fillId="0" borderId="26" xfId="0" applyFont="1" applyBorder="1" applyAlignment="1" applyProtection="1">
      <alignment horizontal="left" vertical="top" wrapText="1"/>
      <protection hidden="1"/>
    </xf>
    <xf numFmtId="0" fontId="41" fillId="0" borderId="0" xfId="0" applyFont="1" applyAlignment="1" applyProtection="1">
      <alignment horizontal="right"/>
      <protection hidden="1"/>
    </xf>
    <xf numFmtId="0" fontId="30" fillId="2" borderId="0" xfId="0" applyFont="1" applyFill="1" applyAlignment="1" applyProtection="1">
      <alignment vertical="top" wrapText="1"/>
      <protection/>
    </xf>
    <xf numFmtId="0" fontId="6" fillId="2" borderId="1" xfId="0" applyFont="1" applyFill="1" applyBorder="1" applyAlignment="1" applyProtection="1">
      <alignment horizontal="right" vertical="top"/>
      <protection/>
    </xf>
    <xf numFmtId="4" fontId="7" fillId="2" borderId="1" xfId="0" applyNumberFormat="1" applyFont="1" applyFill="1" applyBorder="1" applyProtection="1">
      <protection/>
    </xf>
    <xf numFmtId="0" fontId="16" fillId="0" borderId="1" xfId="0" applyFont="1" applyFill="1" applyBorder="1" applyProtection="1">
      <protection/>
    </xf>
    <xf numFmtId="0" fontId="16" fillId="0" borderId="0" xfId="0" applyFont="1" applyFill="1" applyProtection="1">
      <protection/>
    </xf>
    <xf numFmtId="0" fontId="5" fillId="2" borderId="0" xfId="0" applyFont="1" applyFill="1" applyAlignment="1" applyProtection="1">
      <alignment vertical="top" wrapText="1"/>
      <protection/>
    </xf>
    <xf numFmtId="0" fontId="13" fillId="7" borderId="27" xfId="0" applyFont="1" applyFill="1" applyBorder="1" applyAlignment="1" applyProtection="1">
      <alignment horizontal="center" vertical="center" wrapText="1"/>
      <protection/>
    </xf>
    <xf numFmtId="0" fontId="13" fillId="5" borderId="28" xfId="0" applyFont="1" applyFill="1" applyBorder="1" applyAlignment="1" applyProtection="1">
      <alignment vertical="center"/>
      <protection/>
    </xf>
    <xf numFmtId="164" fontId="13" fillId="5" borderId="28" xfId="0" applyNumberFormat="1" applyFont="1" applyFill="1" applyBorder="1" applyAlignment="1" applyProtection="1">
      <alignment vertical="center"/>
      <protection/>
    </xf>
    <xf numFmtId="164" fontId="24" fillId="5" borderId="28" xfId="0" applyNumberFormat="1" applyFont="1" applyFill="1" applyBorder="1" applyAlignment="1" applyProtection="1">
      <alignment vertical="center"/>
      <protection/>
    </xf>
    <xf numFmtId="164" fontId="12" fillId="5" borderId="28" xfId="0" applyNumberFormat="1" applyFont="1" applyFill="1" applyBorder="1" applyAlignment="1" applyProtection="1">
      <alignment vertical="center"/>
      <protection/>
    </xf>
    <xf numFmtId="164" fontId="12" fillId="5" borderId="29" xfId="0" applyNumberFormat="1" applyFont="1" applyFill="1" applyBorder="1" applyAlignment="1" applyProtection="1">
      <alignment vertical="center"/>
      <protection/>
    </xf>
    <xf numFmtId="164" fontId="12" fillId="5" borderId="30" xfId="0" applyNumberFormat="1" applyFont="1" applyFill="1" applyBorder="1" applyAlignment="1" applyProtection="1">
      <alignment vertical="center"/>
      <protection/>
    </xf>
    <xf numFmtId="164" fontId="30" fillId="5" borderId="31" xfId="0" applyNumberFormat="1" applyFont="1" applyFill="1" applyBorder="1" applyAlignment="1" applyProtection="1">
      <alignment vertical="center"/>
      <protection/>
    </xf>
    <xf numFmtId="164" fontId="24" fillId="3" borderId="20" xfId="0" applyNumberFormat="1" applyFont="1" applyFill="1" applyBorder="1" applyAlignment="1" applyProtection="1">
      <alignment vertical="center"/>
      <protection/>
    </xf>
    <xf numFmtId="164" fontId="13" fillId="3" borderId="20" xfId="0" applyNumberFormat="1" applyFont="1" applyFill="1" applyBorder="1" applyAlignment="1" applyProtection="1">
      <alignment vertical="center"/>
      <protection/>
    </xf>
    <xf numFmtId="164" fontId="29" fillId="0" borderId="32" xfId="0" applyNumberFormat="1" applyFont="1" applyFill="1" applyBorder="1" applyAlignment="1" applyProtection="1">
      <alignment vertical="center"/>
      <protection/>
    </xf>
    <xf numFmtId="164" fontId="24" fillId="3" borderId="21" xfId="0" applyNumberFormat="1" applyFont="1" applyFill="1" applyBorder="1" applyAlignment="1" applyProtection="1">
      <alignment vertical="center"/>
      <protection/>
    </xf>
    <xf numFmtId="164" fontId="13" fillId="3" borderId="21" xfId="0" applyNumberFormat="1" applyFont="1" applyFill="1" applyBorder="1" applyAlignment="1" applyProtection="1">
      <alignment vertical="center"/>
      <protection/>
    </xf>
    <xf numFmtId="164" fontId="12" fillId="7" borderId="33" xfId="0" applyNumberFormat="1" applyFont="1" applyFill="1" applyBorder="1" applyAlignment="1" applyProtection="1">
      <alignment vertical="center"/>
      <protection/>
    </xf>
    <xf numFmtId="164" fontId="30" fillId="7" borderId="33" xfId="0" applyNumberFormat="1" applyFont="1" applyFill="1" applyBorder="1" applyAlignment="1" applyProtection="1">
      <alignment vertical="center"/>
      <protection/>
    </xf>
    <xf numFmtId="164" fontId="12" fillId="0" borderId="0" xfId="0" applyNumberFormat="1" applyFont="1" applyFill="1" applyBorder="1" applyAlignment="1" applyProtection="1">
      <alignment vertical="center"/>
      <protection/>
    </xf>
    <xf numFmtId="0" fontId="29" fillId="0" borderId="0" xfId="0" applyFont="1" applyAlignment="1" applyProtection="1">
      <alignment vertical="center"/>
      <protection/>
    </xf>
    <xf numFmtId="0" fontId="1" fillId="0" borderId="0" xfId="0" applyFont="1" applyAlignment="1" applyProtection="1">
      <alignment vertical="center"/>
      <protection hidden="1"/>
    </xf>
    <xf numFmtId="0" fontId="1" fillId="0" borderId="0" xfId="0" applyFont="1" applyFill="1" applyAlignment="1" applyProtection="1">
      <alignment vertical="center"/>
      <protection hidden="1"/>
    </xf>
    <xf numFmtId="0" fontId="11" fillId="0" borderId="0" xfId="0" applyFont="1" applyAlignment="1" applyProtection="1">
      <alignment vertical="center"/>
      <protection hidden="1"/>
    </xf>
    <xf numFmtId="0" fontId="22" fillId="6" borderId="20" xfId="0" applyFont="1" applyFill="1" applyBorder="1" applyAlignment="1" applyProtection="1">
      <alignment horizontal="right" vertical="center"/>
      <protection locked="0"/>
    </xf>
    <xf numFmtId="0" fontId="22" fillId="6" borderId="21" xfId="0" applyFont="1" applyFill="1" applyBorder="1" applyAlignment="1" applyProtection="1">
      <alignment horizontal="right" vertical="center"/>
      <protection locked="0"/>
    </xf>
    <xf numFmtId="164" fontId="12" fillId="7" borderId="34" xfId="0" applyNumberFormat="1" applyFont="1" applyFill="1" applyBorder="1" applyAlignment="1" applyProtection="1">
      <alignment vertical="center"/>
      <protection/>
    </xf>
    <xf numFmtId="164" fontId="25" fillId="7" borderId="33" xfId="0" applyNumberFormat="1" applyFont="1" applyFill="1" applyBorder="1" applyAlignment="1" applyProtection="1">
      <alignment vertical="center"/>
      <protection/>
    </xf>
    <xf numFmtId="0" fontId="2" fillId="8" borderId="0" xfId="0" applyFont="1" applyFill="1" applyAlignment="1" applyProtection="1">
      <alignment vertical="top" wrapText="1"/>
      <protection/>
    </xf>
    <xf numFmtId="0" fontId="1" fillId="4" borderId="0" xfId="0" applyFont="1" applyFill="1" applyAlignment="1" applyProtection="1">
      <alignment vertical="center"/>
      <protection/>
    </xf>
    <xf numFmtId="0" fontId="27" fillId="4" borderId="0" xfId="0" applyFont="1" applyFill="1" applyAlignment="1" applyProtection="1">
      <alignment vertical="center"/>
      <protection/>
    </xf>
    <xf numFmtId="0" fontId="13" fillId="4" borderId="0" xfId="0" applyFont="1" applyFill="1" applyAlignment="1" applyProtection="1">
      <alignment vertical="center"/>
      <protection/>
    </xf>
    <xf numFmtId="0" fontId="13" fillId="7" borderId="24" xfId="0" applyFont="1" applyFill="1" applyBorder="1" applyAlignment="1" applyProtection="1">
      <alignment horizontal="center" vertical="center" wrapText="1"/>
      <protection/>
    </xf>
    <xf numFmtId="0" fontId="13" fillId="7" borderId="23" xfId="0" applyFont="1" applyFill="1" applyBorder="1" applyAlignment="1" applyProtection="1">
      <alignment horizontal="center" vertical="center" wrapText="1"/>
      <protection/>
    </xf>
    <xf numFmtId="164" fontId="12" fillId="4" borderId="12" xfId="0" applyNumberFormat="1" applyFont="1" applyFill="1" applyBorder="1" applyAlignment="1" applyProtection="1">
      <alignment vertical="center"/>
      <protection/>
    </xf>
    <xf numFmtId="164" fontId="24" fillId="4" borderId="12" xfId="0" applyNumberFormat="1" applyFont="1" applyFill="1" applyBorder="1" applyAlignment="1" applyProtection="1">
      <alignment vertical="center"/>
      <protection/>
    </xf>
    <xf numFmtId="164" fontId="12" fillId="9" borderId="33" xfId="0" applyNumberFormat="1" applyFont="1" applyFill="1" applyBorder="1" applyAlignment="1" applyProtection="1">
      <alignment vertical="center"/>
      <protection/>
    </xf>
    <xf numFmtId="0" fontId="12" fillId="4" borderId="0" xfId="0" applyFont="1" applyFill="1" applyAlignment="1" applyProtection="1">
      <alignment vertical="center"/>
      <protection/>
    </xf>
    <xf numFmtId="0" fontId="23" fillId="0" borderId="0" xfId="0" applyFont="1" applyAlignment="1" applyProtection="1">
      <alignment vertical="center"/>
      <protection/>
    </xf>
    <xf numFmtId="0" fontId="1" fillId="4" borderId="0" xfId="0" applyFont="1" applyFill="1" applyAlignment="1" applyProtection="1">
      <alignment vertical="center"/>
      <protection hidden="1"/>
    </xf>
    <xf numFmtId="0" fontId="27" fillId="0" borderId="0" xfId="0" applyFont="1" applyAlignment="1" applyProtection="1">
      <alignment vertical="center"/>
      <protection hidden="1"/>
    </xf>
    <xf numFmtId="0" fontId="27" fillId="4" borderId="0" xfId="0" applyFont="1" applyFill="1" applyAlignment="1" applyProtection="1">
      <alignment vertical="center"/>
      <protection hidden="1"/>
    </xf>
    <xf numFmtId="0" fontId="13" fillId="5" borderId="10" xfId="0" applyFont="1" applyFill="1" applyBorder="1" applyAlignment="1">
      <alignment horizontal="right" vertical="center"/>
    </xf>
    <xf numFmtId="164" fontId="24" fillId="5" borderId="11" xfId="0" applyNumberFormat="1" applyFont="1" applyFill="1" applyBorder="1" applyAlignment="1">
      <alignment vertical="center"/>
    </xf>
    <xf numFmtId="164" fontId="13" fillId="5" borderId="12" xfId="0" applyNumberFormat="1" applyFont="1" applyFill="1" applyBorder="1" applyAlignment="1">
      <alignment vertical="center"/>
    </xf>
    <xf numFmtId="164" fontId="12" fillId="5" borderId="15" xfId="0" applyNumberFormat="1" applyFont="1" applyFill="1" applyBorder="1" applyAlignment="1">
      <alignment vertical="center"/>
    </xf>
    <xf numFmtId="164" fontId="12" fillId="5" borderId="35" xfId="0" applyNumberFormat="1" applyFont="1" applyFill="1" applyBorder="1" applyAlignment="1">
      <alignment vertical="center"/>
    </xf>
    <xf numFmtId="164" fontId="12" fillId="5" borderId="12" xfId="0" applyNumberFormat="1" applyFont="1" applyFill="1" applyBorder="1" applyAlignment="1">
      <alignment vertical="center"/>
    </xf>
    <xf numFmtId="164" fontId="12" fillId="5" borderId="36" xfId="0" applyNumberFormat="1" applyFont="1" applyFill="1" applyBorder="1" applyAlignment="1">
      <alignment vertical="center"/>
    </xf>
    <xf numFmtId="164" fontId="24" fillId="5" borderId="12" xfId="0" applyNumberFormat="1" applyFont="1" applyFill="1" applyBorder="1" applyAlignment="1">
      <alignment vertical="center"/>
    </xf>
    <xf numFmtId="164" fontId="25" fillId="7" borderId="37" xfId="0" applyNumberFormat="1" applyFont="1" applyFill="1" applyBorder="1" applyAlignment="1">
      <alignment vertical="center"/>
    </xf>
    <xf numFmtId="164" fontId="25" fillId="7" borderId="38" xfId="0" applyNumberFormat="1" applyFont="1" applyFill="1" applyBorder="1" applyAlignment="1">
      <alignment vertical="center"/>
    </xf>
    <xf numFmtId="164" fontId="12" fillId="7" borderId="33" xfId="0" applyNumberFormat="1" applyFont="1" applyFill="1" applyBorder="1" applyAlignment="1">
      <alignment vertical="center"/>
    </xf>
    <xf numFmtId="0" fontId="13" fillId="7" borderId="39" xfId="0" applyFont="1" applyFill="1" applyBorder="1" applyAlignment="1" applyProtection="1">
      <alignment horizontal="center" vertical="center" wrapText="1"/>
      <protection/>
    </xf>
    <xf numFmtId="0" fontId="63" fillId="0" borderId="0" xfId="0" applyFont="1" applyAlignment="1" applyProtection="1">
      <alignment vertical="center"/>
      <protection/>
    </xf>
    <xf numFmtId="0" fontId="12" fillId="7" borderId="40" xfId="0" applyFont="1" applyFill="1" applyBorder="1" applyAlignment="1" applyProtection="1">
      <alignment horizontal="center" vertical="center" wrapText="1"/>
      <protection/>
    </xf>
    <xf numFmtId="0" fontId="13" fillId="5" borderId="41" xfId="0" applyFont="1" applyFill="1" applyBorder="1" applyAlignment="1" applyProtection="1">
      <alignment horizontal="right" vertical="center"/>
      <protection/>
    </xf>
    <xf numFmtId="164" fontId="13" fillId="5" borderId="42" xfId="0" applyNumberFormat="1" applyFont="1" applyFill="1" applyBorder="1" applyAlignment="1" applyProtection="1">
      <alignment vertical="center"/>
      <protection/>
    </xf>
    <xf numFmtId="164" fontId="24" fillId="5" borderId="42" xfId="0" applyNumberFormat="1" applyFont="1" applyFill="1" applyBorder="1" applyAlignment="1" applyProtection="1">
      <alignment vertical="center"/>
      <protection/>
    </xf>
    <xf numFmtId="164" fontId="13" fillId="5" borderId="43" xfId="0" applyNumberFormat="1" applyFont="1" applyFill="1" applyBorder="1" applyAlignment="1" applyProtection="1">
      <alignment vertical="center"/>
      <protection/>
    </xf>
    <xf numFmtId="0" fontId="13" fillId="5" borderId="10" xfId="0" applyFont="1" applyFill="1" applyBorder="1" applyAlignment="1" applyProtection="1">
      <alignment horizontal="right" vertical="center"/>
      <protection/>
    </xf>
    <xf numFmtId="164" fontId="13" fillId="5" borderId="11" xfId="0" applyNumberFormat="1" applyFont="1" applyFill="1" applyBorder="1" applyAlignment="1" applyProtection="1">
      <alignment vertical="center"/>
      <protection/>
    </xf>
    <xf numFmtId="164" fontId="24" fillId="5" borderId="11" xfId="0" applyNumberFormat="1" applyFont="1" applyFill="1" applyBorder="1" applyAlignment="1" applyProtection="1">
      <alignment vertical="center"/>
      <protection/>
    </xf>
    <xf numFmtId="164" fontId="13" fillId="5" borderId="12" xfId="0" applyNumberFormat="1" applyFont="1" applyFill="1" applyBorder="1" applyAlignment="1" applyProtection="1">
      <alignment vertical="center"/>
      <protection/>
    </xf>
    <xf numFmtId="164" fontId="12" fillId="5" borderId="15" xfId="0" applyNumberFormat="1" applyFont="1" applyFill="1" applyBorder="1" applyAlignment="1" applyProtection="1">
      <alignment vertical="center"/>
      <protection/>
    </xf>
    <xf numFmtId="164" fontId="13" fillId="5" borderId="15" xfId="0" applyNumberFormat="1" applyFont="1" applyFill="1" applyBorder="1" applyAlignment="1" applyProtection="1">
      <alignment vertical="center"/>
      <protection/>
    </xf>
    <xf numFmtId="164" fontId="13" fillId="5" borderId="10" xfId="0" applyNumberFormat="1" applyFont="1" applyFill="1" applyBorder="1" applyAlignment="1" applyProtection="1">
      <alignment vertical="center"/>
      <protection/>
    </xf>
    <xf numFmtId="164" fontId="13" fillId="5" borderId="36" xfId="0" applyNumberFormat="1" applyFont="1" applyFill="1" applyBorder="1" applyAlignment="1" applyProtection="1">
      <alignment vertical="center"/>
      <protection/>
    </xf>
    <xf numFmtId="164" fontId="12" fillId="5" borderId="44" xfId="0" applyNumberFormat="1" applyFont="1" applyFill="1" applyBorder="1" applyAlignment="1" applyProtection="1">
      <alignment vertical="center"/>
      <protection/>
    </xf>
    <xf numFmtId="0" fontId="13" fillId="7" borderId="24" xfId="0" applyFont="1" applyFill="1" applyBorder="1" applyAlignment="1" applyProtection="1">
      <alignment horizontal="center" vertical="center" wrapText="1"/>
      <protection/>
    </xf>
    <xf numFmtId="0" fontId="13" fillId="7" borderId="24" xfId="0" applyFont="1" applyFill="1" applyBorder="1" applyAlignment="1" applyProtection="1">
      <alignment horizontal="center" vertical="center" wrapText="1"/>
      <protection hidden="1"/>
    </xf>
    <xf numFmtId="0" fontId="13" fillId="7" borderId="45" xfId="0" applyFont="1" applyFill="1" applyBorder="1" applyAlignment="1" applyProtection="1">
      <alignment horizontal="center" vertical="center" wrapText="1"/>
      <protection/>
    </xf>
    <xf numFmtId="0" fontId="28" fillId="0" borderId="0" xfId="0" applyFont="1" applyFill="1" applyAlignment="1" applyProtection="1">
      <alignment horizontal="left" vertical="center" wrapText="1"/>
      <protection/>
    </xf>
    <xf numFmtId="0" fontId="1" fillId="0" borderId="0" xfId="0" applyFont="1" applyAlignment="1" applyProtection="1">
      <alignment horizontal="left" vertical="center"/>
      <protection/>
    </xf>
    <xf numFmtId="0" fontId="5" fillId="2" borderId="1" xfId="0" applyFont="1" applyFill="1" applyBorder="1" applyAlignment="1" applyProtection="1">
      <alignment horizontal="left"/>
      <protection/>
    </xf>
    <xf numFmtId="0" fontId="6" fillId="2" borderId="1" xfId="0" applyFont="1" applyFill="1" applyBorder="1" applyAlignment="1" applyProtection="1">
      <alignment horizontal="left" vertical="top"/>
      <protection/>
    </xf>
    <xf numFmtId="0" fontId="5" fillId="2" borderId="0" xfId="0" applyFont="1" applyFill="1" applyAlignment="1" applyProtection="1">
      <alignment horizontal="left"/>
      <protection/>
    </xf>
    <xf numFmtId="0" fontId="6" fillId="2" borderId="0" xfId="0" applyFont="1" applyFill="1" applyAlignment="1" applyProtection="1">
      <alignment horizontal="left" vertical="top"/>
      <protection/>
    </xf>
    <xf numFmtId="0" fontId="13" fillId="4" borderId="11" xfId="0" applyFont="1" applyFill="1" applyBorder="1" applyAlignment="1" applyProtection="1">
      <alignment horizontal="left" vertical="center"/>
      <protection/>
    </xf>
    <xf numFmtId="0" fontId="13" fillId="3" borderId="2" xfId="0" applyFont="1" applyFill="1" applyBorder="1" applyAlignment="1" applyProtection="1">
      <alignment horizontal="left" vertical="center"/>
      <protection/>
    </xf>
    <xf numFmtId="0" fontId="13" fillId="3" borderId="3" xfId="0" applyFont="1" applyFill="1" applyBorder="1" applyAlignment="1" applyProtection="1">
      <alignment horizontal="left" vertical="center"/>
      <protection/>
    </xf>
    <xf numFmtId="164" fontId="12" fillId="0" borderId="0" xfId="0" applyNumberFormat="1" applyFont="1" applyFill="1" applyBorder="1" applyAlignment="1" applyProtection="1">
      <alignment horizontal="left" vertical="center"/>
      <protection/>
    </xf>
    <xf numFmtId="0" fontId="1" fillId="0" borderId="0" xfId="0" applyFont="1" applyAlignment="1" applyProtection="1">
      <alignment horizontal="left" vertical="center"/>
      <protection hidden="1"/>
    </xf>
    <xf numFmtId="0" fontId="1" fillId="0" borderId="0" xfId="0" applyFont="1" applyAlignment="1">
      <alignment horizontal="left" vertical="center"/>
    </xf>
    <xf numFmtId="0" fontId="5" fillId="2" borderId="1" xfId="0" applyFont="1" applyFill="1" applyBorder="1" applyAlignment="1" applyProtection="1">
      <alignment horizontal="left"/>
      <protection hidden="1"/>
    </xf>
    <xf numFmtId="0" fontId="5" fillId="2" borderId="0" xfId="0" applyFont="1" applyFill="1" applyAlignment="1" applyProtection="1">
      <alignment horizontal="left"/>
      <protection hidden="1"/>
    </xf>
    <xf numFmtId="0" fontId="13" fillId="3" borderId="2" xfId="0" applyFont="1" applyFill="1" applyBorder="1" applyAlignment="1">
      <alignment horizontal="left" vertical="center"/>
    </xf>
    <xf numFmtId="0" fontId="13" fillId="3" borderId="3" xfId="0" applyFont="1" applyFill="1" applyBorder="1" applyAlignment="1">
      <alignment horizontal="left" vertical="center"/>
    </xf>
    <xf numFmtId="0" fontId="12" fillId="0" borderId="0" xfId="0" applyFont="1" applyAlignment="1">
      <alignment horizontal="left" vertical="center"/>
    </xf>
    <xf numFmtId="164" fontId="12" fillId="0" borderId="0" xfId="0" applyNumberFormat="1" applyFont="1" applyFill="1" applyBorder="1" applyAlignment="1">
      <alignment horizontal="left" vertical="center"/>
    </xf>
    <xf numFmtId="0" fontId="6" fillId="2" borderId="1" xfId="0" applyFont="1" applyFill="1" applyBorder="1" applyAlignment="1" applyProtection="1">
      <alignment horizontal="left" vertical="top"/>
      <protection hidden="1"/>
    </xf>
    <xf numFmtId="0" fontId="6" fillId="2" borderId="0" xfId="0" applyFont="1" applyFill="1" applyAlignment="1" applyProtection="1">
      <alignment horizontal="left" vertical="top"/>
      <protection hidden="1"/>
    </xf>
    <xf numFmtId="0" fontId="13" fillId="5" borderId="11" xfId="0" applyFont="1" applyFill="1" applyBorder="1" applyAlignment="1">
      <alignment horizontal="left" vertical="center"/>
    </xf>
    <xf numFmtId="0" fontId="6" fillId="0" borderId="1" xfId="0" applyFont="1" applyFill="1" applyBorder="1" applyAlignment="1" applyProtection="1">
      <alignment horizontal="left"/>
      <protection/>
    </xf>
    <xf numFmtId="0" fontId="8" fillId="2" borderId="1" xfId="0" applyFont="1" applyFill="1" applyBorder="1" applyAlignment="1" applyProtection="1">
      <alignment horizontal="left"/>
      <protection/>
    </xf>
    <xf numFmtId="0" fontId="6" fillId="0" borderId="19" xfId="0" applyFont="1" applyFill="1" applyBorder="1" applyAlignment="1" applyProtection="1">
      <alignment horizontal="left"/>
      <protection/>
    </xf>
    <xf numFmtId="0" fontId="8" fillId="2" borderId="19" xfId="0" applyFont="1" applyFill="1" applyBorder="1" applyAlignment="1" applyProtection="1">
      <alignment horizontal="left"/>
      <protection/>
    </xf>
    <xf numFmtId="0" fontId="13" fillId="5" borderId="42" xfId="0" applyFont="1" applyFill="1" applyBorder="1" applyAlignment="1" applyProtection="1">
      <alignment horizontal="left" vertical="center"/>
      <protection/>
    </xf>
    <xf numFmtId="0" fontId="13" fillId="5" borderId="11" xfId="0" applyFont="1" applyFill="1" applyBorder="1" applyAlignment="1" applyProtection="1">
      <alignment horizontal="left" vertical="center"/>
      <protection/>
    </xf>
    <xf numFmtId="164" fontId="13" fillId="3" borderId="39" xfId="0" applyNumberFormat="1" applyFont="1" applyFill="1" applyBorder="1" applyAlignment="1" applyProtection="1">
      <alignment horizontal="right" vertical="center"/>
      <protection/>
    </xf>
    <xf numFmtId="164" fontId="13" fillId="3" borderId="46" xfId="0" applyNumberFormat="1" applyFont="1" applyFill="1" applyBorder="1" applyAlignment="1" applyProtection="1">
      <alignment horizontal="right" vertical="center"/>
      <protection/>
    </xf>
    <xf numFmtId="164" fontId="13" fillId="3" borderId="47" xfId="0" applyNumberFormat="1" applyFont="1" applyFill="1" applyBorder="1" applyAlignment="1" applyProtection="1">
      <alignment horizontal="right" vertical="center"/>
      <protection/>
    </xf>
    <xf numFmtId="164" fontId="12" fillId="0" borderId="44" xfId="0" applyNumberFormat="1" applyFont="1" applyFill="1" applyBorder="1" applyAlignment="1" applyProtection="1">
      <alignment horizontal="right" vertical="center"/>
      <protection/>
    </xf>
    <xf numFmtId="3" fontId="13" fillId="5" borderId="28" xfId="0" applyNumberFormat="1" applyFont="1" applyFill="1" applyBorder="1" applyAlignment="1" applyProtection="1">
      <alignment vertical="center"/>
      <protection/>
    </xf>
    <xf numFmtId="3" fontId="13" fillId="4" borderId="11" xfId="0" applyNumberFormat="1" applyFont="1" applyFill="1" applyBorder="1" applyAlignment="1" applyProtection="1">
      <alignment vertical="center"/>
      <protection/>
    </xf>
    <xf numFmtId="3" fontId="13" fillId="3" borderId="2" xfId="0" applyNumberFormat="1" applyFont="1" applyFill="1" applyBorder="1" applyAlignment="1" applyProtection="1">
      <alignment vertical="center"/>
      <protection/>
    </xf>
    <xf numFmtId="3" fontId="13" fillId="3" borderId="3" xfId="0" applyNumberFormat="1" applyFont="1" applyFill="1" applyBorder="1" applyAlignment="1" applyProtection="1">
      <alignment vertical="center"/>
      <protection/>
    </xf>
    <xf numFmtId="165" fontId="13" fillId="5" borderId="11" xfId="0" applyNumberFormat="1" applyFont="1" applyFill="1" applyBorder="1" applyAlignment="1">
      <alignment vertical="center"/>
    </xf>
    <xf numFmtId="165" fontId="13" fillId="3" borderId="2" xfId="0" applyNumberFormat="1" applyFont="1" applyFill="1" applyBorder="1" applyAlignment="1">
      <alignment vertical="center"/>
    </xf>
    <xf numFmtId="165" fontId="13" fillId="3" borderId="3" xfId="0" applyNumberFormat="1" applyFont="1" applyFill="1" applyBorder="1" applyAlignment="1">
      <alignment vertical="center"/>
    </xf>
    <xf numFmtId="165" fontId="13" fillId="5" borderId="42" xfId="0" applyNumberFormat="1" applyFont="1" applyFill="1" applyBorder="1" applyAlignment="1" applyProtection="1">
      <alignment vertical="center"/>
      <protection/>
    </xf>
    <xf numFmtId="165" fontId="13" fillId="3" borderId="2" xfId="0" applyNumberFormat="1" applyFont="1" applyFill="1" applyBorder="1" applyAlignment="1" applyProtection="1">
      <alignment vertical="center"/>
      <protection/>
    </xf>
    <xf numFmtId="165" fontId="13" fillId="3" borderId="3" xfId="0" applyNumberFormat="1" applyFont="1" applyFill="1" applyBorder="1" applyAlignment="1" applyProtection="1">
      <alignment vertical="center"/>
      <protection/>
    </xf>
    <xf numFmtId="165" fontId="13" fillId="5" borderId="11" xfId="0" applyNumberFormat="1" applyFont="1" applyFill="1" applyBorder="1" applyAlignment="1" applyProtection="1">
      <alignment vertical="center"/>
      <protection/>
    </xf>
    <xf numFmtId="166" fontId="13" fillId="5" borderId="28" xfId="0" applyNumberFormat="1" applyFont="1" applyFill="1" applyBorder="1" applyAlignment="1" applyProtection="1">
      <alignment vertical="center"/>
      <protection/>
    </xf>
    <xf numFmtId="164" fontId="12" fillId="0" borderId="0" xfId="0" applyNumberFormat="1" applyFont="1" applyFill="1" applyBorder="1" applyAlignment="1" applyProtection="1">
      <alignment horizontal="right" vertical="center"/>
      <protection/>
    </xf>
    <xf numFmtId="0" fontId="12" fillId="0" borderId="0" xfId="0" applyFont="1" applyFill="1" applyAlignment="1" applyProtection="1">
      <alignment horizontal="right" vertical="center"/>
      <protection/>
    </xf>
    <xf numFmtId="0" fontId="66" fillId="2" borderId="0" xfId="0" applyFont="1" applyFill="1" applyAlignment="1" applyProtection="1">
      <alignment horizontal="right" indent="1"/>
      <protection/>
    </xf>
    <xf numFmtId="0" fontId="28" fillId="2" borderId="0" xfId="0" applyFont="1" applyFill="1" applyAlignment="1" applyProtection="1">
      <alignment horizontal="left" wrapText="1"/>
      <protection hidden="1"/>
    </xf>
    <xf numFmtId="0" fontId="60" fillId="0" borderId="0" xfId="0" applyFont="1" applyAlignment="1">
      <alignment vertical="center"/>
    </xf>
    <xf numFmtId="0" fontId="60" fillId="0" borderId="1" xfId="0" applyFont="1" applyFill="1" applyBorder="1" applyAlignment="1" applyProtection="1">
      <alignment vertical="center"/>
      <protection/>
    </xf>
    <xf numFmtId="0" fontId="60" fillId="0" borderId="0" xfId="0" applyFont="1" applyAlignment="1" applyProtection="1">
      <alignment horizontal="center" vertical="center"/>
      <protection hidden="1"/>
    </xf>
    <xf numFmtId="0" fontId="1" fillId="0" borderId="0" xfId="0" applyFont="1" applyAlignment="1" applyProtection="1">
      <alignment horizontal="center" vertical="center"/>
      <protection/>
    </xf>
    <xf numFmtId="164" fontId="24" fillId="0" borderId="48" xfId="0" applyNumberFormat="1" applyFont="1" applyFill="1" applyBorder="1" applyAlignment="1" applyProtection="1">
      <alignment vertical="center"/>
      <protection/>
    </xf>
    <xf numFmtId="164" fontId="24" fillId="0" borderId="49" xfId="0" applyNumberFormat="1" applyFont="1" applyFill="1" applyBorder="1" applyAlignment="1" applyProtection="1">
      <alignment vertical="center"/>
      <protection/>
    </xf>
    <xf numFmtId="164" fontId="13" fillId="5" borderId="50" xfId="0" applyNumberFormat="1" applyFont="1" applyFill="1" applyBorder="1" applyAlignment="1" applyProtection="1">
      <alignment vertical="center"/>
      <protection/>
    </xf>
    <xf numFmtId="164" fontId="13" fillId="5" borderId="51" xfId="0" applyNumberFormat="1" applyFont="1" applyFill="1" applyBorder="1" applyAlignment="1" applyProtection="1">
      <alignment vertical="center"/>
      <protection/>
    </xf>
    <xf numFmtId="164" fontId="13" fillId="5" borderId="52" xfId="0" applyNumberFormat="1" applyFont="1" applyFill="1" applyBorder="1" applyAlignment="1" applyProtection="1">
      <alignment vertical="center"/>
      <protection/>
    </xf>
    <xf numFmtId="164" fontId="13" fillId="5" borderId="53" xfId="0" applyNumberFormat="1" applyFont="1" applyFill="1" applyBorder="1" applyAlignment="1" applyProtection="1">
      <alignment vertical="center"/>
      <protection/>
    </xf>
    <xf numFmtId="164" fontId="13" fillId="3" borderId="54" xfId="0" applyNumberFormat="1" applyFont="1" applyFill="1" applyBorder="1" applyAlignment="1" applyProtection="1">
      <alignment vertical="center"/>
      <protection/>
    </xf>
    <xf numFmtId="164" fontId="13" fillId="3" borderId="55" xfId="0" applyNumberFormat="1" applyFont="1" applyFill="1" applyBorder="1" applyAlignment="1" applyProtection="1">
      <alignment vertical="center"/>
      <protection/>
    </xf>
    <xf numFmtId="164" fontId="13" fillId="3" borderId="56" xfId="0" applyNumberFormat="1" applyFont="1" applyFill="1" applyBorder="1" applyAlignment="1" applyProtection="1">
      <alignment vertical="center"/>
      <protection/>
    </xf>
    <xf numFmtId="164" fontId="13" fillId="3" borderId="57" xfId="0" applyNumberFormat="1" applyFont="1" applyFill="1" applyBorder="1" applyAlignment="1" applyProtection="1">
      <alignment vertical="center"/>
      <protection/>
    </xf>
    <xf numFmtId="164" fontId="13" fillId="3" borderId="58" xfId="0" applyNumberFormat="1" applyFont="1" applyFill="1" applyBorder="1" applyAlignment="1" applyProtection="1">
      <alignment vertical="center"/>
      <protection/>
    </xf>
    <xf numFmtId="164" fontId="13" fillId="3" borderId="59" xfId="0" applyNumberFormat="1" applyFont="1" applyFill="1" applyBorder="1" applyAlignment="1" applyProtection="1">
      <alignment vertical="center"/>
      <protection/>
    </xf>
    <xf numFmtId="164" fontId="13" fillId="3" borderId="60" xfId="0" applyNumberFormat="1" applyFont="1" applyFill="1" applyBorder="1" applyAlignment="1" applyProtection="1">
      <alignment vertical="center"/>
      <protection/>
    </xf>
    <xf numFmtId="164" fontId="13" fillId="3" borderId="61" xfId="0" applyNumberFormat="1" applyFont="1" applyFill="1" applyBorder="1" applyAlignment="1" applyProtection="1">
      <alignment vertical="center"/>
      <protection/>
    </xf>
    <xf numFmtId="164" fontId="12" fillId="5" borderId="62" xfId="0" applyNumberFormat="1" applyFont="1" applyFill="1" applyBorder="1" applyAlignment="1" applyProtection="1">
      <alignment vertical="center"/>
      <protection/>
    </xf>
    <xf numFmtId="164" fontId="13" fillId="5" borderId="63" xfId="0" applyNumberFormat="1" applyFont="1" applyFill="1" applyBorder="1" applyAlignment="1" applyProtection="1">
      <alignment vertical="center"/>
      <protection/>
    </xf>
    <xf numFmtId="0" fontId="12" fillId="0" borderId="0" xfId="0" applyFont="1" applyFill="1" applyAlignment="1" applyProtection="1">
      <alignment vertical="center"/>
      <protection/>
    </xf>
    <xf numFmtId="0" fontId="13" fillId="7" borderId="64" xfId="0" applyFont="1" applyFill="1" applyBorder="1" applyAlignment="1" applyProtection="1">
      <alignment horizontal="center" vertical="center" wrapText="1"/>
      <protection/>
    </xf>
    <xf numFmtId="0" fontId="13" fillId="7" borderId="65" xfId="0" applyFont="1" applyFill="1" applyBorder="1" applyAlignment="1" applyProtection="1">
      <alignment horizontal="center" vertical="center" wrapText="1"/>
      <protection/>
    </xf>
    <xf numFmtId="164" fontId="6" fillId="4" borderId="66" xfId="0" applyNumberFormat="1" applyFont="1" applyFill="1" applyBorder="1" applyAlignment="1" applyProtection="1">
      <alignment horizontal="center" vertical="center"/>
      <protection/>
    </xf>
    <xf numFmtId="164" fontId="6" fillId="4" borderId="67" xfId="0" applyNumberFormat="1" applyFont="1" applyFill="1" applyBorder="1" applyAlignment="1" applyProtection="1">
      <alignment horizontal="center" vertical="center"/>
      <protection/>
    </xf>
    <xf numFmtId="164" fontId="6" fillId="4" borderId="68" xfId="0" applyNumberFormat="1" applyFont="1" applyFill="1" applyBorder="1" applyAlignment="1" applyProtection="1">
      <alignment horizontal="center" vertical="center"/>
      <protection/>
    </xf>
    <xf numFmtId="0" fontId="27" fillId="0" borderId="0" xfId="0" applyFont="1" applyBorder="1" applyAlignment="1" applyProtection="1">
      <alignment vertical="center"/>
      <protection/>
    </xf>
    <xf numFmtId="0" fontId="28" fillId="2" borderId="1" xfId="0" applyFont="1" applyFill="1" applyBorder="1" applyAlignment="1" applyProtection="1">
      <alignment vertical="top" wrapText="1"/>
      <protection hidden="1"/>
    </xf>
    <xf numFmtId="0" fontId="27" fillId="0" borderId="1" xfId="0" applyFont="1" applyBorder="1" applyAlignment="1" applyProtection="1">
      <alignment vertical="center"/>
      <protection/>
    </xf>
    <xf numFmtId="0" fontId="13" fillId="7" borderId="24" xfId="0" applyFont="1" applyFill="1" applyBorder="1" applyAlignment="1" applyProtection="1">
      <alignment horizontal="center" vertical="center" wrapText="1"/>
      <protection/>
    </xf>
    <xf numFmtId="0" fontId="39" fillId="0" borderId="0" xfId="0" applyFont="1" applyAlignment="1" applyProtection="1">
      <alignment horizontal="left" vertical="top" wrapText="1"/>
      <protection hidden="1"/>
    </xf>
    <xf numFmtId="0" fontId="9" fillId="0" borderId="1" xfId="0" applyFont="1" applyFill="1" applyBorder="1" applyProtection="1">
      <protection/>
    </xf>
    <xf numFmtId="0" fontId="9" fillId="0" borderId="0" xfId="0" applyFont="1" applyFill="1" applyProtection="1">
      <protection/>
    </xf>
    <xf numFmtId="0" fontId="26" fillId="0" borderId="0" xfId="0" applyFont="1" applyFill="1" applyAlignment="1" applyProtection="1">
      <alignment vertical="center"/>
      <protection/>
    </xf>
    <xf numFmtId="0" fontId="9" fillId="0" borderId="0" xfId="0" applyFont="1" applyFill="1" applyAlignment="1" applyProtection="1">
      <alignment vertical="center"/>
      <protection/>
    </xf>
    <xf numFmtId="0" fontId="13" fillId="7" borderId="69" xfId="0" applyFont="1" applyFill="1" applyBorder="1" applyAlignment="1" applyProtection="1">
      <alignment horizontal="center" vertical="center" wrapText="1"/>
      <protection/>
    </xf>
    <xf numFmtId="166" fontId="13" fillId="5" borderId="28" xfId="0" applyNumberFormat="1" applyFont="1" applyFill="1" applyBorder="1" applyAlignment="1" applyProtection="1">
      <alignment horizontal="right" vertical="center"/>
      <protection/>
    </xf>
    <xf numFmtId="0" fontId="19" fillId="2" borderId="0" xfId="0" applyFont="1" applyFill="1" applyAlignment="1" applyProtection="1">
      <alignment vertical="center" wrapText="1"/>
      <protection/>
    </xf>
    <xf numFmtId="164" fontId="24" fillId="0" borderId="22" xfId="0" applyNumberFormat="1" applyFont="1" applyFill="1" applyBorder="1" applyAlignment="1" applyProtection="1">
      <alignment vertical="center"/>
      <protection/>
    </xf>
    <xf numFmtId="0" fontId="60" fillId="0" borderId="0" xfId="0" applyFont="1" applyAlignment="1" applyProtection="1">
      <alignment horizontal="center" vertical="center" wrapText="1"/>
      <protection/>
    </xf>
    <xf numFmtId="0" fontId="13" fillId="0" borderId="0" xfId="0" applyFont="1" applyAlignment="1" applyProtection="1">
      <alignment vertical="center"/>
      <protection hidden="1"/>
    </xf>
    <xf numFmtId="0" fontId="9" fillId="0" borderId="0" xfId="0" applyFont="1" applyAlignment="1" applyProtection="1">
      <alignment vertical="center"/>
      <protection hidden="1"/>
    </xf>
    <xf numFmtId="0" fontId="12" fillId="0" borderId="0" xfId="0" applyFont="1" applyAlignment="1" applyProtection="1">
      <alignment vertical="center"/>
      <protection hidden="1"/>
    </xf>
    <xf numFmtId="0" fontId="13" fillId="7" borderId="70" xfId="0" applyFont="1" applyFill="1" applyBorder="1" applyAlignment="1" applyProtection="1">
      <alignment horizontal="center" vertical="center" textRotation="90" wrapText="1"/>
      <protection/>
    </xf>
    <xf numFmtId="0" fontId="13" fillId="7" borderId="71" xfId="0" applyFont="1" applyFill="1" applyBorder="1" applyAlignment="1" applyProtection="1">
      <alignment horizontal="center" vertical="center" textRotation="90" wrapText="1"/>
      <protection/>
    </xf>
    <xf numFmtId="0" fontId="13" fillId="7" borderId="72" xfId="0" applyFont="1" applyFill="1" applyBorder="1" applyAlignment="1" applyProtection="1">
      <alignment horizontal="center" vertical="center" textRotation="90" wrapText="1"/>
      <protection/>
    </xf>
    <xf numFmtId="0" fontId="71" fillId="0" borderId="0" xfId="0" applyFont="1" applyFill="1" applyAlignment="1" applyProtection="1">
      <alignment vertical="center"/>
      <protection hidden="1"/>
    </xf>
    <xf numFmtId="0" fontId="12" fillId="7" borderId="39" xfId="0" applyFont="1" applyFill="1" applyBorder="1" applyAlignment="1" applyProtection="1">
      <alignment vertical="center"/>
      <protection/>
    </xf>
    <xf numFmtId="164" fontId="12" fillId="4" borderId="10" xfId="0" applyNumberFormat="1" applyFont="1" applyFill="1" applyBorder="1" applyAlignment="1" applyProtection="1">
      <alignment horizontal="center" vertical="center"/>
      <protection locked="0"/>
    </xf>
    <xf numFmtId="0" fontId="39" fillId="0" borderId="0" xfId="0" applyFont="1" applyAlignment="1" applyProtection="1">
      <alignment horizontal="left" vertical="top" wrapText="1"/>
      <protection hidden="1"/>
    </xf>
    <xf numFmtId="0" fontId="60" fillId="0" borderId="0" xfId="0" applyFont="1" applyAlignment="1" applyProtection="1">
      <alignment horizontal="center" vertical="center"/>
      <protection hidden="1"/>
    </xf>
    <xf numFmtId="164" fontId="6" fillId="4" borderId="73" xfId="0" applyNumberFormat="1" applyFont="1" applyFill="1" applyBorder="1" applyAlignment="1" applyProtection="1">
      <alignment horizontal="center" vertical="center"/>
      <protection/>
    </xf>
    <xf numFmtId="164" fontId="6" fillId="4" borderId="74" xfId="0" applyNumberFormat="1" applyFont="1" applyFill="1" applyBorder="1" applyAlignment="1" applyProtection="1">
      <alignment horizontal="center" vertical="center"/>
      <protection/>
    </xf>
    <xf numFmtId="164" fontId="6" fillId="4" borderId="75" xfId="0" applyNumberFormat="1" applyFont="1" applyFill="1" applyBorder="1" applyAlignment="1" applyProtection="1">
      <alignment horizontal="center" vertical="center"/>
      <protection/>
    </xf>
    <xf numFmtId="0" fontId="13" fillId="6" borderId="20" xfId="0" applyFont="1" applyFill="1" applyBorder="1" applyAlignment="1" applyProtection="1">
      <alignment horizontal="left" vertical="center" wrapText="1" indent="1"/>
      <protection locked="0"/>
    </xf>
    <xf numFmtId="3" fontId="13" fillId="6" borderId="20" xfId="0" applyNumberFormat="1" applyFont="1" applyFill="1" applyBorder="1" applyAlignment="1" applyProtection="1">
      <alignment horizontal="right" vertical="center" wrapText="1" indent="1"/>
      <protection locked="0"/>
    </xf>
    <xf numFmtId="164" fontId="13" fillId="6" borderId="5" xfId="0" applyNumberFormat="1" applyFont="1" applyFill="1" applyBorder="1" applyAlignment="1" applyProtection="1">
      <alignment vertical="center"/>
      <protection locked="0"/>
    </xf>
    <xf numFmtId="164" fontId="13" fillId="6" borderId="8" xfId="0" applyNumberFormat="1" applyFont="1" applyFill="1" applyBorder="1" applyAlignment="1" applyProtection="1">
      <alignment vertical="center"/>
      <protection locked="0"/>
    </xf>
    <xf numFmtId="164" fontId="13" fillId="6" borderId="5" xfId="0" applyNumberFormat="1" applyFont="1" applyFill="1" applyBorder="1" applyAlignment="1" applyProtection="1">
      <alignment horizontal="center" vertical="center"/>
      <protection locked="0"/>
    </xf>
    <xf numFmtId="164" fontId="13" fillId="6" borderId="8" xfId="0" applyNumberFormat="1" applyFont="1" applyFill="1" applyBorder="1" applyAlignment="1" applyProtection="1">
      <alignment horizontal="center" vertical="center"/>
      <protection locked="0"/>
    </xf>
    <xf numFmtId="164" fontId="13" fillId="6" borderId="2" xfId="0" applyNumberFormat="1" applyFont="1" applyFill="1" applyBorder="1" applyAlignment="1" applyProtection="1">
      <alignment horizontal="center" vertical="center"/>
      <protection locked="0"/>
    </xf>
    <xf numFmtId="164" fontId="13" fillId="6" borderId="76" xfId="0" applyNumberFormat="1" applyFont="1" applyFill="1" applyBorder="1" applyAlignment="1" applyProtection="1">
      <alignment horizontal="center" vertical="center"/>
      <protection locked="0"/>
    </xf>
    <xf numFmtId="164" fontId="13" fillId="6" borderId="16" xfId="0" applyNumberFormat="1" applyFont="1" applyFill="1" applyBorder="1" applyAlignment="1" applyProtection="1">
      <alignment horizontal="center" vertical="center"/>
      <protection locked="0"/>
    </xf>
    <xf numFmtId="164" fontId="16" fillId="6" borderId="5" xfId="0" applyNumberFormat="1" applyFont="1" applyFill="1" applyBorder="1" applyAlignment="1" applyProtection="1">
      <alignment horizontal="center" vertical="center"/>
      <protection locked="0"/>
    </xf>
    <xf numFmtId="164" fontId="16" fillId="6" borderId="2" xfId="0" applyNumberFormat="1" applyFont="1" applyFill="1" applyBorder="1" applyAlignment="1" applyProtection="1">
      <alignment horizontal="center" vertical="center"/>
      <protection locked="0"/>
    </xf>
    <xf numFmtId="164" fontId="16" fillId="6" borderId="16" xfId="0" applyNumberFormat="1" applyFont="1" applyFill="1" applyBorder="1" applyAlignment="1" applyProtection="1">
      <alignment horizontal="center" vertical="center"/>
      <protection locked="0"/>
    </xf>
    <xf numFmtId="164" fontId="16" fillId="6" borderId="6" xfId="0" applyNumberFormat="1" applyFont="1" applyFill="1" applyBorder="1" applyAlignment="1" applyProtection="1">
      <alignment horizontal="center" vertical="center"/>
      <protection locked="0"/>
    </xf>
    <xf numFmtId="164" fontId="16" fillId="6" borderId="3" xfId="0" applyNumberFormat="1" applyFont="1" applyFill="1" applyBorder="1" applyAlignment="1" applyProtection="1">
      <alignment horizontal="center" vertical="center"/>
      <protection locked="0"/>
    </xf>
    <xf numFmtId="164" fontId="16" fillId="6" borderId="77" xfId="0" applyNumberFormat="1" applyFont="1" applyFill="1" applyBorder="1" applyAlignment="1" applyProtection="1">
      <alignment horizontal="center" vertical="center"/>
      <protection locked="0"/>
    </xf>
    <xf numFmtId="164" fontId="13" fillId="6" borderId="76" xfId="0" applyNumberFormat="1" applyFont="1" applyFill="1" applyBorder="1" applyAlignment="1" applyProtection="1">
      <alignment vertical="center"/>
      <protection locked="0"/>
    </xf>
    <xf numFmtId="164" fontId="13" fillId="6" borderId="16" xfId="0" applyNumberFormat="1" applyFont="1" applyFill="1" applyBorder="1" applyAlignment="1" applyProtection="1">
      <alignment vertical="center"/>
      <protection locked="0"/>
    </xf>
    <xf numFmtId="0" fontId="68" fillId="0" borderId="0" xfId="0" applyFont="1" applyAlignment="1" applyProtection="1">
      <alignment vertical="center"/>
      <protection hidden="1"/>
    </xf>
    <xf numFmtId="0" fontId="74" fillId="0" borderId="0" xfId="0" applyFont="1" applyAlignment="1" applyProtection="1">
      <alignment vertical="center"/>
      <protection/>
    </xf>
    <xf numFmtId="0" fontId="9" fillId="0" borderId="0" xfId="0" applyFont="1" applyAlignment="1" applyProtection="1">
      <alignment vertical="center" wrapText="1"/>
      <protection hidden="1"/>
    </xf>
    <xf numFmtId="0" fontId="53" fillId="0" borderId="0" xfId="0" applyFont="1" applyAlignment="1" applyProtection="1">
      <alignment vertical="top" wrapText="1"/>
      <protection hidden="1"/>
    </xf>
    <xf numFmtId="0" fontId="16" fillId="0" borderId="0" xfId="0" applyFont="1" applyAlignment="1" applyProtection="1">
      <alignment vertical="center"/>
      <protection/>
    </xf>
    <xf numFmtId="0" fontId="16" fillId="0" borderId="0" xfId="0" applyFont="1" applyAlignment="1" applyProtection="1">
      <alignment horizontal="left" vertical="center"/>
      <protection/>
    </xf>
    <xf numFmtId="0" fontId="16" fillId="0" borderId="0" xfId="0" applyFont="1" applyFill="1" applyAlignment="1" applyProtection="1">
      <alignment vertical="center"/>
      <protection/>
    </xf>
    <xf numFmtId="0" fontId="58" fillId="0" borderId="0" xfId="0" applyFont="1" applyAlignment="1" applyProtection="1">
      <alignment vertical="center"/>
      <protection/>
    </xf>
    <xf numFmtId="0" fontId="6" fillId="0" borderId="0" xfId="0" applyFont="1" applyFill="1" applyAlignment="1" applyProtection="1">
      <alignment vertical="center"/>
      <protection/>
    </xf>
    <xf numFmtId="0" fontId="75" fillId="0" borderId="0" xfId="0" applyFont="1" applyAlignment="1" applyProtection="1">
      <alignment vertical="center"/>
      <protection/>
    </xf>
    <xf numFmtId="0" fontId="6" fillId="0" borderId="0" xfId="0" applyFont="1" applyAlignment="1" applyProtection="1">
      <alignment vertical="center"/>
      <protection/>
    </xf>
    <xf numFmtId="0" fontId="76" fillId="0" borderId="0" xfId="0" applyFont="1" applyAlignment="1" applyProtection="1">
      <alignment vertical="center"/>
      <protection/>
    </xf>
    <xf numFmtId="0" fontId="28" fillId="2" borderId="0" xfId="0" applyFont="1" applyFill="1" applyAlignment="1" applyProtection="1">
      <alignment horizontal="left" wrapText="1"/>
      <protection hidden="1"/>
    </xf>
    <xf numFmtId="0" fontId="77" fillId="7" borderId="78" xfId="0" applyFont="1" applyFill="1" applyBorder="1" applyAlignment="1" applyProtection="1">
      <alignment horizontal="center" vertical="center" wrapText="1"/>
      <protection/>
    </xf>
    <xf numFmtId="0" fontId="77" fillId="7" borderId="39" xfId="0" applyFont="1" applyFill="1" applyBorder="1" applyAlignment="1" applyProtection="1">
      <alignment horizontal="center" vertical="center" wrapText="1"/>
      <protection/>
    </xf>
    <xf numFmtId="0" fontId="22" fillId="6" borderId="79" xfId="0" applyFont="1" applyFill="1" applyBorder="1" applyAlignment="1" applyProtection="1">
      <alignment horizontal="right" vertical="center"/>
      <protection locked="0"/>
    </xf>
    <xf numFmtId="164" fontId="24" fillId="6" borderId="80" xfId="0" applyNumberFormat="1" applyFont="1" applyFill="1" applyBorder="1" applyAlignment="1" applyProtection="1">
      <alignment vertical="center"/>
      <protection locked="0"/>
    </xf>
    <xf numFmtId="164" fontId="12" fillId="5" borderId="10" xfId="0" applyNumberFormat="1" applyFont="1" applyFill="1" applyBorder="1" applyAlignment="1">
      <alignment vertical="center"/>
    </xf>
    <xf numFmtId="164" fontId="12" fillId="5" borderId="11" xfId="0" applyNumberFormat="1" applyFont="1" applyFill="1" applyBorder="1" applyAlignment="1">
      <alignment vertical="center"/>
    </xf>
    <xf numFmtId="164" fontId="13" fillId="5" borderId="81" xfId="0" applyNumberFormat="1" applyFont="1" applyFill="1" applyBorder="1" applyAlignment="1" applyProtection="1">
      <alignment vertical="center"/>
      <protection/>
    </xf>
    <xf numFmtId="164" fontId="13" fillId="5" borderId="82" xfId="0" applyNumberFormat="1" applyFont="1" applyFill="1" applyBorder="1" applyAlignment="1" applyProtection="1">
      <alignment vertical="center"/>
      <protection/>
    </xf>
    <xf numFmtId="164" fontId="13" fillId="5" borderId="83" xfId="0" applyNumberFormat="1" applyFont="1" applyFill="1" applyBorder="1" applyAlignment="1" applyProtection="1">
      <alignment vertical="center"/>
      <protection/>
    </xf>
    <xf numFmtId="164" fontId="24" fillId="5" borderId="84" xfId="0" applyNumberFormat="1" applyFont="1" applyFill="1" applyBorder="1" applyAlignment="1" applyProtection="1">
      <alignment vertical="center"/>
      <protection/>
    </xf>
    <xf numFmtId="164" fontId="25" fillId="5" borderId="85" xfId="0" applyNumberFormat="1" applyFont="1" applyFill="1" applyBorder="1" applyAlignment="1" applyProtection="1">
      <alignment vertical="center"/>
      <protection/>
    </xf>
    <xf numFmtId="0" fontId="60" fillId="0" borderId="0" xfId="0" applyFont="1" applyAlignment="1" applyProtection="1">
      <alignment horizontal="center" vertical="center" wrapText="1"/>
      <protection/>
    </xf>
    <xf numFmtId="0" fontId="28" fillId="2" borderId="0" xfId="0" applyFont="1" applyFill="1" applyAlignment="1" applyProtection="1">
      <alignment horizontal="left" wrapText="1"/>
      <protection hidden="1"/>
    </xf>
    <xf numFmtId="0" fontId="58" fillId="2" borderId="0" xfId="0" applyFont="1" applyFill="1" applyBorder="1" applyAlignment="1" applyProtection="1">
      <alignment horizontal="left" vertical="top" wrapText="1"/>
      <protection/>
    </xf>
    <xf numFmtId="164" fontId="16" fillId="0" borderId="86" xfId="0" applyNumberFormat="1" applyFont="1" applyFill="1" applyBorder="1" applyAlignment="1" applyProtection="1">
      <alignment horizontal="center" vertical="center"/>
      <protection/>
    </xf>
    <xf numFmtId="164" fontId="16" fillId="0" borderId="87" xfId="0" applyNumberFormat="1" applyFont="1" applyFill="1" applyBorder="1" applyAlignment="1" applyProtection="1">
      <alignment horizontal="center" vertical="center"/>
      <protection/>
    </xf>
    <xf numFmtId="164" fontId="16" fillId="0" borderId="88" xfId="0" applyNumberFormat="1" applyFont="1" applyFill="1" applyBorder="1" applyAlignment="1" applyProtection="1">
      <alignment horizontal="center" vertical="center"/>
      <protection/>
    </xf>
    <xf numFmtId="164" fontId="16" fillId="0" borderId="89" xfId="0" applyNumberFormat="1" applyFont="1" applyFill="1" applyBorder="1" applyAlignment="1" applyProtection="1">
      <alignment horizontal="center" vertical="center"/>
      <protection/>
    </xf>
    <xf numFmtId="164" fontId="16" fillId="0" borderId="90" xfId="0" applyNumberFormat="1" applyFont="1" applyFill="1" applyBorder="1" applyAlignment="1" applyProtection="1">
      <alignment horizontal="center" vertical="center"/>
      <protection/>
    </xf>
    <xf numFmtId="164" fontId="16" fillId="0" borderId="91" xfId="0" applyNumberFormat="1" applyFont="1" applyFill="1" applyBorder="1" applyAlignment="1" applyProtection="1">
      <alignment horizontal="center" vertical="center"/>
      <protection/>
    </xf>
    <xf numFmtId="164" fontId="16" fillId="0" borderId="92" xfId="0" applyNumberFormat="1" applyFont="1" applyFill="1" applyBorder="1" applyAlignment="1" applyProtection="1">
      <alignment horizontal="center" vertical="center"/>
      <protection/>
    </xf>
    <xf numFmtId="164" fontId="16" fillId="0" borderId="93" xfId="0" applyNumberFormat="1" applyFont="1" applyFill="1" applyBorder="1" applyAlignment="1" applyProtection="1">
      <alignment horizontal="center" vertical="center"/>
      <protection/>
    </xf>
    <xf numFmtId="0" fontId="47" fillId="0" borderId="0" xfId="0" applyFont="1" applyAlignment="1">
      <alignment vertical="center"/>
    </xf>
    <xf numFmtId="0" fontId="58" fillId="0" borderId="0" xfId="0" applyFont="1" applyFill="1" applyAlignment="1" applyProtection="1">
      <alignment horizontal="right" vertical="center" wrapText="1"/>
      <protection hidden="1"/>
    </xf>
    <xf numFmtId="0" fontId="60" fillId="0" borderId="0" xfId="0" applyFont="1" applyFill="1" applyAlignment="1">
      <alignment vertical="center"/>
    </xf>
    <xf numFmtId="164" fontId="13" fillId="0" borderId="39" xfId="0" applyNumberFormat="1" applyFont="1" applyFill="1" applyBorder="1" applyAlignment="1" applyProtection="1">
      <alignment horizontal="right" vertical="center"/>
      <protection/>
    </xf>
    <xf numFmtId="164" fontId="13" fillId="0" borderId="94" xfId="0" applyNumberFormat="1" applyFont="1" applyFill="1" applyBorder="1" applyAlignment="1" applyProtection="1">
      <alignment horizontal="right" vertical="center"/>
      <protection/>
    </xf>
    <xf numFmtId="0" fontId="13" fillId="7" borderId="95" xfId="0" applyFont="1" applyFill="1" applyBorder="1" applyAlignment="1" applyProtection="1">
      <alignment horizontal="center" vertical="top" wrapText="1"/>
      <protection/>
    </xf>
    <xf numFmtId="0" fontId="13" fillId="7" borderId="96" xfId="0" applyFont="1" applyFill="1" applyBorder="1" applyAlignment="1" applyProtection="1">
      <alignment horizontal="center" vertical="top" wrapText="1"/>
      <protection/>
    </xf>
    <xf numFmtId="0" fontId="13" fillId="7" borderId="97" xfId="0" applyFont="1" applyFill="1" applyBorder="1" applyAlignment="1" applyProtection="1">
      <alignment horizontal="center" vertical="top" wrapText="1"/>
      <protection/>
    </xf>
    <xf numFmtId="0" fontId="53" fillId="0" borderId="0" xfId="0" applyFont="1" applyAlignment="1" applyProtection="1">
      <alignment horizontal="left" vertical="top" wrapText="1"/>
      <protection hidden="1"/>
    </xf>
    <xf numFmtId="0" fontId="39" fillId="0" borderId="0" xfId="0" applyFont="1" applyAlignment="1" applyProtection="1">
      <alignment horizontal="left" vertical="top" wrapText="1"/>
      <protection hidden="1"/>
    </xf>
    <xf numFmtId="0" fontId="37" fillId="0" borderId="0" xfId="0" applyFont="1" applyBorder="1" applyAlignment="1" applyProtection="1">
      <alignment horizontal="left" vertical="top" wrapText="1"/>
      <protection hidden="1"/>
    </xf>
    <xf numFmtId="0" fontId="37" fillId="0" borderId="0" xfId="0" applyFont="1" applyFill="1" applyBorder="1" applyAlignment="1" applyProtection="1">
      <alignment horizontal="left" vertical="top" wrapText="1" indent="2"/>
      <protection hidden="1"/>
    </xf>
    <xf numFmtId="0" fontId="37" fillId="0" borderId="0" xfId="0" applyFont="1" applyBorder="1" applyAlignment="1" applyProtection="1">
      <alignment horizontal="left" vertical="top" wrapText="1" indent="2"/>
      <protection hidden="1"/>
    </xf>
    <xf numFmtId="0" fontId="69" fillId="0" borderId="0" xfId="0" applyFont="1" applyFill="1" applyBorder="1" applyAlignment="1" applyProtection="1">
      <alignment horizontal="left" vertical="top" wrapText="1" indent="2"/>
      <protection hidden="1"/>
    </xf>
    <xf numFmtId="0" fontId="53" fillId="0" borderId="0" xfId="0" applyFont="1" applyFill="1" applyAlignment="1" applyProtection="1">
      <alignment horizontal="left" vertical="top" wrapText="1"/>
      <protection hidden="1"/>
    </xf>
    <xf numFmtId="0" fontId="55" fillId="0" borderId="0" xfId="0" applyFont="1" applyAlignment="1" applyProtection="1">
      <alignment horizontal="right" vertical="top" wrapText="1"/>
      <protection hidden="1"/>
    </xf>
    <xf numFmtId="0" fontId="56" fillId="0" borderId="0" xfId="0" applyFont="1" applyAlignment="1" applyProtection="1">
      <alignment horizontal="right" vertical="top" wrapText="1"/>
      <protection hidden="1"/>
    </xf>
    <xf numFmtId="0" fontId="3" fillId="0" borderId="0" xfId="0" applyFont="1" applyAlignment="1" applyProtection="1">
      <alignment horizontal="left" vertical="center" wrapText="1" indent="2"/>
      <protection hidden="1"/>
    </xf>
    <xf numFmtId="0" fontId="65" fillId="2" borderId="0" xfId="0" applyFont="1" applyFill="1" applyAlignment="1" applyProtection="1">
      <alignment horizontal="right" vertical="top" wrapText="1"/>
      <protection/>
    </xf>
    <xf numFmtId="0" fontId="12" fillId="7" borderId="98" xfId="0" applyFont="1" applyFill="1" applyBorder="1" applyAlignment="1" applyProtection="1">
      <alignment horizontal="right" vertical="center"/>
      <protection/>
    </xf>
    <xf numFmtId="0" fontId="12" fillId="7" borderId="99" xfId="0" applyFont="1" applyFill="1" applyBorder="1" applyAlignment="1" applyProtection="1">
      <alignment horizontal="right" vertical="center"/>
      <protection/>
    </xf>
    <xf numFmtId="0" fontId="13" fillId="7" borderId="100" xfId="0" applyFont="1" applyFill="1" applyBorder="1" applyAlignment="1" applyProtection="1">
      <alignment horizontal="center" vertical="center" wrapText="1"/>
      <protection/>
    </xf>
    <xf numFmtId="0" fontId="13" fillId="7" borderId="69" xfId="0" applyFont="1" applyFill="1" applyBorder="1" applyAlignment="1" applyProtection="1">
      <alignment horizontal="center" vertical="center" wrapText="1"/>
      <protection/>
    </xf>
    <xf numFmtId="0" fontId="13" fillId="7" borderId="100" xfId="0" applyFont="1" applyFill="1" applyBorder="1" applyAlignment="1" applyProtection="1">
      <alignment horizontal="center" vertical="center"/>
      <protection/>
    </xf>
    <xf numFmtId="0" fontId="13" fillId="7" borderId="69" xfId="0" applyFont="1" applyFill="1" applyBorder="1" applyAlignment="1" applyProtection="1">
      <alignment horizontal="center" vertical="center"/>
      <protection/>
    </xf>
    <xf numFmtId="0" fontId="12" fillId="7" borderId="100" xfId="0" applyFont="1" applyFill="1" applyBorder="1" applyAlignment="1" applyProtection="1">
      <alignment horizontal="center" vertical="center" wrapText="1"/>
      <protection/>
    </xf>
    <xf numFmtId="0" fontId="12" fillId="7" borderId="69" xfId="0" applyFont="1" applyFill="1" applyBorder="1" applyAlignment="1" applyProtection="1">
      <alignment horizontal="center" vertical="center" wrapText="1"/>
      <protection/>
    </xf>
    <xf numFmtId="49" fontId="17" fillId="10" borderId="101" xfId="0" applyNumberFormat="1" applyFont="1" applyFill="1" applyBorder="1" applyAlignment="1" applyProtection="1">
      <alignment horizontal="center"/>
      <protection locked="0"/>
    </xf>
    <xf numFmtId="49" fontId="17" fillId="10" borderId="102" xfId="0" applyNumberFormat="1" applyFont="1" applyFill="1" applyBorder="1" applyAlignment="1" applyProtection="1">
      <alignment horizontal="center"/>
      <protection locked="0"/>
    </xf>
    <xf numFmtId="49" fontId="17" fillId="10" borderId="103" xfId="0" applyNumberFormat="1" applyFont="1" applyFill="1" applyBorder="1" applyAlignment="1" applyProtection="1">
      <alignment horizontal="center"/>
      <protection locked="0"/>
    </xf>
    <xf numFmtId="167" fontId="18" fillId="10" borderId="101" xfId="0" applyNumberFormat="1" applyFont="1" applyFill="1" applyBorder="1" applyAlignment="1" applyProtection="1">
      <alignment horizontal="center"/>
      <protection locked="0"/>
    </xf>
    <xf numFmtId="167" fontId="18" fillId="10" borderId="103" xfId="0" applyNumberFormat="1" applyFont="1" applyFill="1" applyBorder="1" applyAlignment="1" applyProtection="1">
      <alignment horizontal="center"/>
      <protection locked="0"/>
    </xf>
    <xf numFmtId="164" fontId="78" fillId="5" borderId="104" xfId="0" applyNumberFormat="1" applyFont="1" applyFill="1" applyBorder="1" applyAlignment="1" applyProtection="1">
      <alignment horizontal="center" vertical="center" wrapText="1"/>
      <protection/>
    </xf>
    <xf numFmtId="164" fontId="78" fillId="5" borderId="105" xfId="0" applyNumberFormat="1" applyFont="1" applyFill="1" applyBorder="1" applyAlignment="1" applyProtection="1">
      <alignment horizontal="center" vertical="center" wrapText="1"/>
      <protection/>
    </xf>
    <xf numFmtId="0" fontId="12" fillId="5" borderId="28" xfId="0" applyFont="1" applyFill="1" applyBorder="1" applyAlignment="1" applyProtection="1">
      <alignment horizontal="left" vertical="center" wrapText="1"/>
      <protection/>
    </xf>
    <xf numFmtId="0" fontId="12" fillId="7" borderId="106" xfId="0" applyFont="1" applyFill="1" applyBorder="1" applyAlignment="1" applyProtection="1">
      <alignment horizontal="center" vertical="center" wrapText="1"/>
      <protection/>
    </xf>
    <xf numFmtId="0" fontId="12" fillId="7" borderId="0" xfId="0" applyFont="1" applyFill="1" applyBorder="1" applyAlignment="1" applyProtection="1">
      <alignment horizontal="center" vertical="center" wrapText="1"/>
      <protection/>
    </xf>
    <xf numFmtId="0" fontId="60" fillId="0" borderId="0" xfId="0" applyFont="1" applyAlignment="1" applyProtection="1">
      <alignment horizontal="center" vertical="center" wrapText="1"/>
      <protection/>
    </xf>
    <xf numFmtId="0" fontId="73" fillId="0" borderId="0" xfId="0" applyFont="1" applyFill="1" applyAlignment="1" applyProtection="1">
      <alignment horizontal="left" vertical="center" wrapText="1"/>
      <protection hidden="1"/>
    </xf>
    <xf numFmtId="0" fontId="12" fillId="4" borderId="28" xfId="0" applyFont="1" applyFill="1" applyBorder="1" applyAlignment="1" applyProtection="1">
      <alignment horizontal="left" vertical="center" wrapText="1"/>
      <protection/>
    </xf>
    <xf numFmtId="0" fontId="1" fillId="6" borderId="107" xfId="0" applyFont="1" applyFill="1" applyBorder="1" applyAlignment="1" applyProtection="1">
      <alignment horizontal="left" vertical="top" wrapText="1"/>
      <protection locked="0"/>
    </xf>
    <xf numFmtId="0" fontId="1" fillId="6" borderId="108" xfId="0" applyFont="1" applyFill="1" applyBorder="1" applyAlignment="1" applyProtection="1">
      <alignment horizontal="left" vertical="top" wrapText="1"/>
      <protection locked="0"/>
    </xf>
    <xf numFmtId="0" fontId="1" fillId="6" borderId="109" xfId="0" applyFont="1" applyFill="1" applyBorder="1" applyAlignment="1" applyProtection="1">
      <alignment horizontal="left" vertical="top" wrapText="1"/>
      <protection locked="0"/>
    </xf>
    <xf numFmtId="164" fontId="73" fillId="0" borderId="0" xfId="0" applyNumberFormat="1" applyFont="1" applyFill="1" applyBorder="1" applyAlignment="1" applyProtection="1">
      <alignment horizontal="left" vertical="center"/>
      <protection hidden="1"/>
    </xf>
    <xf numFmtId="0" fontId="1" fillId="6" borderId="107" xfId="0" applyFont="1" applyFill="1" applyBorder="1" applyAlignment="1" applyProtection="1">
      <alignment horizontal="center" vertical="top" wrapText="1"/>
      <protection locked="0"/>
    </xf>
    <xf numFmtId="0" fontId="1" fillId="6" borderId="108" xfId="0" applyFont="1" applyFill="1" applyBorder="1" applyAlignment="1" applyProtection="1">
      <alignment horizontal="center" vertical="top" wrapText="1"/>
      <protection locked="0"/>
    </xf>
    <xf numFmtId="0" fontId="1" fillId="6" borderId="109" xfId="0" applyFont="1" applyFill="1" applyBorder="1" applyAlignment="1" applyProtection="1">
      <alignment horizontal="center" vertical="top" wrapText="1"/>
      <protection locked="0"/>
    </xf>
    <xf numFmtId="0" fontId="12" fillId="7" borderId="110" xfId="0" applyFont="1" applyFill="1" applyBorder="1" applyAlignment="1" applyProtection="1">
      <alignment horizontal="center" vertical="center" wrapText="1"/>
      <protection/>
    </xf>
    <xf numFmtId="0" fontId="12" fillId="7" borderId="111" xfId="0" applyFont="1" applyFill="1" applyBorder="1" applyAlignment="1" applyProtection="1">
      <alignment horizontal="center" vertical="center" wrapText="1"/>
      <protection/>
    </xf>
    <xf numFmtId="0" fontId="13" fillId="7" borderId="112" xfId="0" applyFont="1" applyFill="1" applyBorder="1" applyAlignment="1" applyProtection="1">
      <alignment horizontal="center" vertical="center" wrapText="1"/>
      <protection/>
    </xf>
    <xf numFmtId="0" fontId="13" fillId="7" borderId="113" xfId="0" applyFont="1" applyFill="1" applyBorder="1" applyAlignment="1" applyProtection="1">
      <alignment horizontal="center" vertical="center" wrapText="1"/>
      <protection/>
    </xf>
    <xf numFmtId="0" fontId="13" fillId="7" borderId="114" xfId="0" applyFont="1" applyFill="1" applyBorder="1" applyAlignment="1" applyProtection="1">
      <alignment horizontal="center" vertical="center" wrapText="1"/>
      <protection/>
    </xf>
    <xf numFmtId="0" fontId="13" fillId="7" borderId="24" xfId="0" applyFont="1" applyFill="1" applyBorder="1" applyAlignment="1" applyProtection="1">
      <alignment horizontal="center" vertical="center" wrapText="1"/>
      <protection/>
    </xf>
    <xf numFmtId="0" fontId="12" fillId="7" borderId="115" xfId="0" applyFont="1" applyFill="1" applyBorder="1" applyAlignment="1" applyProtection="1">
      <alignment horizontal="center" vertical="center" wrapText="1"/>
      <protection/>
    </xf>
    <xf numFmtId="0" fontId="12" fillId="7" borderId="116" xfId="0" applyFont="1" applyFill="1" applyBorder="1" applyAlignment="1" applyProtection="1">
      <alignment horizontal="center" vertical="center" wrapText="1"/>
      <protection/>
    </xf>
    <xf numFmtId="0" fontId="12" fillId="7" borderId="117" xfId="0" applyFont="1" applyFill="1" applyBorder="1" applyAlignment="1" applyProtection="1">
      <alignment horizontal="center" vertical="center" wrapText="1"/>
      <protection/>
    </xf>
    <xf numFmtId="0" fontId="55" fillId="2" borderId="0" xfId="0" applyFont="1" applyFill="1" applyAlignment="1" applyProtection="1">
      <alignment horizontal="right" vertical="top" wrapText="1"/>
      <protection/>
    </xf>
    <xf numFmtId="0" fontId="58" fillId="2" borderId="0" xfId="0" applyFont="1" applyFill="1" applyAlignment="1" applyProtection="1">
      <alignment horizontal="left" vertical="top" wrapText="1"/>
      <protection/>
    </xf>
    <xf numFmtId="0" fontId="60" fillId="0" borderId="0" xfId="0" applyFont="1" applyAlignment="1" applyProtection="1">
      <alignment horizontal="center" vertical="center"/>
      <protection hidden="1"/>
    </xf>
    <xf numFmtId="0" fontId="28" fillId="0" borderId="0" xfId="0" applyFont="1" applyFill="1" applyAlignment="1" applyProtection="1">
      <alignment horizontal="left" wrapText="1"/>
      <protection hidden="1"/>
    </xf>
    <xf numFmtId="0" fontId="12" fillId="4" borderId="12" xfId="0" applyFont="1" applyFill="1" applyBorder="1" applyAlignment="1" applyProtection="1">
      <alignment horizontal="left" vertical="center" wrapText="1"/>
      <protection/>
    </xf>
    <xf numFmtId="0" fontId="12" fillId="4" borderId="35" xfId="0" applyFont="1" applyFill="1" applyBorder="1" applyAlignment="1" applyProtection="1">
      <alignment horizontal="left" vertical="center" wrapText="1"/>
      <protection/>
    </xf>
    <xf numFmtId="0" fontId="12" fillId="7" borderId="118" xfId="0" applyFont="1" applyFill="1" applyBorder="1" applyAlignment="1" applyProtection="1">
      <alignment horizontal="center" vertical="center" wrapText="1"/>
      <protection/>
    </xf>
    <xf numFmtId="0" fontId="12" fillId="7" borderId="119" xfId="0" applyFont="1" applyFill="1" applyBorder="1" applyAlignment="1" applyProtection="1">
      <alignment horizontal="center" vertical="center" wrapText="1"/>
      <protection/>
    </xf>
    <xf numFmtId="0" fontId="12" fillId="7" borderId="120" xfId="0" applyFont="1" applyFill="1" applyBorder="1" applyAlignment="1" applyProtection="1">
      <alignment horizontal="center" vertical="center"/>
      <protection/>
    </xf>
    <xf numFmtId="0" fontId="12" fillId="7" borderId="114" xfId="0" applyFont="1" applyFill="1" applyBorder="1" applyAlignment="1" applyProtection="1">
      <alignment horizontal="center" vertical="center"/>
      <protection/>
    </xf>
    <xf numFmtId="0" fontId="12" fillId="7" borderId="121" xfId="0" applyFont="1" applyFill="1" applyBorder="1" applyAlignment="1" applyProtection="1">
      <alignment horizontal="center" vertical="center"/>
      <protection/>
    </xf>
    <xf numFmtId="0" fontId="67" fillId="2" borderId="0" xfId="0" applyFont="1" applyFill="1" applyAlignment="1" applyProtection="1">
      <alignment horizontal="right" vertical="top" wrapText="1"/>
      <protection/>
    </xf>
    <xf numFmtId="0" fontId="64" fillId="2" borderId="0" xfId="0" applyFont="1" applyFill="1" applyAlignment="1" applyProtection="1">
      <alignment horizontal="right" vertical="top" wrapText="1"/>
      <protection/>
    </xf>
    <xf numFmtId="0" fontId="12" fillId="9" borderId="98" xfId="0" applyFont="1" applyFill="1" applyBorder="1" applyAlignment="1" applyProtection="1">
      <alignment horizontal="right" vertical="center"/>
      <protection/>
    </xf>
    <xf numFmtId="0" fontId="12" fillId="9" borderId="99" xfId="0" applyFont="1" applyFill="1" applyBorder="1" applyAlignment="1" applyProtection="1">
      <alignment horizontal="right" vertical="center"/>
      <protection/>
    </xf>
    <xf numFmtId="0" fontId="12" fillId="9" borderId="34" xfId="0" applyFont="1" applyFill="1" applyBorder="1" applyAlignment="1" applyProtection="1">
      <alignment horizontal="right" vertical="center"/>
      <protection/>
    </xf>
    <xf numFmtId="0" fontId="13" fillId="11" borderId="122" xfId="0" applyFont="1" applyFill="1" applyBorder="1" applyAlignment="1" applyProtection="1">
      <alignment horizontal="left" vertical="top" wrapText="1"/>
      <protection locked="0"/>
    </xf>
    <xf numFmtId="0" fontId="13" fillId="11" borderId="123" xfId="0" applyFont="1" applyFill="1" applyBorder="1" applyAlignment="1" applyProtection="1">
      <alignment horizontal="left" vertical="top" wrapText="1"/>
      <protection locked="0"/>
    </xf>
    <xf numFmtId="0" fontId="13" fillId="11" borderId="124" xfId="0" applyFont="1" applyFill="1" applyBorder="1" applyAlignment="1" applyProtection="1">
      <alignment horizontal="left" vertical="top" wrapText="1"/>
      <protection locked="0"/>
    </xf>
    <xf numFmtId="0" fontId="12" fillId="7" borderId="98" xfId="0" applyFont="1" applyFill="1" applyBorder="1" applyAlignment="1">
      <alignment horizontal="right" vertical="center"/>
    </xf>
    <xf numFmtId="0" fontId="12" fillId="7" borderId="99" xfId="0" applyFont="1" applyFill="1" applyBorder="1" applyAlignment="1">
      <alignment horizontal="right" vertical="center"/>
    </xf>
    <xf numFmtId="0" fontId="12" fillId="7" borderId="125" xfId="0" applyFont="1" applyFill="1" applyBorder="1" applyAlignment="1">
      <alignment horizontal="right" vertical="center"/>
    </xf>
    <xf numFmtId="0" fontId="12" fillId="7" borderId="110" xfId="0" applyFont="1" applyFill="1" applyBorder="1" applyAlignment="1" applyProtection="1">
      <alignment horizontal="center" vertical="center" wrapText="1"/>
      <protection locked="0"/>
    </xf>
    <xf numFmtId="0" fontId="12" fillId="7" borderId="111" xfId="0" applyFont="1" applyFill="1" applyBorder="1" applyAlignment="1" applyProtection="1">
      <alignment horizontal="center" vertical="center" wrapText="1"/>
      <protection locked="0"/>
    </xf>
    <xf numFmtId="0" fontId="12" fillId="5" borderId="12" xfId="0" applyFont="1" applyFill="1" applyBorder="1" applyAlignment="1">
      <alignment horizontal="left" vertical="center" wrapText="1"/>
    </xf>
    <xf numFmtId="0" fontId="12" fillId="5" borderId="35" xfId="0" applyFont="1" applyFill="1" applyBorder="1" applyAlignment="1">
      <alignment horizontal="left" vertical="center" wrapText="1"/>
    </xf>
    <xf numFmtId="0" fontId="12" fillId="7" borderId="110" xfId="0" applyFont="1" applyFill="1" applyBorder="1" applyAlignment="1" applyProtection="1">
      <alignment horizontal="center" vertical="center" wrapText="1"/>
      <protection hidden="1"/>
    </xf>
    <xf numFmtId="0" fontId="12" fillId="7" borderId="111" xfId="0" applyFont="1" applyFill="1" applyBorder="1" applyAlignment="1" applyProtection="1">
      <alignment horizontal="center" vertical="center" wrapText="1"/>
      <protection hidden="1"/>
    </xf>
    <xf numFmtId="0" fontId="12" fillId="4" borderId="12" xfId="0" applyFont="1" applyFill="1" applyBorder="1" applyAlignment="1">
      <alignment horizontal="left" vertical="center" wrapText="1"/>
    </xf>
    <xf numFmtId="0" fontId="12" fillId="4" borderId="35" xfId="0" applyFont="1" applyFill="1" applyBorder="1" applyAlignment="1">
      <alignment horizontal="left" vertical="center" wrapText="1"/>
    </xf>
    <xf numFmtId="0" fontId="13" fillId="7" borderId="114" xfId="0" applyFont="1" applyFill="1" applyBorder="1" applyAlignment="1" applyProtection="1">
      <alignment horizontal="center" vertical="center" wrapText="1"/>
      <protection hidden="1"/>
    </xf>
    <xf numFmtId="0" fontId="13" fillId="7" borderId="24" xfId="0" applyFont="1" applyFill="1" applyBorder="1" applyAlignment="1" applyProtection="1">
      <alignment horizontal="center" vertical="center" wrapText="1"/>
      <protection hidden="1"/>
    </xf>
    <xf numFmtId="0" fontId="12" fillId="7" borderId="120" xfId="0" applyFont="1" applyFill="1" applyBorder="1" applyAlignment="1" applyProtection="1">
      <alignment horizontal="center" vertical="center"/>
      <protection locked="0"/>
    </xf>
    <xf numFmtId="0" fontId="12" fillId="7" borderId="114" xfId="0" applyFont="1" applyFill="1" applyBorder="1" applyAlignment="1" applyProtection="1">
      <alignment horizontal="center" vertical="center"/>
      <protection locked="0"/>
    </xf>
    <xf numFmtId="0" fontId="13" fillId="7" borderId="112" xfId="0" applyFont="1" applyFill="1" applyBorder="1" applyAlignment="1" applyProtection="1">
      <alignment horizontal="center" vertical="center" wrapText="1"/>
      <protection hidden="1"/>
    </xf>
    <xf numFmtId="0" fontId="13" fillId="7" borderId="113" xfId="0" applyFont="1" applyFill="1" applyBorder="1" applyAlignment="1" applyProtection="1">
      <alignment horizontal="center" vertical="center" wrapText="1"/>
      <protection hidden="1"/>
    </xf>
    <xf numFmtId="0" fontId="12" fillId="7" borderId="118" xfId="0" applyFont="1" applyFill="1" applyBorder="1" applyAlignment="1" applyProtection="1">
      <alignment horizontal="center" vertical="center" wrapText="1"/>
      <protection hidden="1"/>
    </xf>
    <xf numFmtId="0" fontId="12" fillId="7" borderId="119" xfId="0" applyFont="1" applyFill="1" applyBorder="1" applyAlignment="1" applyProtection="1">
      <alignment horizontal="center" vertical="center" wrapText="1"/>
      <protection hidden="1"/>
    </xf>
    <xf numFmtId="164" fontId="30" fillId="5" borderId="104" xfId="0" applyNumberFormat="1" applyFont="1" applyFill="1" applyBorder="1" applyAlignment="1" applyProtection="1">
      <alignment horizontal="center" vertical="center" wrapText="1"/>
      <protection/>
    </xf>
    <xf numFmtId="164" fontId="30" fillId="5" borderId="105" xfId="0" applyNumberFormat="1" applyFont="1" applyFill="1" applyBorder="1" applyAlignment="1" applyProtection="1">
      <alignment horizontal="center" vertical="center" wrapText="1"/>
      <protection/>
    </xf>
    <xf numFmtId="0" fontId="65" fillId="2" borderId="0" xfId="0" applyFont="1" applyFill="1" applyAlignment="1" applyProtection="1">
      <alignment horizontal="right" vertical="top" wrapText="1"/>
      <protection hidden="1"/>
    </xf>
    <xf numFmtId="0" fontId="58" fillId="0" borderId="0" xfId="0" applyFont="1" applyFill="1" applyAlignment="1" applyProtection="1">
      <alignment horizontal="left" vertical="top" wrapText="1"/>
      <protection hidden="1"/>
    </xf>
    <xf numFmtId="0" fontId="12" fillId="0" borderId="126" xfId="0" applyFont="1" applyFill="1" applyBorder="1" applyAlignment="1" applyProtection="1">
      <alignment horizontal="right" vertical="center"/>
      <protection/>
    </xf>
    <xf numFmtId="0" fontId="12" fillId="0" borderId="127" xfId="0" applyFont="1" applyFill="1" applyBorder="1" applyAlignment="1" applyProtection="1">
      <alignment horizontal="right" vertical="center"/>
      <protection/>
    </xf>
    <xf numFmtId="0" fontId="12" fillId="0" borderId="128" xfId="0" applyFont="1" applyFill="1" applyBorder="1" applyAlignment="1" applyProtection="1">
      <alignment horizontal="right" vertical="center"/>
      <protection/>
    </xf>
    <xf numFmtId="0" fontId="29" fillId="0" borderId="0" xfId="0" applyFont="1" applyFill="1" applyBorder="1" applyAlignment="1" applyProtection="1">
      <alignment horizontal="left" vertical="top" wrapText="1"/>
      <protection/>
    </xf>
    <xf numFmtId="0" fontId="10" fillId="7" borderId="39" xfId="0" applyFont="1" applyFill="1" applyBorder="1" applyAlignment="1" applyProtection="1">
      <alignment horizontal="left" vertical="center" wrapText="1"/>
      <protection/>
    </xf>
    <xf numFmtId="0" fontId="1" fillId="7" borderId="129" xfId="0" applyFont="1" applyFill="1" applyBorder="1" applyAlignment="1" applyProtection="1">
      <alignment horizontal="center" vertical="center" wrapText="1"/>
      <protection/>
    </xf>
    <xf numFmtId="0" fontId="1" fillId="7" borderId="130" xfId="0" applyFont="1" applyFill="1" applyBorder="1" applyAlignment="1" applyProtection="1">
      <alignment horizontal="center" vertical="center" wrapText="1"/>
      <protection/>
    </xf>
    <xf numFmtId="0" fontId="1" fillId="7" borderId="131" xfId="0" applyFont="1" applyFill="1" applyBorder="1" applyAlignment="1" applyProtection="1">
      <alignment horizontal="center" vertical="center" wrapText="1"/>
      <protection/>
    </xf>
    <xf numFmtId="0" fontId="1" fillId="7" borderId="132" xfId="0" applyFont="1" applyFill="1" applyBorder="1" applyAlignment="1" applyProtection="1">
      <alignment horizontal="center" vertical="center" wrapText="1"/>
      <protection/>
    </xf>
    <xf numFmtId="0" fontId="1" fillId="7" borderId="133" xfId="0" applyFont="1" applyFill="1" applyBorder="1" applyAlignment="1" applyProtection="1">
      <alignment horizontal="center" vertical="center" wrapText="1"/>
      <protection/>
    </xf>
    <xf numFmtId="0" fontId="1" fillId="7" borderId="134" xfId="0" applyFont="1" applyFill="1" applyBorder="1" applyAlignment="1" applyProtection="1">
      <alignment horizontal="center" vertical="center" wrapText="1"/>
      <protection/>
    </xf>
    <xf numFmtId="0" fontId="13" fillId="3" borderId="115" xfId="0" applyFont="1" applyFill="1" applyBorder="1" applyAlignment="1" applyProtection="1">
      <alignment horizontal="left" vertical="center" wrapText="1"/>
      <protection/>
    </xf>
    <xf numFmtId="0" fontId="13" fillId="3" borderId="116" xfId="0" applyFont="1" applyFill="1" applyBorder="1" applyAlignment="1" applyProtection="1">
      <alignment horizontal="left" vertical="center" wrapText="1"/>
      <protection/>
    </xf>
    <xf numFmtId="0" fontId="13" fillId="3" borderId="117" xfId="0" applyFont="1" applyFill="1" applyBorder="1" applyAlignment="1" applyProtection="1">
      <alignment horizontal="left" vertical="center" wrapText="1"/>
      <protection/>
    </xf>
    <xf numFmtId="0" fontId="13" fillId="3" borderId="135" xfId="0" applyFont="1" applyFill="1" applyBorder="1" applyAlignment="1" applyProtection="1">
      <alignment horizontal="left" vertical="center" wrapText="1"/>
      <protection/>
    </xf>
    <xf numFmtId="0" fontId="13" fillId="3" borderId="136" xfId="0" applyFont="1" applyFill="1" applyBorder="1" applyAlignment="1" applyProtection="1">
      <alignment horizontal="left" vertical="center" wrapText="1"/>
      <protection/>
    </xf>
    <xf numFmtId="0" fontId="13" fillId="3" borderId="137" xfId="0" applyFont="1" applyFill="1" applyBorder="1" applyAlignment="1" applyProtection="1">
      <alignment horizontal="left" vertical="center" wrapText="1"/>
      <protection/>
    </xf>
    <xf numFmtId="0" fontId="12" fillId="7" borderId="138" xfId="0" applyFont="1" applyFill="1" applyBorder="1" applyAlignment="1" applyProtection="1">
      <alignment horizontal="center" vertical="center" wrapText="1"/>
      <protection/>
    </xf>
    <xf numFmtId="0" fontId="12" fillId="7" borderId="139" xfId="0" applyFont="1" applyFill="1" applyBorder="1" applyAlignment="1" applyProtection="1">
      <alignment horizontal="center" vertical="center" wrapText="1"/>
      <protection/>
    </xf>
    <xf numFmtId="0" fontId="16" fillId="0" borderId="0" xfId="0" applyFont="1" applyAlignment="1" applyProtection="1">
      <alignment horizontal="left" vertical="top" wrapText="1" indent="1"/>
      <protection/>
    </xf>
    <xf numFmtId="0" fontId="31" fillId="0" borderId="0" xfId="0" applyFont="1" applyFill="1" applyBorder="1" applyAlignment="1" applyProtection="1">
      <alignment horizontal="left" vertical="center"/>
      <protection/>
    </xf>
    <xf numFmtId="0" fontId="31" fillId="0" borderId="140" xfId="0" applyFont="1" applyFill="1" applyBorder="1" applyAlignment="1" applyProtection="1">
      <alignment horizontal="left" vertical="center"/>
      <protection/>
    </xf>
    <xf numFmtId="0" fontId="12" fillId="5" borderId="126" xfId="0" applyFont="1" applyFill="1" applyBorder="1" applyAlignment="1" applyProtection="1">
      <alignment horizontal="right" vertical="center"/>
      <protection/>
    </xf>
    <xf numFmtId="0" fontId="12" fillId="5" borderId="127" xfId="0" applyFont="1" applyFill="1" applyBorder="1" applyAlignment="1" applyProtection="1">
      <alignment horizontal="right" vertical="center"/>
      <protection/>
    </xf>
    <xf numFmtId="0" fontId="12" fillId="5" borderId="141" xfId="0" applyFont="1" applyFill="1" applyBorder="1" applyAlignment="1" applyProtection="1">
      <alignment horizontal="right" vertical="center"/>
      <protection/>
    </xf>
    <xf numFmtId="0" fontId="12" fillId="5" borderId="84" xfId="0" applyFont="1" applyFill="1" applyBorder="1" applyAlignment="1" applyProtection="1">
      <alignment horizontal="left" vertical="center" wrapText="1"/>
      <protection/>
    </xf>
    <xf numFmtId="0" fontId="12" fillId="5" borderId="142" xfId="0" applyFont="1" applyFill="1" applyBorder="1" applyAlignment="1" applyProtection="1">
      <alignment horizontal="left" vertical="center" wrapText="1"/>
      <protection/>
    </xf>
    <xf numFmtId="0" fontId="12" fillId="5" borderId="12" xfId="0" applyFont="1" applyFill="1" applyBorder="1" applyAlignment="1" applyProtection="1">
      <alignment horizontal="left" vertical="center" wrapText="1"/>
      <protection/>
    </xf>
    <xf numFmtId="0" fontId="12" fillId="5" borderId="35" xfId="0" applyFont="1" applyFill="1" applyBorder="1" applyAlignment="1" applyProtection="1">
      <alignment horizontal="left" vertical="center" wrapText="1"/>
      <protection/>
    </xf>
    <xf numFmtId="0" fontId="13" fillId="7" borderId="143" xfId="0" applyFont="1" applyFill="1" applyBorder="1" applyAlignment="1" applyProtection="1">
      <alignment horizontal="center" vertical="center" wrapText="1"/>
      <protection/>
    </xf>
    <xf numFmtId="0" fontId="13" fillId="7" borderId="45" xfId="0" applyFont="1" applyFill="1" applyBorder="1" applyAlignment="1" applyProtection="1">
      <alignment horizontal="center" vertical="center" wrapText="1"/>
      <protection/>
    </xf>
    <xf numFmtId="0" fontId="12" fillId="7" borderId="144" xfId="0" applyFont="1" applyFill="1" applyBorder="1" applyAlignment="1" applyProtection="1">
      <alignment horizontal="center" vertical="center" wrapText="1"/>
      <protection/>
    </xf>
    <xf numFmtId="0" fontId="12" fillId="7" borderId="145" xfId="0" applyFont="1" applyFill="1" applyBorder="1" applyAlignment="1" applyProtection="1">
      <alignment horizontal="center" vertical="center" wrapText="1"/>
      <protection/>
    </xf>
    <xf numFmtId="0" fontId="12" fillId="7" borderId="124" xfId="0" applyFont="1" applyFill="1" applyBorder="1" applyAlignment="1" applyProtection="1">
      <alignment horizontal="center" vertical="center"/>
      <protection/>
    </xf>
    <xf numFmtId="0" fontId="12" fillId="7" borderId="143" xfId="0" applyFont="1" applyFill="1" applyBorder="1" applyAlignment="1" applyProtection="1">
      <alignment horizontal="center" vertical="center"/>
      <protection/>
    </xf>
    <xf numFmtId="0" fontId="12" fillId="7" borderId="146" xfId="0" applyFont="1" applyFill="1" applyBorder="1" applyAlignment="1" applyProtection="1">
      <alignment horizontal="center" vertical="center"/>
      <protection/>
    </xf>
    <xf numFmtId="0" fontId="74" fillId="2" borderId="0" xfId="0" applyFont="1" applyFill="1" applyAlignment="1" applyProtection="1">
      <alignment horizontal="left" vertical="center"/>
      <protection/>
    </xf>
    <xf numFmtId="0" fontId="13" fillId="0" borderId="115" xfId="0" applyFont="1" applyFill="1" applyBorder="1" applyAlignment="1" applyProtection="1">
      <alignment horizontal="left" vertical="center" wrapText="1"/>
      <protection/>
    </xf>
    <xf numFmtId="0" fontId="13" fillId="0" borderId="116" xfId="0" applyFont="1" applyFill="1" applyBorder="1" applyAlignment="1" applyProtection="1">
      <alignment horizontal="left" vertical="center" wrapText="1"/>
      <protection/>
    </xf>
    <xf numFmtId="0" fontId="13" fillId="0" borderId="117" xfId="0" applyFont="1" applyFill="1" applyBorder="1" applyAlignment="1" applyProtection="1">
      <alignment horizontal="left" vertical="center" wrapText="1"/>
      <protection/>
    </xf>
    <xf numFmtId="0" fontId="13" fillId="7" borderId="147" xfId="0" applyFont="1" applyFill="1" applyBorder="1" applyAlignment="1" applyProtection="1">
      <alignment horizontal="center" vertical="center" wrapText="1"/>
      <protection/>
    </xf>
    <xf numFmtId="0" fontId="13" fillId="7" borderId="148" xfId="0" applyFont="1" applyFill="1" applyBorder="1" applyAlignment="1" applyProtection="1">
      <alignment horizontal="center" vertical="center" wrapText="1"/>
      <protection/>
    </xf>
    <xf numFmtId="0" fontId="28" fillId="0" borderId="1" xfId="0" applyFont="1" applyFill="1" applyBorder="1" applyAlignment="1" applyProtection="1">
      <alignment horizontal="left" vertical="center" wrapText="1"/>
      <protection hidden="1"/>
    </xf>
    <xf numFmtId="0" fontId="12" fillId="7" borderId="149" xfId="0" applyFont="1" applyFill="1" applyBorder="1" applyAlignment="1" applyProtection="1">
      <alignment horizontal="center" vertical="center" wrapText="1"/>
      <protection/>
    </xf>
    <xf numFmtId="0" fontId="12" fillId="7" borderId="150" xfId="0" applyFont="1" applyFill="1" applyBorder="1" applyAlignment="1" applyProtection="1">
      <alignment horizontal="center" vertical="center" wrapText="1"/>
      <protection/>
    </xf>
    <xf numFmtId="0" fontId="12" fillId="7" borderId="151" xfId="0" applyFont="1" applyFill="1" applyBorder="1" applyAlignment="1" applyProtection="1">
      <alignment horizontal="center" vertical="center" wrapText="1"/>
      <protection/>
    </xf>
    <xf numFmtId="0" fontId="12" fillId="7" borderId="152" xfId="0" applyFont="1" applyFill="1" applyBorder="1" applyAlignment="1" applyProtection="1">
      <alignment horizontal="center" vertical="center" wrapText="1"/>
      <protection/>
    </xf>
    <xf numFmtId="0" fontId="10" fillId="7" borderId="153" xfId="0" applyFont="1" applyFill="1" applyBorder="1" applyAlignment="1" applyProtection="1">
      <alignment horizontal="center" vertical="center"/>
      <protection/>
    </xf>
    <xf numFmtId="0" fontId="10" fillId="7" borderId="154" xfId="0" applyFont="1" applyFill="1" applyBorder="1" applyAlignment="1" applyProtection="1">
      <alignment horizontal="center" vertical="center"/>
      <protection/>
    </xf>
    <xf numFmtId="0" fontId="10" fillId="7" borderId="155" xfId="0" applyFont="1" applyFill="1" applyBorder="1" applyAlignment="1" applyProtection="1">
      <alignment horizontal="center" vertical="center"/>
      <protection/>
    </xf>
    <xf numFmtId="0" fontId="12" fillId="7" borderId="156" xfId="0" applyFont="1" applyFill="1" applyBorder="1" applyAlignment="1" applyProtection="1">
      <alignment horizontal="center" vertical="center" wrapText="1"/>
      <protection/>
    </xf>
    <xf numFmtId="0" fontId="12" fillId="7" borderId="15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Currency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xdr:col>
      <xdr:colOff>247650</xdr:colOff>
      <xdr:row>5</xdr:row>
      <xdr:rowOff>57150</xdr:rowOff>
    </xdr:to>
    <xdr:sp macro="" textlink="">
      <xdr:nvSpPr>
        <xdr:cNvPr id="2" name="Oval 1"/>
        <xdr:cNvSpPr/>
      </xdr:nvSpPr>
      <xdr:spPr>
        <a:xfrm>
          <a:off x="152400" y="1047750"/>
          <a:ext cx="247650" cy="257175"/>
        </a:xfrm>
        <a:prstGeom prst="ellipse">
          <a:avLst/>
        </a:prstGeom>
        <a:solidFill>
          <a:srgbClr val="00ACC8"/>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rtlCol="0" anchor="ctr"/>
        <a:lstStyle/>
        <a:p>
          <a:pPr algn="ctr"/>
          <a:r>
            <a:rPr lang="lv-LV" sz="1100" b="1"/>
            <a:t>I</a:t>
          </a:r>
        </a:p>
      </xdr:txBody>
    </xdr:sp>
    <xdr:clientData/>
  </xdr:twoCellAnchor>
  <xdr:twoCellAnchor editAs="oneCell">
    <xdr:from>
      <xdr:col>0</xdr:col>
      <xdr:colOff>133350</xdr:colOff>
      <xdr:row>0</xdr:row>
      <xdr:rowOff>104775</xdr:rowOff>
    </xdr:from>
    <xdr:to>
      <xdr:col>4</xdr:col>
      <xdr:colOff>495300</xdr:colOff>
      <xdr:row>0</xdr:row>
      <xdr:rowOff>876300</xdr:rowOff>
    </xdr:to>
    <xdr:pic>
      <xdr:nvPicPr>
        <xdr:cNvPr id="8" name="Picture 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33350" y="104775"/>
          <a:ext cx="1390650" cy="771525"/>
        </a:xfrm>
        <a:prstGeom prst="rect">
          <a:avLst/>
        </a:prstGeom>
        <a:noFill/>
        <a:ln>
          <a:noFill/>
        </a:ln>
      </xdr:spPr>
    </xdr:pic>
    <xdr:clientData/>
  </xdr:twoCellAnchor>
  <xdr:twoCellAnchor>
    <xdr:from>
      <xdr:col>10</xdr:col>
      <xdr:colOff>228600</xdr:colOff>
      <xdr:row>11</xdr:row>
      <xdr:rowOff>142875</xdr:rowOff>
    </xdr:from>
    <xdr:to>
      <xdr:col>13</xdr:col>
      <xdr:colOff>333375</xdr:colOff>
      <xdr:row>14</xdr:row>
      <xdr:rowOff>114300</xdr:rowOff>
    </xdr:to>
    <xdr:sp macro="" textlink="">
      <xdr:nvSpPr>
        <xdr:cNvPr id="15" name="Folded Corner 9"/>
        <xdr:cNvSpPr/>
      </xdr:nvSpPr>
      <xdr:spPr>
        <a:xfrm>
          <a:off x="4000500" y="2657475"/>
          <a:ext cx="1847850" cy="457200"/>
        </a:xfrm>
        <a:prstGeom prst="foldedCorner">
          <a:avLst>
            <a:gd name="adj" fmla="val 35417"/>
          </a:avLst>
        </a:prstGeom>
        <a:solidFill>
          <a:srgbClr val="E2F0D9"/>
        </a:solidFill>
        <a:ln w="3175">
          <a:solidFill>
            <a:schemeClr val="bg1">
              <a:lumMod val="8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0" rIns="36000" bIns="0" rtlCol="0" anchor="ctr"/>
        <a:lstStyle/>
        <a:p>
          <a:pPr algn="ctr"/>
          <a:r>
            <a:rPr lang="lv-LV" sz="1000" b="0">
              <a:solidFill>
                <a:srgbClr val="003B85"/>
              </a:solidFill>
              <a:latin typeface="Arial" panose="020B0604020202020204" pitchFamily="34" charset="0"/>
              <a:cs typeface="Arial" panose="020B0604020202020204" pitchFamily="34" charset="0"/>
            </a:rPr>
            <a:t>Attiecināmās izmaksas</a:t>
          </a:r>
        </a:p>
      </xdr:txBody>
    </xdr:sp>
    <xdr:clientData/>
  </xdr:twoCellAnchor>
  <xdr:twoCellAnchor>
    <xdr:from>
      <xdr:col>7</xdr:col>
      <xdr:colOff>581025</xdr:colOff>
      <xdr:row>13</xdr:row>
      <xdr:rowOff>104775</xdr:rowOff>
    </xdr:from>
    <xdr:to>
      <xdr:col>10</xdr:col>
      <xdr:colOff>0</xdr:colOff>
      <xdr:row>16</xdr:row>
      <xdr:rowOff>57150</xdr:rowOff>
    </xdr:to>
    <xdr:sp macro="" textlink="">
      <xdr:nvSpPr>
        <xdr:cNvPr id="18" name="Right Arrow 11"/>
        <xdr:cNvSpPr/>
      </xdr:nvSpPr>
      <xdr:spPr>
        <a:xfrm>
          <a:off x="3381375" y="2943225"/>
          <a:ext cx="390525" cy="438150"/>
        </a:xfrm>
        <a:prstGeom prst="rightArrow">
          <a:avLst/>
        </a:prstGeom>
        <a:solidFill>
          <a:srgbClr val="00ACC8"/>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lv-LV" sz="1100"/>
        </a:p>
      </xdr:txBody>
    </xdr:sp>
    <xdr:clientData/>
  </xdr:twoCellAnchor>
  <xdr:twoCellAnchor>
    <xdr:from>
      <xdr:col>4</xdr:col>
      <xdr:colOff>333375</xdr:colOff>
      <xdr:row>11</xdr:row>
      <xdr:rowOff>123825</xdr:rowOff>
    </xdr:from>
    <xdr:to>
      <xdr:col>7</xdr:col>
      <xdr:colOff>276225</xdr:colOff>
      <xdr:row>18</xdr:row>
      <xdr:rowOff>85725</xdr:rowOff>
    </xdr:to>
    <xdr:sp macro="" textlink="">
      <xdr:nvSpPr>
        <xdr:cNvPr id="21" name="Folded Corner 9"/>
        <xdr:cNvSpPr/>
      </xdr:nvSpPr>
      <xdr:spPr>
        <a:xfrm>
          <a:off x="1362075" y="2638425"/>
          <a:ext cx="1714500" cy="1095375"/>
        </a:xfrm>
        <a:prstGeom prst="foldedCorner">
          <a:avLst>
            <a:gd name="adj" fmla="val 22754"/>
          </a:avLst>
        </a:prstGeom>
        <a:solidFill>
          <a:srgbClr val="E2F0D9"/>
        </a:solidFill>
        <a:ln w="3175">
          <a:solidFill>
            <a:schemeClr val="bg1">
              <a:lumMod val="8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0" rIns="36000" bIns="0" rtlCol="0" anchor="ctr"/>
        <a:lstStyle/>
        <a:p>
          <a:pPr algn="ctr"/>
          <a:r>
            <a:rPr lang="lv-LV" sz="1000" b="0">
              <a:solidFill>
                <a:srgbClr val="003B85"/>
              </a:solidFill>
              <a:latin typeface="Arial" panose="020B0604020202020204" pitchFamily="34" charset="0"/>
              <a:cs typeface="Arial" panose="020B0604020202020204" pitchFamily="34" charset="0"/>
            </a:rPr>
            <a:t>Tāme</a:t>
          </a:r>
        </a:p>
      </xdr:txBody>
    </xdr:sp>
    <xdr:clientData/>
  </xdr:twoCellAnchor>
  <xdr:twoCellAnchor>
    <xdr:from>
      <xdr:col>10</xdr:col>
      <xdr:colOff>228600</xdr:colOff>
      <xdr:row>15</xdr:row>
      <xdr:rowOff>0</xdr:rowOff>
    </xdr:from>
    <xdr:to>
      <xdr:col>13</xdr:col>
      <xdr:colOff>314325</xdr:colOff>
      <xdr:row>17</xdr:row>
      <xdr:rowOff>133350</xdr:rowOff>
    </xdr:to>
    <xdr:sp macro="" textlink="">
      <xdr:nvSpPr>
        <xdr:cNvPr id="25" name="Folded Corner 9"/>
        <xdr:cNvSpPr/>
      </xdr:nvSpPr>
      <xdr:spPr>
        <a:xfrm>
          <a:off x="4000500" y="3162300"/>
          <a:ext cx="1828800" cy="457200"/>
        </a:xfrm>
        <a:prstGeom prst="foldedCorner">
          <a:avLst>
            <a:gd name="adj" fmla="val 35417"/>
          </a:avLst>
        </a:prstGeom>
        <a:solidFill>
          <a:srgbClr val="E2F0D9"/>
        </a:solidFill>
        <a:ln w="3175">
          <a:solidFill>
            <a:schemeClr val="bg1">
              <a:lumMod val="8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0" rIns="36000" bIns="0" rtlCol="0" anchor="ctr"/>
        <a:lstStyle/>
        <a:p>
          <a:pPr algn="ctr"/>
          <a:r>
            <a:rPr lang="lv-LV" sz="1000" b="0">
              <a:solidFill>
                <a:srgbClr val="003B85"/>
              </a:solidFill>
              <a:latin typeface="Arial" panose="020B0604020202020204" pitchFamily="34" charset="0"/>
              <a:ea typeface="+mn-ea"/>
              <a:cs typeface="Arial" panose="020B0604020202020204" pitchFamily="34" charset="0"/>
            </a:rPr>
            <a:t>Neattiecināmās  un PVN izmaksas</a:t>
          </a:r>
        </a:p>
      </xdr:txBody>
    </xdr:sp>
    <xdr:clientData/>
  </xdr:twoCellAnchor>
  <xdr:twoCellAnchor>
    <xdr:from>
      <xdr:col>16</xdr:col>
      <xdr:colOff>266700</xdr:colOff>
      <xdr:row>11</xdr:row>
      <xdr:rowOff>85725</xdr:rowOff>
    </xdr:from>
    <xdr:to>
      <xdr:col>19</xdr:col>
      <xdr:colOff>238125</xdr:colOff>
      <xdr:row>18</xdr:row>
      <xdr:rowOff>47625</xdr:rowOff>
    </xdr:to>
    <xdr:sp macro="" textlink="">
      <xdr:nvSpPr>
        <xdr:cNvPr id="26" name="Folded Corner 9"/>
        <xdr:cNvSpPr/>
      </xdr:nvSpPr>
      <xdr:spPr>
        <a:xfrm>
          <a:off x="6743700" y="2600325"/>
          <a:ext cx="1714500" cy="1095375"/>
        </a:xfrm>
        <a:prstGeom prst="foldedCorner">
          <a:avLst>
            <a:gd name="adj" fmla="val 22754"/>
          </a:avLst>
        </a:prstGeom>
        <a:solidFill>
          <a:srgbClr val="D7DDE4"/>
        </a:solidFill>
        <a:ln w="3175">
          <a:solidFill>
            <a:schemeClr val="bg1">
              <a:lumMod val="8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0" rIns="36000" bIns="0" rtlCol="0" anchor="ctr"/>
        <a:lstStyle/>
        <a:p>
          <a:pPr algn="ctr"/>
          <a:r>
            <a:rPr lang="lv-LV" sz="1000" b="1">
              <a:solidFill>
                <a:srgbClr val="003B85"/>
              </a:solidFill>
              <a:latin typeface="Arial" panose="020B0604020202020204" pitchFamily="34" charset="0"/>
              <a:cs typeface="Arial" panose="020B0604020202020204" pitchFamily="34" charset="0"/>
            </a:rPr>
            <a:t>KOPSAVILKUMS</a:t>
          </a:r>
        </a:p>
      </xdr:txBody>
    </xdr:sp>
    <xdr:clientData/>
  </xdr:twoCellAnchor>
  <xdr:twoCellAnchor>
    <xdr:from>
      <xdr:col>13</xdr:col>
      <xdr:colOff>561975</xdr:colOff>
      <xdr:row>13</xdr:row>
      <xdr:rowOff>114300</xdr:rowOff>
    </xdr:from>
    <xdr:to>
      <xdr:col>15</xdr:col>
      <xdr:colOff>180975</xdr:colOff>
      <xdr:row>16</xdr:row>
      <xdr:rowOff>66675</xdr:rowOff>
    </xdr:to>
    <xdr:sp macro="" textlink="">
      <xdr:nvSpPr>
        <xdr:cNvPr id="28" name="Right Arrow 11"/>
        <xdr:cNvSpPr/>
      </xdr:nvSpPr>
      <xdr:spPr>
        <a:xfrm>
          <a:off x="6076950" y="2952750"/>
          <a:ext cx="390525" cy="438150"/>
        </a:xfrm>
        <a:prstGeom prst="rightArrow">
          <a:avLst/>
        </a:prstGeom>
        <a:solidFill>
          <a:srgbClr val="00ACC8"/>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lv-LV" sz="1100"/>
        </a:p>
      </xdr:txBody>
    </xdr:sp>
    <xdr:clientData/>
  </xdr:twoCellAnchor>
  <xdr:twoCellAnchor>
    <xdr:from>
      <xdr:col>1</xdr:col>
      <xdr:colOff>0</xdr:colOff>
      <xdr:row>22</xdr:row>
      <xdr:rowOff>0</xdr:rowOff>
    </xdr:from>
    <xdr:to>
      <xdr:col>1</xdr:col>
      <xdr:colOff>247650</xdr:colOff>
      <xdr:row>23</xdr:row>
      <xdr:rowOff>57150</xdr:rowOff>
    </xdr:to>
    <xdr:sp macro="" textlink="">
      <xdr:nvSpPr>
        <xdr:cNvPr id="29" name="Oval 28"/>
        <xdr:cNvSpPr/>
      </xdr:nvSpPr>
      <xdr:spPr>
        <a:xfrm>
          <a:off x="152400" y="6486525"/>
          <a:ext cx="247650" cy="257175"/>
        </a:xfrm>
        <a:prstGeom prst="ellipse">
          <a:avLst/>
        </a:prstGeom>
        <a:solidFill>
          <a:srgbClr val="00ACC8"/>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rtlCol="0" anchor="ctr"/>
        <a:lstStyle/>
        <a:p>
          <a:pPr algn="ctr"/>
          <a:r>
            <a:rPr lang="lv-LV" sz="1100" b="1"/>
            <a:t>II</a:t>
          </a:r>
        </a:p>
      </xdr:txBody>
    </xdr:sp>
    <xdr:clientData/>
  </xdr:twoCellAnchor>
  <xdr:twoCellAnchor>
    <xdr:from>
      <xdr:col>1</xdr:col>
      <xdr:colOff>0</xdr:colOff>
      <xdr:row>38</xdr:row>
      <xdr:rowOff>0</xdr:rowOff>
    </xdr:from>
    <xdr:to>
      <xdr:col>1</xdr:col>
      <xdr:colOff>247650</xdr:colOff>
      <xdr:row>39</xdr:row>
      <xdr:rowOff>57150</xdr:rowOff>
    </xdr:to>
    <xdr:sp macro="" textlink="">
      <xdr:nvSpPr>
        <xdr:cNvPr id="30" name="Oval 29"/>
        <xdr:cNvSpPr/>
      </xdr:nvSpPr>
      <xdr:spPr>
        <a:xfrm>
          <a:off x="152400" y="11496675"/>
          <a:ext cx="247650" cy="257175"/>
        </a:xfrm>
        <a:prstGeom prst="ellipse">
          <a:avLst/>
        </a:prstGeom>
        <a:solidFill>
          <a:srgbClr val="00ACC8"/>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rtlCol="0" anchor="ctr"/>
        <a:lstStyle/>
        <a:p>
          <a:pPr algn="ctr"/>
          <a:r>
            <a:rPr lang="lv-LV" sz="1100" b="1"/>
            <a:t>IV</a:t>
          </a:r>
        </a:p>
      </xdr:txBody>
    </xdr:sp>
    <xdr:clientData/>
  </xdr:twoCellAnchor>
  <xdr:twoCellAnchor>
    <xdr:from>
      <xdr:col>1</xdr:col>
      <xdr:colOff>0</xdr:colOff>
      <xdr:row>33</xdr:row>
      <xdr:rowOff>0</xdr:rowOff>
    </xdr:from>
    <xdr:to>
      <xdr:col>1</xdr:col>
      <xdr:colOff>247650</xdr:colOff>
      <xdr:row>33</xdr:row>
      <xdr:rowOff>257175</xdr:rowOff>
    </xdr:to>
    <xdr:sp macro="" textlink="">
      <xdr:nvSpPr>
        <xdr:cNvPr id="3" name="Oval 2"/>
        <xdr:cNvSpPr/>
      </xdr:nvSpPr>
      <xdr:spPr>
        <a:xfrm>
          <a:off x="152400" y="10001250"/>
          <a:ext cx="247650" cy="257175"/>
        </a:xfrm>
        <a:prstGeom prst="ellipse">
          <a:avLst/>
        </a:prstGeom>
        <a:solidFill>
          <a:srgbClr val="00ACC8"/>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rtlCol="0" anchor="ctr"/>
        <a:lstStyle/>
        <a:p>
          <a:pPr algn="ctr"/>
          <a:r>
            <a:rPr lang="lv-LV" sz="1100" b="1"/>
            <a:t>III</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85725</xdr:rowOff>
    </xdr:from>
    <xdr:to>
      <xdr:col>2</xdr:col>
      <xdr:colOff>933450</xdr:colOff>
      <xdr:row>1</xdr:row>
      <xdr:rowOff>19050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85725"/>
          <a:ext cx="1200150" cy="6667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114300</xdr:rowOff>
    </xdr:from>
    <xdr:to>
      <xdr:col>2</xdr:col>
      <xdr:colOff>819150</xdr:colOff>
      <xdr:row>0</xdr:row>
      <xdr:rowOff>714375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2400" y="114300"/>
          <a:ext cx="1076325" cy="6000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104775</xdr:rowOff>
    </xdr:from>
    <xdr:to>
      <xdr:col>2</xdr:col>
      <xdr:colOff>809625</xdr:colOff>
      <xdr:row>0</xdr:row>
      <xdr:rowOff>704850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33350" y="104775"/>
          <a:ext cx="1085850" cy="6000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104775</xdr:rowOff>
    </xdr:from>
    <xdr:to>
      <xdr:col>2</xdr:col>
      <xdr:colOff>1009650</xdr:colOff>
      <xdr:row>0</xdr:row>
      <xdr:rowOff>771525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 y="104775"/>
          <a:ext cx="1190625" cy="6667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C8DC5-0D1C-4983-B58F-C8A0575E4885}">
  <sheetPr>
    <tabColor theme="3" tint="0.7999799847602844"/>
  </sheetPr>
  <dimension ref="A1:AB124"/>
  <sheetViews>
    <sheetView showGridLines="0" tabSelected="1" workbookViewId="0" topLeftCell="A1">
      <selection activeCell="C5" sqref="C5"/>
    </sheetView>
  </sheetViews>
  <sheetFormatPr defaultColWidth="0" defaultRowHeight="0" customHeight="1" zeroHeight="1"/>
  <cols>
    <col min="1" max="1" width="2.28125" style="101" customWidth="1"/>
    <col min="2" max="2" width="4.00390625" style="101" customWidth="1"/>
    <col min="3" max="3" width="6.28125" style="101" customWidth="1"/>
    <col min="4" max="4" width="2.8515625" style="101" customWidth="1"/>
    <col min="5" max="8" width="8.8515625" style="101" customWidth="1"/>
    <col min="9" max="10" width="2.8515625" style="101" customWidth="1"/>
    <col min="11" max="14" width="8.7109375" style="101" customWidth="1"/>
    <col min="15" max="16" width="2.8515625" style="101" customWidth="1"/>
    <col min="17" max="20" width="8.7109375" style="101" customWidth="1"/>
    <col min="21" max="21" width="2.8515625" style="101" customWidth="1"/>
    <col min="22" max="22" width="10.28125" style="101" customWidth="1"/>
    <col min="23" max="16384" width="10.28125" style="101" hidden="1" customWidth="1"/>
  </cols>
  <sheetData>
    <row r="1" spans="7:28" ht="69.75" customHeight="1">
      <c r="G1" s="378" t="s">
        <v>70</v>
      </c>
      <c r="H1" s="379"/>
      <c r="I1" s="379"/>
      <c r="J1" s="379"/>
      <c r="K1" s="379"/>
      <c r="L1" s="379"/>
      <c r="M1" s="379"/>
      <c r="N1" s="379"/>
      <c r="O1" s="379"/>
      <c r="P1" s="379"/>
      <c r="Q1" s="379"/>
      <c r="R1" s="379"/>
      <c r="S1" s="379"/>
      <c r="T1" s="379"/>
      <c r="U1" s="379"/>
      <c r="V1" s="379"/>
      <c r="W1" s="379"/>
      <c r="X1" s="379"/>
      <c r="Y1" s="379"/>
      <c r="Z1" s="379"/>
      <c r="AA1" s="379"/>
      <c r="AB1" s="379"/>
    </row>
    <row r="2" ht="12.75" customHeight="1">
      <c r="V2" s="135"/>
    </row>
    <row r="3" spans="2:22" ht="18" hidden="1">
      <c r="B3" s="380" t="s">
        <v>25</v>
      </c>
      <c r="C3" s="380"/>
      <c r="D3" s="380"/>
      <c r="E3" s="380"/>
      <c r="F3" s="380"/>
      <c r="G3" s="380"/>
      <c r="H3" s="380"/>
      <c r="I3" s="380"/>
      <c r="J3" s="380"/>
      <c r="K3" s="380"/>
      <c r="L3" s="380"/>
      <c r="M3" s="380"/>
      <c r="N3" s="380"/>
      <c r="O3" s="380"/>
      <c r="P3" s="380"/>
      <c r="Q3" s="380"/>
      <c r="R3" s="380"/>
      <c r="S3" s="380"/>
      <c r="T3" s="380"/>
      <c r="U3" s="380"/>
      <c r="V3" s="380"/>
    </row>
    <row r="4" spans="1:9" ht="15.75" hidden="1">
      <c r="A4" s="102"/>
      <c r="B4" s="103"/>
      <c r="H4" s="103"/>
      <c r="I4" s="103"/>
    </row>
    <row r="5" spans="1:22" s="108" customFormat="1" ht="15.75" customHeight="1">
      <c r="A5" s="104"/>
      <c r="B5" s="105"/>
      <c r="C5" s="106" t="s">
        <v>26</v>
      </c>
      <c r="D5" s="107"/>
      <c r="E5" s="107"/>
      <c r="F5" s="107"/>
      <c r="G5" s="107"/>
      <c r="H5" s="107"/>
      <c r="I5" s="107"/>
      <c r="J5" s="107"/>
      <c r="K5" s="107"/>
      <c r="L5" s="107"/>
      <c r="M5" s="107"/>
      <c r="N5" s="107"/>
      <c r="O5" s="107"/>
      <c r="P5" s="107"/>
      <c r="Q5" s="107"/>
      <c r="R5" s="107"/>
      <c r="S5" s="107"/>
      <c r="T5" s="107"/>
      <c r="U5" s="107"/>
      <c r="V5" s="107"/>
    </row>
    <row r="6" spans="1:22" s="108" customFormat="1" ht="24.75" customHeight="1">
      <c r="A6" s="104"/>
      <c r="B6" s="105"/>
      <c r="C6" s="109" t="s">
        <v>27</v>
      </c>
      <c r="D6" s="372" t="s">
        <v>84</v>
      </c>
      <c r="E6" s="372"/>
      <c r="F6" s="372"/>
      <c r="G6" s="372"/>
      <c r="H6" s="372"/>
      <c r="I6" s="372"/>
      <c r="J6" s="372"/>
      <c r="K6" s="372"/>
      <c r="L6" s="372"/>
      <c r="M6" s="372"/>
      <c r="N6" s="372"/>
      <c r="O6" s="372"/>
      <c r="P6" s="372"/>
      <c r="Q6" s="372"/>
      <c r="R6" s="372"/>
      <c r="S6" s="372"/>
      <c r="T6" s="372"/>
      <c r="U6" s="372"/>
      <c r="V6" s="372"/>
    </row>
    <row r="7" spans="1:22" s="108" customFormat="1" ht="6" customHeight="1">
      <c r="A7" s="104"/>
      <c r="B7" s="105"/>
      <c r="C7" s="106"/>
      <c r="D7" s="110"/>
      <c r="E7" s="110"/>
      <c r="F7" s="110"/>
      <c r="G7" s="110"/>
      <c r="H7" s="110"/>
      <c r="I7" s="110"/>
      <c r="J7" s="110"/>
      <c r="K7" s="110"/>
      <c r="L7" s="110"/>
      <c r="M7" s="110"/>
      <c r="N7" s="110"/>
      <c r="O7" s="110"/>
      <c r="P7" s="110"/>
      <c r="Q7" s="110"/>
      <c r="R7" s="110"/>
      <c r="S7" s="110"/>
      <c r="T7" s="110"/>
      <c r="U7" s="110"/>
      <c r="V7" s="110"/>
    </row>
    <row r="8" spans="1:22" s="113" customFormat="1" ht="12.75" customHeight="1">
      <c r="A8" s="111"/>
      <c r="B8" s="112"/>
      <c r="C8" s="109" t="s">
        <v>30</v>
      </c>
      <c r="D8" s="372" t="s">
        <v>29</v>
      </c>
      <c r="E8" s="372"/>
      <c r="F8" s="372"/>
      <c r="G8" s="372"/>
      <c r="H8" s="372"/>
      <c r="I8" s="372"/>
      <c r="J8" s="372"/>
      <c r="K8" s="372"/>
      <c r="L8" s="372"/>
      <c r="M8" s="372"/>
      <c r="N8" s="372"/>
      <c r="O8" s="372"/>
      <c r="P8" s="372"/>
      <c r="Q8" s="372"/>
      <c r="R8" s="372"/>
      <c r="S8" s="372"/>
      <c r="T8" s="372"/>
      <c r="U8" s="372"/>
      <c r="V8" s="372"/>
    </row>
    <row r="9" spans="1:22" s="113" customFormat="1" ht="39" customHeight="1">
      <c r="A9" s="111"/>
      <c r="B9" s="112"/>
      <c r="C9" s="114"/>
      <c r="D9" s="371" t="s">
        <v>85</v>
      </c>
      <c r="E9" s="371"/>
      <c r="F9" s="371"/>
      <c r="G9" s="371"/>
      <c r="H9" s="371"/>
      <c r="I9" s="371"/>
      <c r="J9" s="371"/>
      <c r="K9" s="371"/>
      <c r="L9" s="371"/>
      <c r="M9" s="371"/>
      <c r="N9" s="371"/>
      <c r="O9" s="371"/>
      <c r="P9" s="371"/>
      <c r="Q9" s="371"/>
      <c r="R9" s="371"/>
      <c r="S9" s="371"/>
      <c r="T9" s="371"/>
      <c r="U9" s="371"/>
      <c r="V9" s="371"/>
    </row>
    <row r="10" spans="1:22" s="113" customFormat="1" ht="4.5" customHeight="1">
      <c r="A10" s="111"/>
      <c r="B10" s="112"/>
      <c r="C10" s="114"/>
      <c r="D10" s="115"/>
      <c r="E10" s="115"/>
      <c r="F10" s="115"/>
      <c r="G10" s="115"/>
      <c r="H10" s="115"/>
      <c r="I10" s="115"/>
      <c r="J10" s="115"/>
      <c r="K10" s="115"/>
      <c r="L10" s="115"/>
      <c r="M10" s="115"/>
      <c r="N10" s="115"/>
      <c r="O10" s="115"/>
      <c r="P10" s="115"/>
      <c r="Q10" s="115"/>
      <c r="R10" s="115"/>
      <c r="S10" s="115"/>
      <c r="T10" s="115"/>
      <c r="U10" s="115"/>
      <c r="V10" s="115"/>
    </row>
    <row r="11" spans="1:22" s="113" customFormat="1" ht="12.75" customHeight="1">
      <c r="A11" s="111"/>
      <c r="B11" s="112"/>
      <c r="C11" s="109" t="s">
        <v>28</v>
      </c>
      <c r="D11" s="372" t="s">
        <v>90</v>
      </c>
      <c r="E11" s="372"/>
      <c r="F11" s="372"/>
      <c r="G11" s="372"/>
      <c r="H11" s="372"/>
      <c r="I11" s="372"/>
      <c r="J11" s="372"/>
      <c r="K11" s="372"/>
      <c r="L11" s="372"/>
      <c r="M11" s="372"/>
      <c r="N11" s="372"/>
      <c r="O11" s="372"/>
      <c r="P11" s="372"/>
      <c r="Q11" s="372"/>
      <c r="R11" s="372"/>
      <c r="S11" s="372"/>
      <c r="T11" s="372"/>
      <c r="U11" s="115"/>
      <c r="V11" s="115"/>
    </row>
    <row r="12" spans="1:22" s="113" customFormat="1" ht="12.75" customHeight="1">
      <c r="A12" s="111"/>
      <c r="B12" s="112"/>
      <c r="C12" s="109"/>
      <c r="D12" s="115"/>
      <c r="E12" s="115"/>
      <c r="F12" s="115"/>
      <c r="G12" s="115"/>
      <c r="H12" s="115"/>
      <c r="I12" s="115"/>
      <c r="J12" s="115"/>
      <c r="K12" s="115"/>
      <c r="L12" s="115"/>
      <c r="M12" s="115"/>
      <c r="N12" s="115"/>
      <c r="O12" s="115"/>
      <c r="P12" s="115"/>
      <c r="Q12" s="115"/>
      <c r="R12" s="115"/>
      <c r="S12" s="115"/>
      <c r="T12" s="115"/>
      <c r="U12" s="115"/>
      <c r="V12" s="115"/>
    </row>
    <row r="13" spans="1:22" s="113" customFormat="1" ht="12.75" customHeight="1">
      <c r="A13" s="111"/>
      <c r="B13" s="112"/>
      <c r="C13" s="109"/>
      <c r="D13" s="115"/>
      <c r="E13" s="115"/>
      <c r="F13" s="115"/>
      <c r="G13" s="115"/>
      <c r="H13" s="115"/>
      <c r="I13" s="115"/>
      <c r="J13" s="115"/>
      <c r="K13" s="115"/>
      <c r="L13" s="115"/>
      <c r="M13" s="115"/>
      <c r="N13" s="115"/>
      <c r="O13" s="115"/>
      <c r="P13" s="115"/>
      <c r="Q13" s="115"/>
      <c r="R13" s="115"/>
      <c r="S13" s="115"/>
      <c r="T13" s="115"/>
      <c r="U13" s="115"/>
      <c r="V13" s="115"/>
    </row>
    <row r="14" spans="1:22" s="113" customFormat="1" ht="12.75" customHeight="1">
      <c r="A14" s="111"/>
      <c r="B14" s="112"/>
      <c r="C14" s="109"/>
      <c r="D14" s="115"/>
      <c r="E14" s="115"/>
      <c r="F14" s="115"/>
      <c r="G14" s="115"/>
      <c r="H14" s="115"/>
      <c r="I14" s="115"/>
      <c r="J14" s="115"/>
      <c r="K14" s="115"/>
      <c r="L14" s="115"/>
      <c r="M14" s="115"/>
      <c r="N14" s="115"/>
      <c r="O14" s="115"/>
      <c r="P14" s="115"/>
      <c r="Q14" s="115"/>
      <c r="R14" s="115"/>
      <c r="S14" s="115"/>
      <c r="T14" s="115"/>
      <c r="U14" s="115"/>
      <c r="V14" s="115"/>
    </row>
    <row r="15" spans="1:22" s="113" customFormat="1" ht="12.75" customHeight="1">
      <c r="A15" s="111"/>
      <c r="B15" s="112"/>
      <c r="C15" s="109"/>
      <c r="D15" s="115"/>
      <c r="E15" s="115"/>
      <c r="F15" s="115"/>
      <c r="G15" s="115"/>
      <c r="H15" s="115"/>
      <c r="I15" s="115"/>
      <c r="J15" s="115"/>
      <c r="K15" s="115"/>
      <c r="L15" s="115"/>
      <c r="M15" s="115"/>
      <c r="N15" s="115"/>
      <c r="O15" s="115"/>
      <c r="P15" s="115"/>
      <c r="Q15" s="115"/>
      <c r="R15" s="115"/>
      <c r="S15" s="115"/>
      <c r="T15" s="115"/>
      <c r="U15" s="115"/>
      <c r="V15" s="115"/>
    </row>
    <row r="16" spans="1:22" s="113" customFormat="1" ht="12.75" customHeight="1">
      <c r="A16" s="111"/>
      <c r="B16" s="112"/>
      <c r="C16" s="109"/>
      <c r="D16" s="115"/>
      <c r="E16" s="115"/>
      <c r="F16" s="115"/>
      <c r="G16" s="115"/>
      <c r="H16" s="115"/>
      <c r="I16" s="115"/>
      <c r="J16" s="115"/>
      <c r="K16" s="115"/>
      <c r="L16" s="115"/>
      <c r="M16" s="115"/>
      <c r="N16" s="115"/>
      <c r="O16" s="115"/>
      <c r="P16" s="115"/>
      <c r="Q16" s="115"/>
      <c r="R16" s="115"/>
      <c r="S16" s="115"/>
      <c r="T16" s="115"/>
      <c r="U16" s="115"/>
      <c r="V16" s="115"/>
    </row>
    <row r="17" spans="1:22" s="113" customFormat="1" ht="12.75" customHeight="1">
      <c r="A17" s="111"/>
      <c r="B17" s="112"/>
      <c r="C17" s="109"/>
      <c r="D17" s="115"/>
      <c r="E17" s="115"/>
      <c r="F17" s="115"/>
      <c r="G17" s="115"/>
      <c r="H17" s="115"/>
      <c r="I17" s="115"/>
      <c r="J17" s="115"/>
      <c r="K17" s="115"/>
      <c r="L17" s="115"/>
      <c r="M17" s="115"/>
      <c r="N17" s="115"/>
      <c r="O17" s="115"/>
      <c r="P17" s="115"/>
      <c r="Q17" s="115"/>
      <c r="R17" s="115"/>
      <c r="S17" s="115"/>
      <c r="T17" s="115"/>
      <c r="U17" s="115"/>
      <c r="V17" s="115"/>
    </row>
    <row r="18" spans="1:22" s="113" customFormat="1" ht="12.75" customHeight="1">
      <c r="A18" s="111"/>
      <c r="B18" s="112"/>
      <c r="C18" s="109"/>
      <c r="D18" s="115"/>
      <c r="E18" s="115"/>
      <c r="F18" s="115"/>
      <c r="G18" s="115"/>
      <c r="H18" s="115"/>
      <c r="I18" s="115"/>
      <c r="J18" s="115"/>
      <c r="K18" s="115"/>
      <c r="L18" s="115"/>
      <c r="M18" s="115"/>
      <c r="N18" s="115"/>
      <c r="O18" s="115"/>
      <c r="P18" s="115"/>
      <c r="Q18" s="115"/>
      <c r="R18" s="115"/>
      <c r="S18" s="115"/>
      <c r="T18" s="115"/>
      <c r="U18" s="115"/>
      <c r="V18" s="115"/>
    </row>
    <row r="19" spans="1:22" s="113" customFormat="1" ht="15.75" customHeight="1">
      <c r="A19" s="111"/>
      <c r="B19" s="112"/>
      <c r="C19" s="109"/>
      <c r="D19" s="115"/>
      <c r="E19" s="115"/>
      <c r="F19" s="115"/>
      <c r="G19" s="115"/>
      <c r="H19" s="115"/>
      <c r="I19" s="115"/>
      <c r="J19" s="115"/>
      <c r="K19" s="115"/>
      <c r="L19" s="115"/>
      <c r="M19" s="115"/>
      <c r="N19" s="115"/>
      <c r="O19" s="115"/>
      <c r="P19" s="115"/>
      <c r="Q19" s="115"/>
      <c r="R19" s="115"/>
      <c r="S19" s="115"/>
      <c r="T19" s="115"/>
      <c r="U19" s="115"/>
      <c r="V19" s="115"/>
    </row>
    <row r="20" spans="1:22" s="113" customFormat="1" ht="12.75" customHeight="1">
      <c r="A20" s="111"/>
      <c r="B20" s="112"/>
      <c r="C20" s="109"/>
      <c r="D20" s="133"/>
      <c r="E20" s="373" t="s">
        <v>46</v>
      </c>
      <c r="F20" s="373"/>
      <c r="G20" s="373"/>
      <c r="H20" s="373"/>
      <c r="I20" s="131"/>
      <c r="J20" s="129"/>
      <c r="K20" s="373" t="s">
        <v>47</v>
      </c>
      <c r="L20" s="373"/>
      <c r="M20" s="373"/>
      <c r="N20" s="373"/>
      <c r="O20" s="131"/>
      <c r="P20" s="129"/>
      <c r="Q20" s="373" t="s">
        <v>48</v>
      </c>
      <c r="R20" s="373"/>
      <c r="S20" s="373"/>
      <c r="T20" s="373"/>
      <c r="U20" s="131"/>
      <c r="V20" s="115"/>
    </row>
    <row r="21" spans="1:22" s="108" customFormat="1" ht="190.5" customHeight="1">
      <c r="A21" s="104"/>
      <c r="B21" s="105"/>
      <c r="C21" s="116"/>
      <c r="D21" s="134"/>
      <c r="E21" s="374" t="s">
        <v>109</v>
      </c>
      <c r="F21" s="374"/>
      <c r="G21" s="374"/>
      <c r="H21" s="374"/>
      <c r="I21" s="132"/>
      <c r="J21" s="130"/>
      <c r="K21" s="376" t="s">
        <v>110</v>
      </c>
      <c r="L21" s="376"/>
      <c r="M21" s="376"/>
      <c r="N21" s="376"/>
      <c r="O21" s="132"/>
      <c r="P21" s="130"/>
      <c r="Q21" s="375" t="s">
        <v>105</v>
      </c>
      <c r="R21" s="375"/>
      <c r="S21" s="375"/>
      <c r="T21" s="375"/>
      <c r="U21" s="132"/>
      <c r="V21" s="116"/>
    </row>
    <row r="22" spans="1:22" s="108" customFormat="1" ht="4.5" customHeight="1">
      <c r="A22" s="104"/>
      <c r="B22" s="105"/>
      <c r="C22" s="116"/>
      <c r="D22" s="116"/>
      <c r="E22" s="116"/>
      <c r="F22" s="116"/>
      <c r="G22" s="116"/>
      <c r="H22" s="116"/>
      <c r="I22" s="116"/>
      <c r="J22" s="116"/>
      <c r="K22" s="116"/>
      <c r="L22" s="116"/>
      <c r="M22" s="116"/>
      <c r="N22" s="116"/>
      <c r="O22" s="116"/>
      <c r="P22" s="116"/>
      <c r="Q22" s="116"/>
      <c r="R22" s="116"/>
      <c r="S22" s="116"/>
      <c r="T22" s="116"/>
      <c r="U22" s="116"/>
      <c r="V22" s="116"/>
    </row>
    <row r="23" spans="1:22" s="108" customFormat="1" ht="15.75" customHeight="1">
      <c r="A23" s="104"/>
      <c r="B23" s="105"/>
      <c r="C23" s="106" t="s">
        <v>31</v>
      </c>
      <c r="D23" s="116"/>
      <c r="E23" s="116"/>
      <c r="F23" s="116"/>
      <c r="G23" s="116"/>
      <c r="H23" s="116"/>
      <c r="I23" s="116"/>
      <c r="J23" s="116"/>
      <c r="K23" s="116"/>
      <c r="L23" s="116"/>
      <c r="M23" s="116"/>
      <c r="N23" s="116"/>
      <c r="O23" s="116"/>
      <c r="P23" s="116"/>
      <c r="Q23" s="116"/>
      <c r="R23" s="116"/>
      <c r="S23" s="116"/>
      <c r="T23" s="116"/>
      <c r="U23" s="116"/>
      <c r="V23" s="116"/>
    </row>
    <row r="24" spans="1:22" s="108" customFormat="1" ht="27" customHeight="1">
      <c r="A24" s="104"/>
      <c r="B24" s="105"/>
      <c r="C24" s="109" t="s">
        <v>32</v>
      </c>
      <c r="D24" s="372" t="s">
        <v>33</v>
      </c>
      <c r="E24" s="372"/>
      <c r="F24" s="372"/>
      <c r="G24" s="372"/>
      <c r="H24" s="372"/>
      <c r="I24" s="372"/>
      <c r="J24" s="372"/>
      <c r="K24" s="372"/>
      <c r="L24" s="372"/>
      <c r="M24" s="372"/>
      <c r="N24" s="372"/>
      <c r="O24" s="372"/>
      <c r="P24" s="372"/>
      <c r="Q24" s="372"/>
      <c r="R24" s="372"/>
      <c r="S24" s="372"/>
      <c r="T24" s="372"/>
      <c r="U24" s="372"/>
      <c r="V24" s="372"/>
    </row>
    <row r="25" spans="1:22" s="108" customFormat="1" ht="7.5" customHeight="1">
      <c r="A25" s="104"/>
      <c r="B25" s="105"/>
      <c r="C25" s="109"/>
      <c r="D25" s="117"/>
      <c r="E25" s="117"/>
      <c r="F25" s="117"/>
      <c r="G25" s="117"/>
      <c r="H25" s="117"/>
      <c r="I25" s="117"/>
      <c r="J25" s="117"/>
      <c r="K25" s="117"/>
      <c r="L25" s="117"/>
      <c r="M25" s="117"/>
      <c r="N25" s="117"/>
      <c r="O25" s="117"/>
      <c r="P25" s="117"/>
      <c r="Q25" s="117"/>
      <c r="R25" s="117"/>
      <c r="S25" s="117"/>
      <c r="T25" s="117"/>
      <c r="U25" s="117"/>
      <c r="V25" s="117"/>
    </row>
    <row r="26" spans="1:22" s="108" customFormat="1" ht="54" customHeight="1">
      <c r="A26" s="104"/>
      <c r="B26" s="105"/>
      <c r="C26" s="109" t="s">
        <v>34</v>
      </c>
      <c r="D26" s="377" t="s">
        <v>112</v>
      </c>
      <c r="E26" s="377"/>
      <c r="F26" s="377"/>
      <c r="G26" s="377"/>
      <c r="H26" s="377"/>
      <c r="I26" s="377"/>
      <c r="J26" s="377"/>
      <c r="K26" s="377"/>
      <c r="L26" s="377"/>
      <c r="M26" s="377"/>
      <c r="N26" s="377"/>
      <c r="O26" s="377"/>
      <c r="P26" s="377"/>
      <c r="Q26" s="377"/>
      <c r="R26" s="377"/>
      <c r="S26" s="377"/>
      <c r="T26" s="377"/>
      <c r="U26" s="377"/>
      <c r="V26" s="377"/>
    </row>
    <row r="27" spans="1:22" s="108" customFormat="1" ht="6" customHeight="1">
      <c r="A27" s="104"/>
      <c r="B27" s="105"/>
      <c r="C27" s="109"/>
      <c r="D27" s="117"/>
      <c r="E27" s="117"/>
      <c r="F27" s="117"/>
      <c r="G27" s="117"/>
      <c r="H27" s="117"/>
      <c r="I27" s="117"/>
      <c r="J27" s="117"/>
      <c r="K27" s="117"/>
      <c r="L27" s="117"/>
      <c r="M27" s="117"/>
      <c r="N27" s="117"/>
      <c r="O27" s="117"/>
      <c r="P27" s="117"/>
      <c r="Q27" s="117"/>
      <c r="R27" s="117"/>
      <c r="S27" s="117"/>
      <c r="T27" s="117"/>
      <c r="U27" s="117"/>
      <c r="V27" s="117"/>
    </row>
    <row r="28" spans="1:22" s="108" customFormat="1" ht="26.25" customHeight="1">
      <c r="A28" s="104"/>
      <c r="B28" s="105"/>
      <c r="C28" s="109" t="s">
        <v>35</v>
      </c>
      <c r="D28" s="377" t="s">
        <v>111</v>
      </c>
      <c r="E28" s="377"/>
      <c r="F28" s="377"/>
      <c r="G28" s="377"/>
      <c r="H28" s="377"/>
      <c r="I28" s="377"/>
      <c r="J28" s="377"/>
      <c r="K28" s="377"/>
      <c r="L28" s="377"/>
      <c r="M28" s="377"/>
      <c r="N28" s="377"/>
      <c r="O28" s="377"/>
      <c r="P28" s="377"/>
      <c r="Q28" s="377"/>
      <c r="R28" s="377"/>
      <c r="S28" s="377"/>
      <c r="T28" s="377"/>
      <c r="U28" s="377"/>
      <c r="V28" s="377"/>
    </row>
    <row r="29" spans="1:22" s="108" customFormat="1" ht="26.25" customHeight="1">
      <c r="A29" s="104"/>
      <c r="B29" s="105"/>
      <c r="C29" s="109"/>
      <c r="D29" s="331" t="s">
        <v>74</v>
      </c>
      <c r="E29" s="377" t="s">
        <v>121</v>
      </c>
      <c r="F29" s="377"/>
      <c r="G29" s="377"/>
      <c r="H29" s="377"/>
      <c r="I29" s="377"/>
      <c r="J29" s="377"/>
      <c r="K29" s="377"/>
      <c r="L29" s="377"/>
      <c r="M29" s="377"/>
      <c r="N29" s="377"/>
      <c r="O29" s="377"/>
      <c r="P29" s="377"/>
      <c r="Q29" s="377"/>
      <c r="R29" s="377"/>
      <c r="S29" s="377"/>
      <c r="T29" s="377"/>
      <c r="U29" s="377"/>
      <c r="V29" s="377"/>
    </row>
    <row r="30" spans="1:22" s="108" customFormat="1" ht="15.75">
      <c r="A30" s="104"/>
      <c r="B30" s="105"/>
      <c r="C30" s="109"/>
      <c r="D30" s="331" t="s">
        <v>74</v>
      </c>
      <c r="E30" s="371" t="s">
        <v>75</v>
      </c>
      <c r="F30" s="371"/>
      <c r="G30" s="371"/>
      <c r="H30" s="371"/>
      <c r="I30" s="371"/>
      <c r="J30" s="371"/>
      <c r="K30" s="371"/>
      <c r="L30" s="371"/>
      <c r="M30" s="371"/>
      <c r="N30" s="371"/>
      <c r="O30" s="371"/>
      <c r="P30" s="371"/>
      <c r="Q30" s="371"/>
      <c r="R30" s="371"/>
      <c r="S30" s="371"/>
      <c r="T30" s="371"/>
      <c r="U30" s="371"/>
      <c r="V30" s="371"/>
    </row>
    <row r="31" spans="1:22" s="108" customFormat="1" ht="63" customHeight="1">
      <c r="A31" s="104"/>
      <c r="B31" s="105"/>
      <c r="C31" s="109"/>
      <c r="D31" s="331" t="s">
        <v>74</v>
      </c>
      <c r="E31" s="371" t="s">
        <v>76</v>
      </c>
      <c r="F31" s="371"/>
      <c r="G31" s="371"/>
      <c r="H31" s="371"/>
      <c r="I31" s="371"/>
      <c r="J31" s="371"/>
      <c r="K31" s="371"/>
      <c r="L31" s="371"/>
      <c r="M31" s="371"/>
      <c r="N31" s="371"/>
      <c r="O31" s="371"/>
      <c r="P31" s="371"/>
      <c r="Q31" s="371"/>
      <c r="R31" s="371"/>
      <c r="S31" s="371"/>
      <c r="T31" s="371"/>
      <c r="U31" s="371"/>
      <c r="V31" s="371"/>
    </row>
    <row r="32" spans="1:22" s="108" customFormat="1" ht="6" customHeight="1">
      <c r="A32" s="104"/>
      <c r="B32" s="105"/>
      <c r="C32" s="109"/>
      <c r="D32" s="117"/>
      <c r="E32" s="117"/>
      <c r="F32" s="117"/>
      <c r="G32" s="117"/>
      <c r="H32" s="117"/>
      <c r="I32" s="117"/>
      <c r="J32" s="117"/>
      <c r="K32" s="117"/>
      <c r="L32" s="117"/>
      <c r="M32" s="117"/>
      <c r="N32" s="117"/>
      <c r="O32" s="117"/>
      <c r="P32" s="117"/>
      <c r="Q32" s="117"/>
      <c r="R32" s="117"/>
      <c r="S32" s="117"/>
      <c r="T32" s="117"/>
      <c r="U32" s="117"/>
      <c r="V32" s="117"/>
    </row>
    <row r="33" spans="1:22" s="108" customFormat="1" ht="29.25" customHeight="1">
      <c r="A33" s="104"/>
      <c r="B33" s="105"/>
      <c r="C33" s="109" t="s">
        <v>50</v>
      </c>
      <c r="D33" s="372" t="s">
        <v>49</v>
      </c>
      <c r="E33" s="372"/>
      <c r="F33" s="372"/>
      <c r="G33" s="372"/>
      <c r="H33" s="372"/>
      <c r="I33" s="372"/>
      <c r="J33" s="372"/>
      <c r="K33" s="372"/>
      <c r="L33" s="372"/>
      <c r="M33" s="372"/>
      <c r="N33" s="372"/>
      <c r="O33" s="372"/>
      <c r="P33" s="372"/>
      <c r="Q33" s="372"/>
      <c r="R33" s="372"/>
      <c r="S33" s="372"/>
      <c r="T33" s="372"/>
      <c r="U33" s="372"/>
      <c r="V33" s="372"/>
    </row>
    <row r="34" spans="1:22" s="108" customFormat="1" ht="21" customHeight="1">
      <c r="A34" s="104"/>
      <c r="B34" s="105"/>
      <c r="C34" s="106" t="s">
        <v>65</v>
      </c>
      <c r="D34" s="287"/>
      <c r="E34" s="287"/>
      <c r="F34" s="287"/>
      <c r="G34" s="287"/>
      <c r="H34" s="287"/>
      <c r="I34" s="287"/>
      <c r="J34" s="287"/>
      <c r="K34" s="287"/>
      <c r="L34" s="287"/>
      <c r="M34" s="287"/>
      <c r="N34" s="287"/>
      <c r="O34" s="287"/>
      <c r="P34" s="287"/>
      <c r="Q34" s="287"/>
      <c r="R34" s="287"/>
      <c r="S34" s="287"/>
      <c r="T34" s="287"/>
      <c r="U34" s="287"/>
      <c r="V34" s="287"/>
    </row>
    <row r="35" spans="1:22" s="108" customFormat="1" ht="41.25" customHeight="1">
      <c r="A35" s="104"/>
      <c r="B35" s="105"/>
      <c r="C35" s="109" t="s">
        <v>66</v>
      </c>
      <c r="D35" s="372" t="s">
        <v>88</v>
      </c>
      <c r="E35" s="372"/>
      <c r="F35" s="372"/>
      <c r="G35" s="372"/>
      <c r="H35" s="372"/>
      <c r="I35" s="372"/>
      <c r="J35" s="372"/>
      <c r="K35" s="372"/>
      <c r="L35" s="372"/>
      <c r="M35" s="372"/>
      <c r="N35" s="372"/>
      <c r="O35" s="372"/>
      <c r="P35" s="372"/>
      <c r="Q35" s="372"/>
      <c r="R35" s="372"/>
      <c r="S35" s="372"/>
      <c r="T35" s="372"/>
      <c r="U35" s="372"/>
      <c r="V35" s="372"/>
    </row>
    <row r="36" spans="1:22" s="108" customFormat="1" ht="6" customHeight="1">
      <c r="A36" s="104"/>
      <c r="B36" s="105"/>
      <c r="C36" s="109"/>
      <c r="D36" s="306"/>
      <c r="E36" s="306"/>
      <c r="F36" s="306"/>
      <c r="G36" s="306"/>
      <c r="H36" s="306"/>
      <c r="I36" s="306"/>
      <c r="J36" s="306"/>
      <c r="K36" s="306"/>
      <c r="L36" s="306"/>
      <c r="M36" s="306"/>
      <c r="N36" s="306"/>
      <c r="O36" s="306"/>
      <c r="P36" s="306"/>
      <c r="Q36" s="306"/>
      <c r="R36" s="306"/>
      <c r="S36" s="306"/>
      <c r="T36" s="306"/>
      <c r="U36" s="306"/>
      <c r="V36" s="306"/>
    </row>
    <row r="37" spans="1:22" s="108" customFormat="1" ht="43.5" customHeight="1">
      <c r="A37" s="104"/>
      <c r="B37" s="105"/>
      <c r="C37" s="109" t="s">
        <v>67</v>
      </c>
      <c r="D37" s="372" t="s">
        <v>86</v>
      </c>
      <c r="E37" s="372"/>
      <c r="F37" s="372"/>
      <c r="G37" s="372"/>
      <c r="H37" s="372"/>
      <c r="I37" s="372"/>
      <c r="J37" s="372"/>
      <c r="K37" s="372"/>
      <c r="L37" s="372"/>
      <c r="M37" s="372"/>
      <c r="N37" s="372"/>
      <c r="O37" s="372"/>
      <c r="P37" s="372"/>
      <c r="Q37" s="372"/>
      <c r="R37" s="372"/>
      <c r="S37" s="372"/>
      <c r="T37" s="372"/>
      <c r="U37" s="372"/>
      <c r="V37" s="372"/>
    </row>
    <row r="38" spans="1:22" s="108" customFormat="1" ht="6" customHeight="1">
      <c r="A38" s="104"/>
      <c r="B38" s="105"/>
      <c r="C38" s="116"/>
      <c r="D38" s="116"/>
      <c r="E38" s="116"/>
      <c r="F38" s="116"/>
      <c r="G38" s="116"/>
      <c r="H38" s="116"/>
      <c r="I38" s="116"/>
      <c r="J38" s="116"/>
      <c r="K38" s="116"/>
      <c r="L38" s="116"/>
      <c r="M38" s="116"/>
      <c r="N38" s="116"/>
      <c r="O38" s="116"/>
      <c r="P38" s="116"/>
      <c r="Q38" s="116"/>
      <c r="R38" s="116"/>
      <c r="S38" s="116"/>
      <c r="T38" s="116"/>
      <c r="U38" s="116"/>
      <c r="V38" s="116"/>
    </row>
    <row r="39" spans="1:22" s="108" customFormat="1" ht="15.75" customHeight="1">
      <c r="A39" s="104"/>
      <c r="B39" s="105"/>
      <c r="C39" s="106" t="s">
        <v>36</v>
      </c>
      <c r="D39" s="116"/>
      <c r="E39" s="116"/>
      <c r="F39" s="116"/>
      <c r="G39" s="116"/>
      <c r="H39" s="116"/>
      <c r="I39" s="116"/>
      <c r="J39" s="116"/>
      <c r="K39" s="116"/>
      <c r="L39" s="116"/>
      <c r="M39" s="116"/>
      <c r="N39" s="116"/>
      <c r="O39" s="116"/>
      <c r="P39" s="116"/>
      <c r="Q39" s="116"/>
      <c r="R39" s="116"/>
      <c r="S39" s="116"/>
      <c r="T39" s="116"/>
      <c r="U39" s="116"/>
      <c r="V39" s="116"/>
    </row>
    <row r="40" spans="1:22" s="108" customFormat="1" ht="26.25" customHeight="1">
      <c r="A40" s="104"/>
      <c r="B40" s="105"/>
      <c r="C40" s="118"/>
      <c r="D40" s="372" t="s">
        <v>87</v>
      </c>
      <c r="E40" s="372"/>
      <c r="F40" s="372"/>
      <c r="G40" s="372"/>
      <c r="H40" s="372"/>
      <c r="I40" s="372"/>
      <c r="J40" s="372"/>
      <c r="K40" s="372"/>
      <c r="L40" s="372"/>
      <c r="M40" s="372"/>
      <c r="N40" s="372"/>
      <c r="O40" s="372"/>
      <c r="P40" s="372"/>
      <c r="Q40" s="372"/>
      <c r="R40" s="372"/>
      <c r="S40" s="372"/>
      <c r="T40" s="372"/>
      <c r="U40" s="372"/>
      <c r="V40" s="372"/>
    </row>
    <row r="41" spans="1:22" s="108" customFormat="1" ht="15" customHeight="1">
      <c r="A41" s="104"/>
      <c r="B41" s="105"/>
      <c r="C41" s="116"/>
      <c r="D41" s="116"/>
      <c r="E41" s="116"/>
      <c r="F41" s="116"/>
      <c r="G41" s="116"/>
      <c r="H41" s="116"/>
      <c r="I41" s="116"/>
      <c r="J41" s="116"/>
      <c r="K41" s="116"/>
      <c r="L41" s="116"/>
      <c r="M41" s="116"/>
      <c r="N41" s="116"/>
      <c r="O41" s="116"/>
      <c r="P41" s="116"/>
      <c r="Q41" s="116"/>
      <c r="R41" s="116"/>
      <c r="S41" s="116"/>
      <c r="T41" s="116"/>
      <c r="U41" s="116"/>
      <c r="V41" s="364" t="s">
        <v>129</v>
      </c>
    </row>
    <row r="42" spans="1:15" s="120" customFormat="1" ht="12.75" hidden="1">
      <c r="A42" s="119"/>
      <c r="B42" s="119" t="s">
        <v>37</v>
      </c>
      <c r="C42" s="119"/>
      <c r="D42" s="119"/>
      <c r="E42" s="119"/>
      <c r="F42" s="119"/>
      <c r="G42" s="119"/>
      <c r="H42" s="119"/>
      <c r="I42" s="119"/>
      <c r="J42" s="119"/>
      <c r="K42" s="119"/>
      <c r="L42" s="119"/>
      <c r="M42" s="119"/>
      <c r="N42" s="119"/>
      <c r="O42" s="119"/>
    </row>
    <row r="43" spans="2:22" ht="15" hidden="1">
      <c r="B43" s="121"/>
      <c r="V43" s="122" t="s">
        <v>38</v>
      </c>
    </row>
    <row r="44" ht="15" hidden="1">
      <c r="B44" s="121"/>
    </row>
    <row r="45" ht="15" hidden="1">
      <c r="B45" s="121"/>
    </row>
    <row r="46" ht="15" hidden="1">
      <c r="B46" s="121"/>
    </row>
    <row r="47" ht="15" hidden="1">
      <c r="B47" s="121"/>
    </row>
    <row r="48" ht="15" hidden="1">
      <c r="B48" s="121"/>
    </row>
    <row r="49" ht="15" hidden="1">
      <c r="B49" s="121"/>
    </row>
    <row r="50" ht="15" hidden="1">
      <c r="B50" s="121"/>
    </row>
    <row r="51" ht="15" hidden="1">
      <c r="B51" s="121"/>
    </row>
    <row r="52" ht="15" hidden="1">
      <c r="B52" s="121"/>
    </row>
    <row r="53" ht="15" hidden="1">
      <c r="B53" s="121"/>
    </row>
    <row r="54" ht="15" hidden="1">
      <c r="B54" s="121"/>
    </row>
    <row r="55" ht="15" hidden="1">
      <c r="B55" s="121"/>
    </row>
    <row r="56" ht="15" hidden="1">
      <c r="B56" s="121"/>
    </row>
    <row r="57" ht="15" hidden="1">
      <c r="B57" s="121"/>
    </row>
    <row r="58" ht="15" hidden="1">
      <c r="B58" s="121"/>
    </row>
    <row r="59" ht="15" hidden="1">
      <c r="B59" s="121"/>
    </row>
    <row r="60" ht="15" hidden="1">
      <c r="B60" s="121"/>
    </row>
    <row r="61" ht="15" hidden="1">
      <c r="B61" s="121"/>
    </row>
    <row r="62" ht="15" hidden="1">
      <c r="B62" s="121"/>
    </row>
    <row r="63" ht="15" hidden="1">
      <c r="B63" s="121"/>
    </row>
    <row r="64" ht="15" hidden="1">
      <c r="B64" s="121"/>
    </row>
    <row r="65" ht="15" hidden="1">
      <c r="B65" s="121"/>
    </row>
    <row r="66" ht="15" hidden="1">
      <c r="B66" s="121"/>
    </row>
    <row r="67" ht="15" hidden="1">
      <c r="B67" s="121"/>
    </row>
    <row r="68" ht="15" hidden="1">
      <c r="B68" s="121"/>
    </row>
    <row r="69" ht="15" hidden="1">
      <c r="B69" s="121"/>
    </row>
    <row r="70" ht="15" hidden="1">
      <c r="B70" s="121"/>
    </row>
    <row r="71" ht="15" hidden="1">
      <c r="B71" s="121"/>
    </row>
    <row r="72" ht="15" hidden="1">
      <c r="B72" s="121"/>
    </row>
    <row r="73" ht="15" hidden="1">
      <c r="B73" s="121"/>
    </row>
    <row r="74" ht="15" hidden="1">
      <c r="B74" s="121"/>
    </row>
    <row r="75" ht="15" hidden="1">
      <c r="B75" s="121"/>
    </row>
    <row r="76" ht="15" hidden="1">
      <c r="B76" s="121"/>
    </row>
    <row r="77" ht="15" hidden="1">
      <c r="B77" s="121"/>
    </row>
    <row r="78" ht="15" hidden="1">
      <c r="B78" s="121"/>
    </row>
    <row r="79" ht="15" hidden="1">
      <c r="B79" s="121"/>
    </row>
    <row r="80" ht="15" hidden="1">
      <c r="B80" s="121"/>
    </row>
    <row r="81" ht="15" hidden="1">
      <c r="B81" s="121"/>
    </row>
    <row r="82" ht="15" hidden="1">
      <c r="B82" s="121"/>
    </row>
    <row r="83" ht="15" hidden="1">
      <c r="B83" s="121"/>
    </row>
    <row r="84" ht="15" hidden="1">
      <c r="B84" s="121"/>
    </row>
    <row r="85" ht="15" hidden="1">
      <c r="B85" s="121"/>
    </row>
    <row r="86" ht="15" hidden="1">
      <c r="B86" s="121"/>
    </row>
    <row r="87" ht="15" hidden="1">
      <c r="B87" s="121"/>
    </row>
    <row r="88" ht="15" hidden="1">
      <c r="B88" s="121"/>
    </row>
    <row r="89" ht="15" hidden="1">
      <c r="B89" s="121"/>
    </row>
    <row r="90" ht="15" hidden="1">
      <c r="B90" s="121"/>
    </row>
    <row r="91" ht="15" hidden="1">
      <c r="B91" s="121"/>
    </row>
    <row r="92" ht="15" hidden="1">
      <c r="B92" s="121"/>
    </row>
    <row r="93" ht="15" hidden="1">
      <c r="B93" s="121"/>
    </row>
    <row r="94" ht="15" hidden="1">
      <c r="B94" s="121"/>
    </row>
    <row r="95" ht="15" hidden="1">
      <c r="B95" s="121"/>
    </row>
    <row r="96" ht="15" hidden="1">
      <c r="B96" s="121"/>
    </row>
    <row r="97" ht="15" hidden="1">
      <c r="B97" s="121"/>
    </row>
    <row r="98" ht="15" hidden="1">
      <c r="B98" s="121"/>
    </row>
    <row r="99" ht="15" hidden="1">
      <c r="B99" s="121"/>
    </row>
    <row r="100" ht="15" hidden="1">
      <c r="B100" s="121"/>
    </row>
    <row r="101" ht="15" hidden="1">
      <c r="B101" s="121"/>
    </row>
    <row r="102" ht="15" hidden="1">
      <c r="B102" s="121"/>
    </row>
    <row r="103" ht="15" hidden="1">
      <c r="B103" s="121"/>
    </row>
    <row r="104" ht="15" hidden="1">
      <c r="B104" s="121"/>
    </row>
    <row r="105" ht="15" hidden="1">
      <c r="B105" s="121"/>
    </row>
    <row r="106" ht="15" hidden="1">
      <c r="B106" s="121"/>
    </row>
    <row r="107" ht="15" hidden="1">
      <c r="B107" s="121"/>
    </row>
    <row r="108" ht="15" hidden="1">
      <c r="B108" s="121"/>
    </row>
    <row r="109" ht="15" hidden="1">
      <c r="B109" s="121"/>
    </row>
    <row r="110" ht="15" hidden="1">
      <c r="B110" s="121"/>
    </row>
    <row r="111" ht="15" hidden="1">
      <c r="B111" s="121"/>
    </row>
    <row r="112" ht="15" hidden="1">
      <c r="B112" s="121"/>
    </row>
    <row r="113" ht="15" hidden="1">
      <c r="B113" s="121"/>
    </row>
    <row r="114" ht="15" hidden="1">
      <c r="B114" s="121"/>
    </row>
    <row r="115" ht="15" hidden="1">
      <c r="B115" s="121"/>
    </row>
    <row r="116" ht="15" hidden="1">
      <c r="B116" s="121"/>
    </row>
    <row r="117" ht="15" hidden="1">
      <c r="B117" s="121"/>
    </row>
    <row r="118" ht="15" hidden="1">
      <c r="B118" s="121"/>
    </row>
    <row r="119" ht="15" hidden="1">
      <c r="B119" s="121"/>
    </row>
    <row r="120" ht="15" hidden="1">
      <c r="B120" s="121"/>
    </row>
    <row r="121" ht="15" hidden="1">
      <c r="B121" s="121"/>
    </row>
    <row r="122" ht="15" hidden="1">
      <c r="B122" s="121"/>
    </row>
    <row r="123" ht="15" hidden="1">
      <c r="B123" s="121"/>
    </row>
    <row r="124" ht="15.75" customHeight="1" hidden="1">
      <c r="B124" s="121"/>
    </row>
  </sheetData>
  <sheetProtection algorithmName="SHA-512" hashValue="Ygl69u1hBtZ7LHsplpxIn/EK6WopPd+DeCEbTR4tyetDGNLpUpa5jJbp3ipkvCWpryj47Ottr3Q1R5hD/CKnZw==" saltValue="NwHBkfzsBRHTWHpHM1767w==" spinCount="100000" sheet="1" scenarios="1" formatCells="0" formatColumns="0" formatRows="0"/>
  <mergeCells count="22">
    <mergeCell ref="D11:T11"/>
    <mergeCell ref="G1:AB1"/>
    <mergeCell ref="B3:V3"/>
    <mergeCell ref="D6:V6"/>
    <mergeCell ref="D8:V8"/>
    <mergeCell ref="D9:V9"/>
    <mergeCell ref="E31:V31"/>
    <mergeCell ref="D33:V33"/>
    <mergeCell ref="D40:V40"/>
    <mergeCell ref="E20:H20"/>
    <mergeCell ref="E21:H21"/>
    <mergeCell ref="K20:N20"/>
    <mergeCell ref="Q20:T20"/>
    <mergeCell ref="Q21:T21"/>
    <mergeCell ref="K21:N21"/>
    <mergeCell ref="D24:V24"/>
    <mergeCell ref="D26:V26"/>
    <mergeCell ref="D28:V28"/>
    <mergeCell ref="D35:V35"/>
    <mergeCell ref="D37:V37"/>
    <mergeCell ref="E29:V29"/>
    <mergeCell ref="E30:V30"/>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2696D-3A00-4CD4-B978-6D62E054DC3E}">
  <sheetPr>
    <tabColor theme="9" tint="0.7999799847602844"/>
  </sheetPr>
  <dimension ref="B1:AA86"/>
  <sheetViews>
    <sheetView showGridLines="0" zoomScale="95" zoomScaleNormal="95" workbookViewId="0" topLeftCell="A1">
      <pane ySplit="9" topLeftCell="A10" activePane="bottomLeft" state="frozen"/>
      <selection pane="bottomLeft" activeCell="D4" sqref="D4:F4"/>
    </sheetView>
  </sheetViews>
  <sheetFormatPr defaultColWidth="0" defaultRowHeight="15" zeroHeight="1" outlineLevelRow="1"/>
  <cols>
    <col min="1" max="1" width="1.57421875" style="31" customWidth="1"/>
    <col min="2" max="2" width="4.57421875" style="31" customWidth="1"/>
    <col min="3" max="3" width="53.140625" style="31" customWidth="1"/>
    <col min="4" max="4" width="20.421875" style="31" customWidth="1"/>
    <col min="5" max="5" width="14.00390625" style="31" customWidth="1"/>
    <col min="6" max="6" width="12.7109375" style="31" customWidth="1"/>
    <col min="7" max="7" width="7.00390625" style="31" customWidth="1"/>
    <col min="8" max="8" width="14.28125" style="44" customWidth="1"/>
    <col min="9" max="9" width="14.28125" style="66" customWidth="1"/>
    <col min="10" max="10" width="14.28125" style="44" customWidth="1"/>
    <col min="11" max="11" width="2.8515625" style="44" customWidth="1"/>
    <col min="12" max="12" width="16.57421875" style="67" customWidth="1"/>
    <col min="13" max="14" width="16.57421875" style="31" customWidth="1"/>
    <col min="15" max="15" width="2.8515625" style="31" customWidth="1"/>
    <col min="16" max="16" width="16.57421875" style="158" customWidth="1"/>
    <col min="17" max="17" width="29.00390625" style="159" customWidth="1"/>
    <col min="18" max="23" width="9.140625" style="31" hidden="1" customWidth="1"/>
    <col min="24" max="30" width="0" style="31" hidden="1" customWidth="1"/>
    <col min="31" max="16384" width="9.140625" style="31" hidden="1" customWidth="1"/>
  </cols>
  <sheetData>
    <row r="1" spans="6:27" ht="57.75" customHeight="1">
      <c r="F1" s="381" t="s">
        <v>71</v>
      </c>
      <c r="G1" s="381"/>
      <c r="H1" s="381"/>
      <c r="I1" s="381"/>
      <c r="J1" s="381"/>
      <c r="K1" s="381"/>
      <c r="L1" s="381"/>
      <c r="M1" s="381"/>
      <c r="N1" s="381"/>
      <c r="O1" s="381"/>
      <c r="P1" s="381"/>
      <c r="Q1" s="2"/>
      <c r="R1" s="33" t="s">
        <v>8</v>
      </c>
      <c r="S1" s="33"/>
      <c r="T1" s="33"/>
      <c r="U1" s="33"/>
      <c r="V1" s="33"/>
      <c r="W1" s="33"/>
      <c r="X1" s="33"/>
      <c r="Y1" s="33"/>
      <c r="Z1" s="33"/>
      <c r="AA1" s="33"/>
    </row>
    <row r="2" spans="2:27" ht="18.75" thickBot="1">
      <c r="B2" s="86" t="s">
        <v>16</v>
      </c>
      <c r="C2" s="34"/>
      <c r="D2" s="34"/>
      <c r="E2" s="137"/>
      <c r="F2" s="138"/>
      <c r="G2" s="35"/>
      <c r="H2" s="36"/>
      <c r="I2" s="35"/>
      <c r="J2" s="139"/>
      <c r="K2" s="139"/>
      <c r="L2" s="35"/>
      <c r="M2" s="35"/>
      <c r="N2" s="35"/>
      <c r="O2" s="35"/>
      <c r="P2" s="35"/>
      <c r="Q2" s="2"/>
      <c r="R2" s="33"/>
      <c r="S2" s="33"/>
      <c r="T2" s="33"/>
      <c r="U2" s="33"/>
      <c r="V2" s="33"/>
      <c r="W2" s="33"/>
      <c r="X2" s="33"/>
      <c r="Y2" s="33"/>
      <c r="Z2" s="33"/>
      <c r="AA2" s="33"/>
    </row>
    <row r="3" spans="3:27" ht="6" customHeight="1">
      <c r="C3" s="42"/>
      <c r="D3" s="42"/>
      <c r="E3" s="42"/>
      <c r="F3" s="42"/>
      <c r="G3" s="42"/>
      <c r="H3" s="43"/>
      <c r="I3" s="42"/>
      <c r="J3" s="140"/>
      <c r="K3" s="140"/>
      <c r="L3" s="42"/>
      <c r="M3" s="42"/>
      <c r="N3" s="42"/>
      <c r="O3" s="33"/>
      <c r="P3" s="136"/>
      <c r="Q3" s="2"/>
      <c r="R3" s="33"/>
      <c r="S3" s="33"/>
      <c r="T3" s="33"/>
      <c r="U3" s="33"/>
      <c r="V3" s="33"/>
      <c r="W3" s="33"/>
      <c r="X3" s="33"/>
      <c r="Y3" s="33"/>
      <c r="Z3" s="33"/>
      <c r="AA3" s="33"/>
    </row>
    <row r="4" spans="3:27" ht="15" customHeight="1">
      <c r="C4" s="255" t="s">
        <v>17</v>
      </c>
      <c r="D4" s="390"/>
      <c r="E4" s="391"/>
      <c r="F4" s="392"/>
      <c r="G4" s="294" t="str">
        <f>IF(OR(D4=""),"?","")</f>
        <v>?</v>
      </c>
      <c r="H4" s="254" t="s">
        <v>9</v>
      </c>
      <c r="I4" s="393"/>
      <c r="J4" s="394"/>
      <c r="K4" s="294" t="str">
        <f>IF(OR(I4=""),"?","")</f>
        <v>?</v>
      </c>
      <c r="L4" s="294" t="str">
        <f>IF(H4="","?","")</f>
        <v/>
      </c>
      <c r="M4" s="294"/>
      <c r="N4" s="294"/>
      <c r="O4" s="33"/>
      <c r="P4" s="136"/>
      <c r="Q4" s="2"/>
      <c r="R4" s="33"/>
      <c r="S4" s="33"/>
      <c r="T4" s="141"/>
      <c r="U4" s="141"/>
      <c r="V4" s="141"/>
      <c r="W4" s="141"/>
      <c r="X4" s="141"/>
      <c r="Y4" s="141"/>
      <c r="Z4" s="141"/>
      <c r="AA4" s="141"/>
    </row>
    <row r="5" spans="15:17" ht="6" customHeight="1">
      <c r="O5" s="33"/>
      <c r="P5" s="136"/>
      <c r="Q5" s="2"/>
    </row>
    <row r="6" spans="2:17" ht="18.75" thickBot="1">
      <c r="B6" s="86" t="s">
        <v>40</v>
      </c>
      <c r="C6" s="34"/>
      <c r="D6" s="34"/>
      <c r="E6" s="137"/>
      <c r="F6" s="138"/>
      <c r="G6" s="35"/>
      <c r="H6" s="36"/>
      <c r="I6" s="258"/>
      <c r="J6" s="258"/>
      <c r="K6" s="258"/>
      <c r="L6" s="258"/>
      <c r="M6" s="258"/>
      <c r="N6" s="258"/>
      <c r="O6" s="258"/>
      <c r="P6" s="258"/>
      <c r="Q6" s="2"/>
    </row>
    <row r="7" spans="2:17" ht="6" customHeight="1">
      <c r="B7" s="38"/>
      <c r="C7" s="39"/>
      <c r="D7" s="39"/>
      <c r="E7" s="40"/>
      <c r="F7" s="41"/>
      <c r="G7" s="42"/>
      <c r="H7" s="43"/>
      <c r="I7" s="42"/>
      <c r="J7" s="140"/>
      <c r="L7" s="42"/>
      <c r="M7" s="42"/>
      <c r="N7" s="42"/>
      <c r="O7" s="33"/>
      <c r="P7" s="136"/>
      <c r="Q7" s="2"/>
    </row>
    <row r="8" spans="2:16" ht="11.25" customHeight="1">
      <c r="B8" s="386" t="s">
        <v>0</v>
      </c>
      <c r="C8" s="384" t="s">
        <v>1</v>
      </c>
      <c r="D8" s="384" t="s">
        <v>12</v>
      </c>
      <c r="E8" s="384"/>
      <c r="F8" s="384" t="s">
        <v>2</v>
      </c>
      <c r="G8" s="384" t="s">
        <v>3</v>
      </c>
      <c r="H8" s="384" t="s">
        <v>4</v>
      </c>
      <c r="I8" s="384" t="s">
        <v>5</v>
      </c>
      <c r="J8" s="388" t="s">
        <v>10</v>
      </c>
      <c r="K8" s="48"/>
      <c r="L8" s="398" t="s">
        <v>98</v>
      </c>
      <c r="M8" s="399"/>
      <c r="N8" s="399"/>
      <c r="P8" s="395" t="s">
        <v>113</v>
      </c>
    </row>
    <row r="9" spans="2:16" ht="27.75" customHeight="1">
      <c r="B9" s="387"/>
      <c r="C9" s="385"/>
      <c r="D9" s="292" t="s">
        <v>6</v>
      </c>
      <c r="E9" s="292" t="s">
        <v>7</v>
      </c>
      <c r="F9" s="385"/>
      <c r="G9" s="385"/>
      <c r="H9" s="385"/>
      <c r="I9" s="385"/>
      <c r="J9" s="389"/>
      <c r="K9" s="48"/>
      <c r="L9" s="142" t="s">
        <v>11</v>
      </c>
      <c r="M9" s="142" t="s">
        <v>100</v>
      </c>
      <c r="N9" s="142" t="s">
        <v>101</v>
      </c>
      <c r="P9" s="396"/>
    </row>
    <row r="10" spans="2:17" s="47" customFormat="1" ht="21" customHeight="1">
      <c r="B10" s="143">
        <v>1</v>
      </c>
      <c r="C10" s="402" t="s">
        <v>106</v>
      </c>
      <c r="D10" s="402"/>
      <c r="E10" s="143"/>
      <c r="F10" s="252"/>
      <c r="G10" s="241"/>
      <c r="H10" s="145"/>
      <c r="I10" s="144"/>
      <c r="J10" s="146">
        <f>SUM(J11:J35)</f>
        <v>0</v>
      </c>
      <c r="K10" s="48"/>
      <c r="L10" s="147">
        <f>SUM(L11:L35)</f>
        <v>0</v>
      </c>
      <c r="M10" s="148">
        <f>SUM(M11:M35)</f>
        <v>0</v>
      </c>
      <c r="N10" s="148">
        <f>SUM(N11:N35)</f>
        <v>0</v>
      </c>
      <c r="O10" s="31"/>
      <c r="P10" s="149">
        <f>J10-L10-M10-N10</f>
        <v>0</v>
      </c>
      <c r="Q10" s="297"/>
    </row>
    <row r="11" spans="2:17" s="47" customFormat="1" ht="10.5" customHeight="1">
      <c r="B11" s="162">
        <v>1.1</v>
      </c>
      <c r="C11" s="311"/>
      <c r="D11" s="311"/>
      <c r="E11" s="311"/>
      <c r="F11" s="344"/>
      <c r="G11" s="312">
        <v>1</v>
      </c>
      <c r="H11" s="150">
        <f>F11*G11</f>
        <v>0</v>
      </c>
      <c r="I11" s="124">
        <f>H11*0.21</f>
        <v>0</v>
      </c>
      <c r="J11" s="151">
        <f>H11+I11</f>
        <v>0</v>
      </c>
      <c r="K11" s="48"/>
      <c r="L11" s="344"/>
      <c r="M11" s="126"/>
      <c r="N11" s="150">
        <f>IF(I11="","",I11)</f>
        <v>0</v>
      </c>
      <c r="O11" s="31"/>
      <c r="P11" s="152">
        <f>J11-L11-M11-N11</f>
        <v>0</v>
      </c>
      <c r="Q11" s="298" t="str">
        <f aca="true" t="shared" si="0" ref="Q11:Q35">IF(L11&gt;H11,"! Attiecināmajās izmaksās nedrīkst iekļaut PVN","")</f>
        <v/>
      </c>
    </row>
    <row r="12" spans="2:17" s="47" customFormat="1" ht="10.5" customHeight="1">
      <c r="B12" s="162">
        <v>1.2</v>
      </c>
      <c r="C12" s="311"/>
      <c r="D12" s="311"/>
      <c r="E12" s="311"/>
      <c r="F12" s="344"/>
      <c r="G12" s="312">
        <v>1</v>
      </c>
      <c r="H12" s="150">
        <f aca="true" t="shared" si="1" ref="H12:H35">F12*G12</f>
        <v>0</v>
      </c>
      <c r="I12" s="124">
        <f aca="true" t="shared" si="2" ref="I12:I35">H12*0.21</f>
        <v>0</v>
      </c>
      <c r="J12" s="151">
        <f aca="true" t="shared" si="3" ref="J12:J35">H12+I12</f>
        <v>0</v>
      </c>
      <c r="K12" s="48"/>
      <c r="L12" s="344"/>
      <c r="M12" s="126"/>
      <c r="N12" s="150">
        <f aca="true" t="shared" si="4" ref="N12:N35">IF(I12="","",I12)</f>
        <v>0</v>
      </c>
      <c r="O12" s="31"/>
      <c r="P12" s="152">
        <f aca="true" t="shared" si="5" ref="P12:P35">J12-L12-M12-N12</f>
        <v>0</v>
      </c>
      <c r="Q12" s="298" t="str">
        <f t="shared" si="0"/>
        <v/>
      </c>
    </row>
    <row r="13" spans="2:17" s="47" customFormat="1" ht="10.5" customHeight="1" hidden="1" outlineLevel="1">
      <c r="B13" s="162">
        <v>1.3</v>
      </c>
      <c r="C13" s="311"/>
      <c r="D13" s="311"/>
      <c r="E13" s="311"/>
      <c r="F13" s="344"/>
      <c r="G13" s="312">
        <v>1</v>
      </c>
      <c r="H13" s="150">
        <f t="shared" si="1"/>
        <v>0</v>
      </c>
      <c r="I13" s="124">
        <f t="shared" si="2"/>
        <v>0</v>
      </c>
      <c r="J13" s="151">
        <f t="shared" si="3"/>
        <v>0</v>
      </c>
      <c r="K13" s="48"/>
      <c r="L13" s="344"/>
      <c r="M13" s="126"/>
      <c r="N13" s="150">
        <f t="shared" si="4"/>
        <v>0</v>
      </c>
      <c r="O13" s="31"/>
      <c r="P13" s="152">
        <f t="shared" si="5"/>
        <v>0</v>
      </c>
      <c r="Q13" s="298" t="str">
        <f t="shared" si="0"/>
        <v/>
      </c>
    </row>
    <row r="14" spans="2:17" s="47" customFormat="1" ht="10.5" customHeight="1" hidden="1" outlineLevel="1">
      <c r="B14" s="162">
        <v>1.4</v>
      </c>
      <c r="C14" s="311"/>
      <c r="D14" s="311"/>
      <c r="E14" s="311"/>
      <c r="F14" s="344"/>
      <c r="G14" s="312">
        <v>1</v>
      </c>
      <c r="H14" s="150">
        <f t="shared" si="1"/>
        <v>0</v>
      </c>
      <c r="I14" s="124">
        <f t="shared" si="2"/>
        <v>0</v>
      </c>
      <c r="J14" s="151">
        <f t="shared" si="3"/>
        <v>0</v>
      </c>
      <c r="K14" s="48"/>
      <c r="L14" s="344"/>
      <c r="M14" s="126"/>
      <c r="N14" s="150">
        <f t="shared" si="4"/>
        <v>0</v>
      </c>
      <c r="O14" s="31"/>
      <c r="P14" s="152">
        <f t="shared" si="5"/>
        <v>0</v>
      </c>
      <c r="Q14" s="298" t="str">
        <f t="shared" si="0"/>
        <v/>
      </c>
    </row>
    <row r="15" spans="2:17" s="47" customFormat="1" ht="10.5" customHeight="1" hidden="1" outlineLevel="1">
      <c r="B15" s="162">
        <v>1.5</v>
      </c>
      <c r="C15" s="311"/>
      <c r="D15" s="311"/>
      <c r="E15" s="311"/>
      <c r="F15" s="344"/>
      <c r="G15" s="312">
        <v>1</v>
      </c>
      <c r="H15" s="150">
        <f t="shared" si="1"/>
        <v>0</v>
      </c>
      <c r="I15" s="124">
        <f t="shared" si="2"/>
        <v>0</v>
      </c>
      <c r="J15" s="151">
        <f t="shared" si="3"/>
        <v>0</v>
      </c>
      <c r="K15" s="48"/>
      <c r="L15" s="344"/>
      <c r="M15" s="126"/>
      <c r="N15" s="150">
        <f t="shared" si="4"/>
        <v>0</v>
      </c>
      <c r="O15" s="31"/>
      <c r="P15" s="152">
        <f t="shared" si="5"/>
        <v>0</v>
      </c>
      <c r="Q15" s="298" t="str">
        <f t="shared" si="0"/>
        <v/>
      </c>
    </row>
    <row r="16" spans="2:17" s="47" customFormat="1" ht="10.5" customHeight="1" hidden="1" outlineLevel="1">
      <c r="B16" s="162">
        <v>1.6</v>
      </c>
      <c r="C16" s="311"/>
      <c r="D16" s="311"/>
      <c r="E16" s="311"/>
      <c r="F16" s="344"/>
      <c r="G16" s="312">
        <v>1</v>
      </c>
      <c r="H16" s="150">
        <f t="shared" si="1"/>
        <v>0</v>
      </c>
      <c r="I16" s="124">
        <f t="shared" si="2"/>
        <v>0</v>
      </c>
      <c r="J16" s="151">
        <f t="shared" si="3"/>
        <v>0</v>
      </c>
      <c r="K16" s="48"/>
      <c r="L16" s="344"/>
      <c r="M16" s="126"/>
      <c r="N16" s="150">
        <f t="shared" si="4"/>
        <v>0</v>
      </c>
      <c r="O16" s="31"/>
      <c r="P16" s="152">
        <f t="shared" si="5"/>
        <v>0</v>
      </c>
      <c r="Q16" s="298" t="str">
        <f t="shared" si="0"/>
        <v/>
      </c>
    </row>
    <row r="17" spans="2:17" s="47" customFormat="1" ht="10.5" customHeight="1" hidden="1" outlineLevel="1">
      <c r="B17" s="162">
        <v>1.7</v>
      </c>
      <c r="C17" s="311"/>
      <c r="D17" s="311"/>
      <c r="E17" s="311"/>
      <c r="F17" s="344"/>
      <c r="G17" s="312">
        <v>1</v>
      </c>
      <c r="H17" s="150">
        <f t="shared" si="1"/>
        <v>0</v>
      </c>
      <c r="I17" s="124">
        <f t="shared" si="2"/>
        <v>0</v>
      </c>
      <c r="J17" s="151">
        <f t="shared" si="3"/>
        <v>0</v>
      </c>
      <c r="K17" s="48"/>
      <c r="L17" s="344"/>
      <c r="M17" s="126"/>
      <c r="N17" s="150">
        <f t="shared" si="4"/>
        <v>0</v>
      </c>
      <c r="O17" s="31"/>
      <c r="P17" s="152">
        <f t="shared" si="5"/>
        <v>0</v>
      </c>
      <c r="Q17" s="298" t="str">
        <f t="shared" si="0"/>
        <v/>
      </c>
    </row>
    <row r="18" spans="2:17" s="47" customFormat="1" ht="10.5" customHeight="1" hidden="1" outlineLevel="1">
      <c r="B18" s="162">
        <v>1.8</v>
      </c>
      <c r="C18" s="311"/>
      <c r="D18" s="311"/>
      <c r="E18" s="311"/>
      <c r="F18" s="344"/>
      <c r="G18" s="312">
        <v>1</v>
      </c>
      <c r="H18" s="150">
        <f t="shared" si="1"/>
        <v>0</v>
      </c>
      <c r="I18" s="124">
        <f t="shared" si="2"/>
        <v>0</v>
      </c>
      <c r="J18" s="151">
        <f t="shared" si="3"/>
        <v>0</v>
      </c>
      <c r="K18" s="48"/>
      <c r="L18" s="344"/>
      <c r="M18" s="126"/>
      <c r="N18" s="150">
        <f t="shared" si="4"/>
        <v>0</v>
      </c>
      <c r="O18" s="31"/>
      <c r="P18" s="152">
        <f t="shared" si="5"/>
        <v>0</v>
      </c>
      <c r="Q18" s="298" t="str">
        <f t="shared" si="0"/>
        <v/>
      </c>
    </row>
    <row r="19" spans="2:17" s="47" customFormat="1" ht="10.5" customHeight="1" hidden="1" outlineLevel="1">
      <c r="B19" s="162">
        <v>1.9</v>
      </c>
      <c r="C19" s="311"/>
      <c r="D19" s="311"/>
      <c r="E19" s="311"/>
      <c r="F19" s="344"/>
      <c r="G19" s="312">
        <v>1</v>
      </c>
      <c r="H19" s="150">
        <f t="shared" si="1"/>
        <v>0</v>
      </c>
      <c r="I19" s="124">
        <f t="shared" si="2"/>
        <v>0</v>
      </c>
      <c r="J19" s="151">
        <f t="shared" si="3"/>
        <v>0</v>
      </c>
      <c r="K19" s="48"/>
      <c r="L19" s="344"/>
      <c r="M19" s="126"/>
      <c r="N19" s="150">
        <f t="shared" si="4"/>
        <v>0</v>
      </c>
      <c r="O19" s="31"/>
      <c r="P19" s="152">
        <f t="shared" si="5"/>
        <v>0</v>
      </c>
      <c r="Q19" s="298" t="str">
        <f t="shared" si="0"/>
        <v/>
      </c>
    </row>
    <row r="20" spans="2:17" s="47" customFormat="1" ht="10.5" customHeight="1" hidden="1" outlineLevel="1">
      <c r="B20" s="162" t="s">
        <v>13</v>
      </c>
      <c r="C20" s="311"/>
      <c r="D20" s="311"/>
      <c r="E20" s="311"/>
      <c r="F20" s="344"/>
      <c r="G20" s="312">
        <v>1</v>
      </c>
      <c r="H20" s="150">
        <f t="shared" si="1"/>
        <v>0</v>
      </c>
      <c r="I20" s="124">
        <f t="shared" si="2"/>
        <v>0</v>
      </c>
      <c r="J20" s="151">
        <f t="shared" si="3"/>
        <v>0</v>
      </c>
      <c r="K20" s="48"/>
      <c r="L20" s="344"/>
      <c r="M20" s="126"/>
      <c r="N20" s="150">
        <f t="shared" si="4"/>
        <v>0</v>
      </c>
      <c r="O20" s="31"/>
      <c r="P20" s="152">
        <f t="shared" si="5"/>
        <v>0</v>
      </c>
      <c r="Q20" s="298" t="str">
        <f t="shared" si="0"/>
        <v/>
      </c>
    </row>
    <row r="21" spans="2:17" s="47" customFormat="1" ht="10.5" customHeight="1" hidden="1" outlineLevel="1">
      <c r="B21" s="162">
        <v>1.11</v>
      </c>
      <c r="C21" s="311"/>
      <c r="D21" s="311"/>
      <c r="E21" s="311"/>
      <c r="F21" s="344"/>
      <c r="G21" s="312">
        <v>1</v>
      </c>
      <c r="H21" s="150">
        <f t="shared" si="1"/>
        <v>0</v>
      </c>
      <c r="I21" s="124">
        <f t="shared" si="2"/>
        <v>0</v>
      </c>
      <c r="J21" s="151">
        <f t="shared" si="3"/>
        <v>0</v>
      </c>
      <c r="K21" s="48"/>
      <c r="L21" s="344"/>
      <c r="M21" s="126"/>
      <c r="N21" s="150">
        <f t="shared" si="4"/>
        <v>0</v>
      </c>
      <c r="O21" s="31"/>
      <c r="P21" s="152">
        <f t="shared" si="5"/>
        <v>0</v>
      </c>
      <c r="Q21" s="298" t="str">
        <f t="shared" si="0"/>
        <v/>
      </c>
    </row>
    <row r="22" spans="2:17" s="47" customFormat="1" ht="10.5" customHeight="1" hidden="1" outlineLevel="1">
      <c r="B22" s="162">
        <v>1.12</v>
      </c>
      <c r="C22" s="311"/>
      <c r="D22" s="311"/>
      <c r="E22" s="311"/>
      <c r="F22" s="344"/>
      <c r="G22" s="312">
        <v>1</v>
      </c>
      <c r="H22" s="150">
        <f t="shared" si="1"/>
        <v>0</v>
      </c>
      <c r="I22" s="124">
        <f t="shared" si="2"/>
        <v>0</v>
      </c>
      <c r="J22" s="151">
        <f t="shared" si="3"/>
        <v>0</v>
      </c>
      <c r="K22" s="48"/>
      <c r="L22" s="344"/>
      <c r="M22" s="126"/>
      <c r="N22" s="150">
        <f t="shared" si="4"/>
        <v>0</v>
      </c>
      <c r="O22" s="31"/>
      <c r="P22" s="152">
        <f t="shared" si="5"/>
        <v>0</v>
      </c>
      <c r="Q22" s="298" t="str">
        <f t="shared" si="0"/>
        <v/>
      </c>
    </row>
    <row r="23" spans="2:17" s="47" customFormat="1" ht="10.5" customHeight="1" hidden="1" outlineLevel="1">
      <c r="B23" s="162">
        <v>1.13</v>
      </c>
      <c r="C23" s="311"/>
      <c r="D23" s="311"/>
      <c r="E23" s="311"/>
      <c r="F23" s="344"/>
      <c r="G23" s="312">
        <v>1</v>
      </c>
      <c r="H23" s="150">
        <f t="shared" si="1"/>
        <v>0</v>
      </c>
      <c r="I23" s="124">
        <f t="shared" si="2"/>
        <v>0</v>
      </c>
      <c r="J23" s="151">
        <f t="shared" si="3"/>
        <v>0</v>
      </c>
      <c r="K23" s="48"/>
      <c r="L23" s="344"/>
      <c r="M23" s="126"/>
      <c r="N23" s="150">
        <f t="shared" si="4"/>
        <v>0</v>
      </c>
      <c r="O23" s="31"/>
      <c r="P23" s="152">
        <f t="shared" si="5"/>
        <v>0</v>
      </c>
      <c r="Q23" s="298" t="str">
        <f t="shared" si="0"/>
        <v/>
      </c>
    </row>
    <row r="24" spans="2:17" s="47" customFormat="1" ht="10.5" customHeight="1" hidden="1" outlineLevel="1">
      <c r="B24" s="162">
        <v>1.14</v>
      </c>
      <c r="C24" s="311"/>
      <c r="D24" s="311"/>
      <c r="E24" s="311"/>
      <c r="F24" s="344"/>
      <c r="G24" s="312">
        <v>1</v>
      </c>
      <c r="H24" s="150">
        <f t="shared" si="1"/>
        <v>0</v>
      </c>
      <c r="I24" s="124">
        <f t="shared" si="2"/>
        <v>0</v>
      </c>
      <c r="J24" s="151">
        <f t="shared" si="3"/>
        <v>0</v>
      </c>
      <c r="K24" s="48"/>
      <c r="L24" s="344"/>
      <c r="M24" s="126"/>
      <c r="N24" s="150">
        <f t="shared" si="4"/>
        <v>0</v>
      </c>
      <c r="O24" s="31"/>
      <c r="P24" s="152">
        <f t="shared" si="5"/>
        <v>0</v>
      </c>
      <c r="Q24" s="298" t="str">
        <f t="shared" si="0"/>
        <v/>
      </c>
    </row>
    <row r="25" spans="2:17" s="47" customFormat="1" ht="10.5" customHeight="1" hidden="1" outlineLevel="1">
      <c r="B25" s="162">
        <v>1.15</v>
      </c>
      <c r="C25" s="311"/>
      <c r="D25" s="311"/>
      <c r="E25" s="311"/>
      <c r="F25" s="344"/>
      <c r="G25" s="312">
        <v>1</v>
      </c>
      <c r="H25" s="150">
        <f t="shared" si="1"/>
        <v>0</v>
      </c>
      <c r="I25" s="124">
        <f t="shared" si="2"/>
        <v>0</v>
      </c>
      <c r="J25" s="151">
        <f t="shared" si="3"/>
        <v>0</v>
      </c>
      <c r="K25" s="48"/>
      <c r="L25" s="344"/>
      <c r="M25" s="126"/>
      <c r="N25" s="150">
        <f t="shared" si="4"/>
        <v>0</v>
      </c>
      <c r="O25" s="31"/>
      <c r="P25" s="152">
        <f t="shared" si="5"/>
        <v>0</v>
      </c>
      <c r="Q25" s="298" t="str">
        <f t="shared" si="0"/>
        <v/>
      </c>
    </row>
    <row r="26" spans="2:17" s="47" customFormat="1" ht="10.5" customHeight="1" hidden="1" outlineLevel="1">
      <c r="B26" s="162">
        <v>1.16</v>
      </c>
      <c r="C26" s="311"/>
      <c r="D26" s="311"/>
      <c r="E26" s="311"/>
      <c r="F26" s="344"/>
      <c r="G26" s="312">
        <v>1</v>
      </c>
      <c r="H26" s="150">
        <f t="shared" si="1"/>
        <v>0</v>
      </c>
      <c r="I26" s="124">
        <f t="shared" si="2"/>
        <v>0</v>
      </c>
      <c r="J26" s="151">
        <f t="shared" si="3"/>
        <v>0</v>
      </c>
      <c r="K26" s="48"/>
      <c r="L26" s="344"/>
      <c r="M26" s="126"/>
      <c r="N26" s="150">
        <f t="shared" si="4"/>
        <v>0</v>
      </c>
      <c r="O26" s="31"/>
      <c r="P26" s="152">
        <f>J26-L26-M26-N26</f>
        <v>0</v>
      </c>
      <c r="Q26" s="298" t="str">
        <f t="shared" si="0"/>
        <v/>
      </c>
    </row>
    <row r="27" spans="2:17" s="47" customFormat="1" ht="10.5" customHeight="1" hidden="1" outlineLevel="1">
      <c r="B27" s="162">
        <v>1.17</v>
      </c>
      <c r="C27" s="311"/>
      <c r="D27" s="311"/>
      <c r="E27" s="311"/>
      <c r="F27" s="344"/>
      <c r="G27" s="312">
        <v>1</v>
      </c>
      <c r="H27" s="150">
        <f t="shared" si="1"/>
        <v>0</v>
      </c>
      <c r="I27" s="124">
        <f t="shared" si="2"/>
        <v>0</v>
      </c>
      <c r="J27" s="151">
        <f t="shared" si="3"/>
        <v>0</v>
      </c>
      <c r="K27" s="48"/>
      <c r="L27" s="344"/>
      <c r="M27" s="126"/>
      <c r="N27" s="150">
        <f t="shared" si="4"/>
        <v>0</v>
      </c>
      <c r="O27" s="31"/>
      <c r="P27" s="152">
        <f t="shared" si="5"/>
        <v>0</v>
      </c>
      <c r="Q27" s="298" t="str">
        <f t="shared" si="0"/>
        <v/>
      </c>
    </row>
    <row r="28" spans="2:17" s="47" customFormat="1" ht="10.5" customHeight="1" hidden="1" outlineLevel="1">
      <c r="B28" s="162">
        <v>1.18</v>
      </c>
      <c r="C28" s="311"/>
      <c r="D28" s="311"/>
      <c r="E28" s="311"/>
      <c r="F28" s="344"/>
      <c r="G28" s="312">
        <v>1</v>
      </c>
      <c r="H28" s="150">
        <f t="shared" si="1"/>
        <v>0</v>
      </c>
      <c r="I28" s="124">
        <f t="shared" si="2"/>
        <v>0</v>
      </c>
      <c r="J28" s="151">
        <f t="shared" si="3"/>
        <v>0</v>
      </c>
      <c r="K28" s="48"/>
      <c r="L28" s="344"/>
      <c r="M28" s="126"/>
      <c r="N28" s="150">
        <f t="shared" si="4"/>
        <v>0</v>
      </c>
      <c r="O28" s="31"/>
      <c r="P28" s="152">
        <f t="shared" si="5"/>
        <v>0</v>
      </c>
      <c r="Q28" s="298" t="str">
        <f t="shared" si="0"/>
        <v/>
      </c>
    </row>
    <row r="29" spans="2:17" s="47" customFormat="1" ht="10.5" customHeight="1" hidden="1" outlineLevel="1">
      <c r="B29" s="162">
        <v>1.19</v>
      </c>
      <c r="C29" s="311"/>
      <c r="D29" s="311"/>
      <c r="E29" s="311"/>
      <c r="F29" s="344"/>
      <c r="G29" s="312">
        <v>1</v>
      </c>
      <c r="H29" s="150">
        <f t="shared" si="1"/>
        <v>0</v>
      </c>
      <c r="I29" s="124">
        <f t="shared" si="2"/>
        <v>0</v>
      </c>
      <c r="J29" s="151">
        <f t="shared" si="3"/>
        <v>0</v>
      </c>
      <c r="K29" s="48"/>
      <c r="L29" s="344"/>
      <c r="M29" s="126"/>
      <c r="N29" s="150">
        <f t="shared" si="4"/>
        <v>0</v>
      </c>
      <c r="O29" s="31"/>
      <c r="P29" s="152">
        <f t="shared" si="5"/>
        <v>0</v>
      </c>
      <c r="Q29" s="298" t="str">
        <f t="shared" si="0"/>
        <v/>
      </c>
    </row>
    <row r="30" spans="2:17" s="47" customFormat="1" ht="10.5" customHeight="1" hidden="1" outlineLevel="1">
      <c r="B30" s="162">
        <v>1.2</v>
      </c>
      <c r="C30" s="311"/>
      <c r="D30" s="311"/>
      <c r="E30" s="311"/>
      <c r="F30" s="344"/>
      <c r="G30" s="312">
        <v>1</v>
      </c>
      <c r="H30" s="150">
        <f t="shared" si="1"/>
        <v>0</v>
      </c>
      <c r="I30" s="124">
        <f t="shared" si="2"/>
        <v>0</v>
      </c>
      <c r="J30" s="151">
        <f t="shared" si="3"/>
        <v>0</v>
      </c>
      <c r="K30" s="48"/>
      <c r="L30" s="344"/>
      <c r="M30" s="126"/>
      <c r="N30" s="150">
        <f t="shared" si="4"/>
        <v>0</v>
      </c>
      <c r="O30" s="31"/>
      <c r="P30" s="152">
        <f t="shared" si="5"/>
        <v>0</v>
      </c>
      <c r="Q30" s="298" t="str">
        <f t="shared" si="0"/>
        <v/>
      </c>
    </row>
    <row r="31" spans="2:17" s="47" customFormat="1" ht="10.5" customHeight="1" hidden="1" outlineLevel="1">
      <c r="B31" s="162">
        <v>1.21</v>
      </c>
      <c r="C31" s="311"/>
      <c r="D31" s="311"/>
      <c r="E31" s="311"/>
      <c r="F31" s="344"/>
      <c r="G31" s="312">
        <v>1</v>
      </c>
      <c r="H31" s="150">
        <f t="shared" si="1"/>
        <v>0</v>
      </c>
      <c r="I31" s="124">
        <f t="shared" si="2"/>
        <v>0</v>
      </c>
      <c r="J31" s="151">
        <f t="shared" si="3"/>
        <v>0</v>
      </c>
      <c r="K31" s="48"/>
      <c r="L31" s="344"/>
      <c r="M31" s="126"/>
      <c r="N31" s="150">
        <f t="shared" si="4"/>
        <v>0</v>
      </c>
      <c r="O31" s="31"/>
      <c r="P31" s="152">
        <f t="shared" si="5"/>
        <v>0</v>
      </c>
      <c r="Q31" s="298" t="str">
        <f t="shared" si="0"/>
        <v/>
      </c>
    </row>
    <row r="32" spans="2:17" s="47" customFormat="1" ht="10.5" customHeight="1" hidden="1" outlineLevel="1">
      <c r="B32" s="162">
        <v>1.22</v>
      </c>
      <c r="C32" s="311"/>
      <c r="D32" s="311"/>
      <c r="E32" s="311"/>
      <c r="F32" s="344"/>
      <c r="G32" s="312">
        <v>1</v>
      </c>
      <c r="H32" s="150">
        <f t="shared" si="1"/>
        <v>0</v>
      </c>
      <c r="I32" s="124">
        <f t="shared" si="2"/>
        <v>0</v>
      </c>
      <c r="J32" s="151">
        <f t="shared" si="3"/>
        <v>0</v>
      </c>
      <c r="K32" s="48"/>
      <c r="L32" s="344"/>
      <c r="M32" s="126"/>
      <c r="N32" s="150">
        <f t="shared" si="4"/>
        <v>0</v>
      </c>
      <c r="O32" s="31"/>
      <c r="P32" s="152">
        <f t="shared" si="5"/>
        <v>0</v>
      </c>
      <c r="Q32" s="298" t="str">
        <f t="shared" si="0"/>
        <v/>
      </c>
    </row>
    <row r="33" spans="2:17" s="47" customFormat="1" ht="10.5" customHeight="1" hidden="1" outlineLevel="1">
      <c r="B33" s="162">
        <v>1.23</v>
      </c>
      <c r="C33" s="311"/>
      <c r="D33" s="311"/>
      <c r="E33" s="311"/>
      <c r="F33" s="344"/>
      <c r="G33" s="312">
        <v>1</v>
      </c>
      <c r="H33" s="150">
        <f t="shared" si="1"/>
        <v>0</v>
      </c>
      <c r="I33" s="124">
        <f t="shared" si="2"/>
        <v>0</v>
      </c>
      <c r="J33" s="151">
        <f t="shared" si="3"/>
        <v>0</v>
      </c>
      <c r="K33" s="48"/>
      <c r="L33" s="344"/>
      <c r="M33" s="126"/>
      <c r="N33" s="150">
        <f t="shared" si="4"/>
        <v>0</v>
      </c>
      <c r="O33" s="31"/>
      <c r="P33" s="152">
        <f t="shared" si="5"/>
        <v>0</v>
      </c>
      <c r="Q33" s="298" t="str">
        <f t="shared" si="0"/>
        <v/>
      </c>
    </row>
    <row r="34" spans="2:17" s="47" customFormat="1" ht="10.5" customHeight="1" hidden="1" outlineLevel="1">
      <c r="B34" s="162">
        <v>1.24</v>
      </c>
      <c r="C34" s="311"/>
      <c r="D34" s="311"/>
      <c r="E34" s="311"/>
      <c r="F34" s="344"/>
      <c r="G34" s="312">
        <v>1</v>
      </c>
      <c r="H34" s="150">
        <f t="shared" si="1"/>
        <v>0</v>
      </c>
      <c r="I34" s="124">
        <f t="shared" si="2"/>
        <v>0</v>
      </c>
      <c r="J34" s="151">
        <f t="shared" si="3"/>
        <v>0</v>
      </c>
      <c r="K34" s="48"/>
      <c r="L34" s="344"/>
      <c r="M34" s="126"/>
      <c r="N34" s="150">
        <f t="shared" si="4"/>
        <v>0</v>
      </c>
      <c r="O34" s="31"/>
      <c r="P34" s="152">
        <f t="shared" si="5"/>
        <v>0</v>
      </c>
      <c r="Q34" s="298" t="str">
        <f t="shared" si="0"/>
        <v/>
      </c>
    </row>
    <row r="35" spans="2:17" s="47" customFormat="1" ht="10.5" customHeight="1" hidden="1" outlineLevel="1">
      <c r="B35" s="343">
        <v>1.25</v>
      </c>
      <c r="C35" s="311"/>
      <c r="D35" s="311"/>
      <c r="E35" s="311"/>
      <c r="F35" s="344"/>
      <c r="G35" s="312">
        <v>1</v>
      </c>
      <c r="H35" s="150">
        <f t="shared" si="1"/>
        <v>0</v>
      </c>
      <c r="I35" s="124">
        <f t="shared" si="2"/>
        <v>0</v>
      </c>
      <c r="J35" s="151">
        <f t="shared" si="3"/>
        <v>0</v>
      </c>
      <c r="K35" s="48"/>
      <c r="L35" s="344"/>
      <c r="M35" s="126"/>
      <c r="N35" s="150">
        <f t="shared" si="4"/>
        <v>0</v>
      </c>
      <c r="O35" s="31"/>
      <c r="P35" s="152">
        <f t="shared" si="5"/>
        <v>0</v>
      </c>
      <c r="Q35" s="298" t="str">
        <f t="shared" si="0"/>
        <v/>
      </c>
    </row>
    <row r="36" spans="2:17" s="47" customFormat="1" ht="21" customHeight="1" collapsed="1">
      <c r="B36" s="143">
        <v>2</v>
      </c>
      <c r="C36" s="402" t="s">
        <v>107</v>
      </c>
      <c r="D36" s="402"/>
      <c r="E36" s="143"/>
      <c r="F36" s="293"/>
      <c r="G36" s="241"/>
      <c r="H36" s="145"/>
      <c r="I36" s="144"/>
      <c r="J36" s="146">
        <f>SUM(J37:J56)</f>
        <v>0</v>
      </c>
      <c r="K36" s="48"/>
      <c r="L36" s="148">
        <f>SUM(L37:L56)</f>
        <v>0</v>
      </c>
      <c r="M36" s="148">
        <f>SUM(M37:M56)</f>
        <v>0</v>
      </c>
      <c r="N36" s="148">
        <f>SUM(N37:N56)</f>
        <v>0</v>
      </c>
      <c r="O36" s="31"/>
      <c r="P36" s="149">
        <f>J36-L36-M36-N36</f>
        <v>0</v>
      </c>
      <c r="Q36" s="298"/>
    </row>
    <row r="37" spans="2:17" s="47" customFormat="1" ht="10.5" customHeight="1">
      <c r="B37" s="162">
        <v>2.1</v>
      </c>
      <c r="C37" s="311"/>
      <c r="D37" s="311"/>
      <c r="E37" s="311"/>
      <c r="F37" s="344"/>
      <c r="G37" s="312">
        <v>1</v>
      </c>
      <c r="H37" s="150">
        <f>F37*G37</f>
        <v>0</v>
      </c>
      <c r="I37" s="124">
        <f>H37*0.21</f>
        <v>0</v>
      </c>
      <c r="J37" s="151">
        <f>H37+I37</f>
        <v>0</v>
      </c>
      <c r="K37" s="48"/>
      <c r="L37" s="344"/>
      <c r="M37" s="126"/>
      <c r="N37" s="150">
        <f>IF(I37="","",I37)</f>
        <v>0</v>
      </c>
      <c r="O37" s="31"/>
      <c r="P37" s="152">
        <f>J37-L37-M37-N37</f>
        <v>0</v>
      </c>
      <c r="Q37" s="298" t="str">
        <f>IF(L37&gt;H37,"! Attiecināmajās izmaksās nedrīkst iekļaut PVN","")</f>
        <v/>
      </c>
    </row>
    <row r="38" spans="2:17" s="47" customFormat="1" ht="10.5" customHeight="1" collapsed="1">
      <c r="B38" s="162">
        <v>2.2</v>
      </c>
      <c r="C38" s="311"/>
      <c r="D38" s="311"/>
      <c r="E38" s="311"/>
      <c r="F38" s="344"/>
      <c r="G38" s="312">
        <v>1</v>
      </c>
      <c r="H38" s="150">
        <f aca="true" t="shared" si="6" ref="H38:H46">F38*G38</f>
        <v>0</v>
      </c>
      <c r="I38" s="124">
        <f aca="true" t="shared" si="7" ref="I38:I46">H38*0.21</f>
        <v>0</v>
      </c>
      <c r="J38" s="151">
        <f aca="true" t="shared" si="8" ref="J38:J46">H38+I38</f>
        <v>0</v>
      </c>
      <c r="K38" s="48"/>
      <c r="L38" s="344"/>
      <c r="M38" s="126"/>
      <c r="N38" s="150">
        <f aca="true" t="shared" si="9" ref="N38:N56">IF(I38="","",I38)</f>
        <v>0</v>
      </c>
      <c r="O38" s="31"/>
      <c r="P38" s="152">
        <f aca="true" t="shared" si="10" ref="P38:P56">J38-L38-M38-N38</f>
        <v>0</v>
      </c>
      <c r="Q38" s="298" t="str">
        <f>IF(L38&gt;H38,"! Attiecināmajās izmaksās nedrīkst iekļaut PVN","")</f>
        <v/>
      </c>
    </row>
    <row r="39" spans="2:17" s="47" customFormat="1" ht="10.5" customHeight="1" hidden="1" outlineLevel="1">
      <c r="B39" s="162">
        <v>2.3</v>
      </c>
      <c r="C39" s="311"/>
      <c r="D39" s="311"/>
      <c r="E39" s="311"/>
      <c r="F39" s="344"/>
      <c r="G39" s="312">
        <v>1</v>
      </c>
      <c r="H39" s="150">
        <f t="shared" si="6"/>
        <v>0</v>
      </c>
      <c r="I39" s="124">
        <f t="shared" si="7"/>
        <v>0</v>
      </c>
      <c r="J39" s="151">
        <f t="shared" si="8"/>
        <v>0</v>
      </c>
      <c r="K39" s="48"/>
      <c r="L39" s="344"/>
      <c r="M39" s="126"/>
      <c r="N39" s="150">
        <f t="shared" si="9"/>
        <v>0</v>
      </c>
      <c r="O39" s="31"/>
      <c r="P39" s="152">
        <f t="shared" si="10"/>
        <v>0</v>
      </c>
      <c r="Q39" s="298" t="str">
        <f aca="true" t="shared" si="11" ref="Q39:Q56">IF(L39&gt;H39,"! Attiecināmajās izmaksās nedrīkst iekļaut PVN","")</f>
        <v/>
      </c>
    </row>
    <row r="40" spans="2:17" s="47" customFormat="1" ht="10.5" customHeight="1" hidden="1" outlineLevel="1">
      <c r="B40" s="162">
        <v>2.4</v>
      </c>
      <c r="C40" s="311"/>
      <c r="D40" s="311"/>
      <c r="E40" s="311"/>
      <c r="F40" s="344"/>
      <c r="G40" s="312">
        <v>1</v>
      </c>
      <c r="H40" s="150">
        <f t="shared" si="6"/>
        <v>0</v>
      </c>
      <c r="I40" s="124">
        <f t="shared" si="7"/>
        <v>0</v>
      </c>
      <c r="J40" s="151">
        <f t="shared" si="8"/>
        <v>0</v>
      </c>
      <c r="K40" s="48"/>
      <c r="L40" s="344"/>
      <c r="M40" s="126"/>
      <c r="N40" s="150">
        <f t="shared" si="9"/>
        <v>0</v>
      </c>
      <c r="O40" s="31"/>
      <c r="P40" s="152">
        <f t="shared" si="10"/>
        <v>0</v>
      </c>
      <c r="Q40" s="298" t="str">
        <f t="shared" si="11"/>
        <v/>
      </c>
    </row>
    <row r="41" spans="2:17" s="47" customFormat="1" ht="10.5" customHeight="1" hidden="1" outlineLevel="1">
      <c r="B41" s="162">
        <v>2.5</v>
      </c>
      <c r="C41" s="311"/>
      <c r="D41" s="311"/>
      <c r="E41" s="311"/>
      <c r="F41" s="344"/>
      <c r="G41" s="312">
        <v>1</v>
      </c>
      <c r="H41" s="150">
        <f t="shared" si="6"/>
        <v>0</v>
      </c>
      <c r="I41" s="124">
        <f t="shared" si="7"/>
        <v>0</v>
      </c>
      <c r="J41" s="151">
        <f t="shared" si="8"/>
        <v>0</v>
      </c>
      <c r="K41" s="48"/>
      <c r="L41" s="344"/>
      <c r="M41" s="126"/>
      <c r="N41" s="150">
        <f t="shared" si="9"/>
        <v>0</v>
      </c>
      <c r="O41" s="31"/>
      <c r="P41" s="152">
        <f t="shared" si="10"/>
        <v>0</v>
      </c>
      <c r="Q41" s="298" t="str">
        <f t="shared" si="11"/>
        <v/>
      </c>
    </row>
    <row r="42" spans="2:17" s="47" customFormat="1" ht="10.5" customHeight="1" hidden="1" outlineLevel="1">
      <c r="B42" s="162">
        <v>2.6</v>
      </c>
      <c r="C42" s="311"/>
      <c r="D42" s="311"/>
      <c r="E42" s="311"/>
      <c r="F42" s="344"/>
      <c r="G42" s="312">
        <v>1</v>
      </c>
      <c r="H42" s="150">
        <f t="shared" si="6"/>
        <v>0</v>
      </c>
      <c r="I42" s="124">
        <f t="shared" si="7"/>
        <v>0</v>
      </c>
      <c r="J42" s="151">
        <f t="shared" si="8"/>
        <v>0</v>
      </c>
      <c r="K42" s="48"/>
      <c r="L42" s="344"/>
      <c r="M42" s="126"/>
      <c r="N42" s="150">
        <f t="shared" si="9"/>
        <v>0</v>
      </c>
      <c r="O42" s="31"/>
      <c r="P42" s="152">
        <f t="shared" si="10"/>
        <v>0</v>
      </c>
      <c r="Q42" s="298" t="str">
        <f t="shared" si="11"/>
        <v/>
      </c>
    </row>
    <row r="43" spans="2:17" s="47" customFormat="1" ht="10.5" customHeight="1" hidden="1" outlineLevel="1">
      <c r="B43" s="162">
        <v>2.7</v>
      </c>
      <c r="C43" s="311"/>
      <c r="D43" s="311"/>
      <c r="E43" s="311"/>
      <c r="F43" s="344"/>
      <c r="G43" s="312">
        <v>1</v>
      </c>
      <c r="H43" s="150">
        <f t="shared" si="6"/>
        <v>0</v>
      </c>
      <c r="I43" s="124">
        <f t="shared" si="7"/>
        <v>0</v>
      </c>
      <c r="J43" s="151">
        <f t="shared" si="8"/>
        <v>0</v>
      </c>
      <c r="K43" s="48"/>
      <c r="L43" s="344"/>
      <c r="M43" s="126"/>
      <c r="N43" s="150">
        <f t="shared" si="9"/>
        <v>0</v>
      </c>
      <c r="O43" s="31"/>
      <c r="P43" s="152">
        <f t="shared" si="10"/>
        <v>0</v>
      </c>
      <c r="Q43" s="298" t="str">
        <f t="shared" si="11"/>
        <v/>
      </c>
    </row>
    <row r="44" spans="2:17" s="47" customFormat="1" ht="10.5" customHeight="1" hidden="1" outlineLevel="1">
      <c r="B44" s="162">
        <v>2.8</v>
      </c>
      <c r="C44" s="311"/>
      <c r="D44" s="311"/>
      <c r="E44" s="311"/>
      <c r="F44" s="344"/>
      <c r="G44" s="312">
        <v>1</v>
      </c>
      <c r="H44" s="150">
        <f t="shared" si="6"/>
        <v>0</v>
      </c>
      <c r="I44" s="124">
        <f t="shared" si="7"/>
        <v>0</v>
      </c>
      <c r="J44" s="151">
        <f>H44+I44</f>
        <v>0</v>
      </c>
      <c r="K44" s="48"/>
      <c r="L44" s="344"/>
      <c r="M44" s="126"/>
      <c r="N44" s="150">
        <f t="shared" si="9"/>
        <v>0</v>
      </c>
      <c r="O44" s="31"/>
      <c r="P44" s="152">
        <f t="shared" si="10"/>
        <v>0</v>
      </c>
      <c r="Q44" s="298" t="str">
        <f t="shared" si="11"/>
        <v/>
      </c>
    </row>
    <row r="45" spans="2:17" s="47" customFormat="1" ht="10.5" customHeight="1" hidden="1" outlineLevel="1">
      <c r="B45" s="162">
        <v>2.9</v>
      </c>
      <c r="C45" s="311"/>
      <c r="D45" s="311"/>
      <c r="E45" s="311"/>
      <c r="F45" s="344"/>
      <c r="G45" s="312">
        <v>1</v>
      </c>
      <c r="H45" s="150">
        <f t="shared" si="6"/>
        <v>0</v>
      </c>
      <c r="I45" s="124">
        <f t="shared" si="7"/>
        <v>0</v>
      </c>
      <c r="J45" s="151">
        <f t="shared" si="8"/>
        <v>0</v>
      </c>
      <c r="K45" s="48"/>
      <c r="L45" s="344"/>
      <c r="M45" s="126"/>
      <c r="N45" s="150">
        <f t="shared" si="9"/>
        <v>0</v>
      </c>
      <c r="O45" s="31"/>
      <c r="P45" s="152">
        <f t="shared" si="10"/>
        <v>0</v>
      </c>
      <c r="Q45" s="298" t="str">
        <f t="shared" si="11"/>
        <v/>
      </c>
    </row>
    <row r="46" spans="2:17" s="47" customFormat="1" ht="10.5" customHeight="1" hidden="1" outlineLevel="1">
      <c r="B46" s="162" t="s">
        <v>53</v>
      </c>
      <c r="C46" s="311"/>
      <c r="D46" s="311"/>
      <c r="E46" s="311"/>
      <c r="F46" s="344"/>
      <c r="G46" s="312">
        <v>1</v>
      </c>
      <c r="H46" s="150">
        <f t="shared" si="6"/>
        <v>0</v>
      </c>
      <c r="I46" s="125">
        <f t="shared" si="7"/>
        <v>0</v>
      </c>
      <c r="J46" s="154">
        <f t="shared" si="8"/>
        <v>0</v>
      </c>
      <c r="K46" s="48"/>
      <c r="L46" s="344"/>
      <c r="M46" s="126"/>
      <c r="N46" s="150">
        <f t="shared" si="9"/>
        <v>0</v>
      </c>
      <c r="O46" s="31"/>
      <c r="P46" s="152">
        <f t="shared" si="10"/>
        <v>0</v>
      </c>
      <c r="Q46" s="298" t="str">
        <f t="shared" si="11"/>
        <v/>
      </c>
    </row>
    <row r="47" spans="2:17" s="47" customFormat="1" ht="10.5" customHeight="1" hidden="1" outlineLevel="1">
      <c r="B47" s="162">
        <v>2.11</v>
      </c>
      <c r="C47" s="311"/>
      <c r="D47" s="311"/>
      <c r="E47" s="311"/>
      <c r="F47" s="344"/>
      <c r="G47" s="312">
        <v>1</v>
      </c>
      <c r="H47" s="150">
        <f aca="true" t="shared" si="12" ref="H47:H56">F47*G47</f>
        <v>0</v>
      </c>
      <c r="I47" s="125">
        <f aca="true" t="shared" si="13" ref="I47:I56">H47*0.21</f>
        <v>0</v>
      </c>
      <c r="J47" s="154">
        <f aca="true" t="shared" si="14" ref="J47:J56">H47+I47</f>
        <v>0</v>
      </c>
      <c r="K47" s="48"/>
      <c r="L47" s="344"/>
      <c r="M47" s="126"/>
      <c r="N47" s="150">
        <f t="shared" si="9"/>
        <v>0</v>
      </c>
      <c r="O47" s="31"/>
      <c r="P47" s="152">
        <f t="shared" si="10"/>
        <v>0</v>
      </c>
      <c r="Q47" s="298" t="str">
        <f t="shared" si="11"/>
        <v/>
      </c>
    </row>
    <row r="48" spans="2:17" s="47" customFormat="1" ht="10.5" customHeight="1" hidden="1" outlineLevel="1">
      <c r="B48" s="162">
        <v>2.12</v>
      </c>
      <c r="C48" s="311"/>
      <c r="D48" s="311"/>
      <c r="E48" s="311"/>
      <c r="F48" s="344"/>
      <c r="G48" s="312">
        <v>1</v>
      </c>
      <c r="H48" s="150">
        <f t="shared" si="12"/>
        <v>0</v>
      </c>
      <c r="I48" s="125">
        <f t="shared" si="13"/>
        <v>0</v>
      </c>
      <c r="J48" s="154">
        <f t="shared" si="14"/>
        <v>0</v>
      </c>
      <c r="K48" s="48"/>
      <c r="L48" s="344"/>
      <c r="M48" s="126"/>
      <c r="N48" s="150">
        <f t="shared" si="9"/>
        <v>0</v>
      </c>
      <c r="O48" s="31"/>
      <c r="P48" s="152">
        <f t="shared" si="10"/>
        <v>0</v>
      </c>
      <c r="Q48" s="298" t="str">
        <f t="shared" si="11"/>
        <v/>
      </c>
    </row>
    <row r="49" spans="2:17" s="47" customFormat="1" ht="10.5" customHeight="1" hidden="1" outlineLevel="1">
      <c r="B49" s="162">
        <v>2.13</v>
      </c>
      <c r="C49" s="311"/>
      <c r="D49" s="311"/>
      <c r="E49" s="311"/>
      <c r="F49" s="344"/>
      <c r="G49" s="312">
        <v>1</v>
      </c>
      <c r="H49" s="150">
        <f t="shared" si="12"/>
        <v>0</v>
      </c>
      <c r="I49" s="125">
        <f t="shared" si="13"/>
        <v>0</v>
      </c>
      <c r="J49" s="154">
        <f t="shared" si="14"/>
        <v>0</v>
      </c>
      <c r="K49" s="48"/>
      <c r="L49" s="344"/>
      <c r="M49" s="126"/>
      <c r="N49" s="150">
        <f t="shared" si="9"/>
        <v>0</v>
      </c>
      <c r="O49" s="31"/>
      <c r="P49" s="152">
        <f t="shared" si="10"/>
        <v>0</v>
      </c>
      <c r="Q49" s="298" t="str">
        <f t="shared" si="11"/>
        <v/>
      </c>
    </row>
    <row r="50" spans="2:17" s="47" customFormat="1" ht="10.5" customHeight="1" hidden="1" outlineLevel="1">
      <c r="B50" s="162">
        <v>2.14</v>
      </c>
      <c r="C50" s="311"/>
      <c r="D50" s="311"/>
      <c r="E50" s="311"/>
      <c r="F50" s="344"/>
      <c r="G50" s="312">
        <v>1</v>
      </c>
      <c r="H50" s="150">
        <f t="shared" si="12"/>
        <v>0</v>
      </c>
      <c r="I50" s="125">
        <f t="shared" si="13"/>
        <v>0</v>
      </c>
      <c r="J50" s="154">
        <f t="shared" si="14"/>
        <v>0</v>
      </c>
      <c r="K50" s="48"/>
      <c r="L50" s="344"/>
      <c r="M50" s="126"/>
      <c r="N50" s="150">
        <f t="shared" si="9"/>
        <v>0</v>
      </c>
      <c r="O50" s="31"/>
      <c r="P50" s="152">
        <f t="shared" si="10"/>
        <v>0</v>
      </c>
      <c r="Q50" s="298" t="str">
        <f t="shared" si="11"/>
        <v/>
      </c>
    </row>
    <row r="51" spans="2:17" s="47" customFormat="1" ht="10.5" customHeight="1" hidden="1" outlineLevel="1">
      <c r="B51" s="162">
        <v>2.15</v>
      </c>
      <c r="C51" s="311"/>
      <c r="D51" s="311"/>
      <c r="E51" s="311"/>
      <c r="F51" s="344"/>
      <c r="G51" s="312">
        <v>1</v>
      </c>
      <c r="H51" s="150">
        <f t="shared" si="12"/>
        <v>0</v>
      </c>
      <c r="I51" s="125">
        <f t="shared" si="13"/>
        <v>0</v>
      </c>
      <c r="J51" s="154">
        <f t="shared" si="14"/>
        <v>0</v>
      </c>
      <c r="K51" s="48"/>
      <c r="L51" s="344"/>
      <c r="M51" s="126"/>
      <c r="N51" s="150">
        <f t="shared" si="9"/>
        <v>0</v>
      </c>
      <c r="O51" s="31"/>
      <c r="P51" s="152">
        <f t="shared" si="10"/>
        <v>0</v>
      </c>
      <c r="Q51" s="298" t="str">
        <f t="shared" si="11"/>
        <v/>
      </c>
    </row>
    <row r="52" spans="2:17" s="47" customFormat="1" ht="10.5" customHeight="1" hidden="1" outlineLevel="1">
      <c r="B52" s="162">
        <v>2.16</v>
      </c>
      <c r="C52" s="311"/>
      <c r="D52" s="311"/>
      <c r="E52" s="311"/>
      <c r="F52" s="344"/>
      <c r="G52" s="312">
        <v>1</v>
      </c>
      <c r="H52" s="150">
        <f t="shared" si="12"/>
        <v>0</v>
      </c>
      <c r="I52" s="125">
        <f t="shared" si="13"/>
        <v>0</v>
      </c>
      <c r="J52" s="154">
        <f t="shared" si="14"/>
        <v>0</v>
      </c>
      <c r="K52" s="48"/>
      <c r="L52" s="344"/>
      <c r="M52" s="126"/>
      <c r="N52" s="150">
        <f t="shared" si="9"/>
        <v>0</v>
      </c>
      <c r="O52" s="31"/>
      <c r="P52" s="152">
        <f t="shared" si="10"/>
        <v>0</v>
      </c>
      <c r="Q52" s="298" t="str">
        <f t="shared" si="11"/>
        <v/>
      </c>
    </row>
    <row r="53" spans="2:17" s="47" customFormat="1" ht="10.5" customHeight="1" hidden="1" outlineLevel="1">
      <c r="B53" s="162">
        <v>2.17</v>
      </c>
      <c r="C53" s="311"/>
      <c r="D53" s="311"/>
      <c r="E53" s="311"/>
      <c r="F53" s="344"/>
      <c r="G53" s="312">
        <v>1</v>
      </c>
      <c r="H53" s="150">
        <f t="shared" si="12"/>
        <v>0</v>
      </c>
      <c r="I53" s="125">
        <f t="shared" si="13"/>
        <v>0</v>
      </c>
      <c r="J53" s="154">
        <f t="shared" si="14"/>
        <v>0</v>
      </c>
      <c r="K53" s="48"/>
      <c r="L53" s="344"/>
      <c r="M53" s="126"/>
      <c r="N53" s="150">
        <f t="shared" si="9"/>
        <v>0</v>
      </c>
      <c r="O53" s="31"/>
      <c r="P53" s="152">
        <f t="shared" si="10"/>
        <v>0</v>
      </c>
      <c r="Q53" s="298" t="str">
        <f t="shared" si="11"/>
        <v/>
      </c>
    </row>
    <row r="54" spans="2:17" s="47" customFormat="1" ht="10.5" customHeight="1" hidden="1" outlineLevel="1">
      <c r="B54" s="162">
        <v>2.18</v>
      </c>
      <c r="C54" s="311"/>
      <c r="D54" s="311"/>
      <c r="E54" s="311"/>
      <c r="F54" s="344"/>
      <c r="G54" s="312">
        <v>1</v>
      </c>
      <c r="H54" s="150">
        <f t="shared" si="12"/>
        <v>0</v>
      </c>
      <c r="I54" s="125">
        <f t="shared" si="13"/>
        <v>0</v>
      </c>
      <c r="J54" s="154">
        <f t="shared" si="14"/>
        <v>0</v>
      </c>
      <c r="K54" s="48"/>
      <c r="L54" s="344"/>
      <c r="M54" s="126"/>
      <c r="N54" s="150">
        <f t="shared" si="9"/>
        <v>0</v>
      </c>
      <c r="O54" s="31"/>
      <c r="P54" s="152">
        <f t="shared" si="10"/>
        <v>0</v>
      </c>
      <c r="Q54" s="298" t="str">
        <f t="shared" si="11"/>
        <v/>
      </c>
    </row>
    <row r="55" spans="2:17" s="47" customFormat="1" ht="10.5" customHeight="1" hidden="1" outlineLevel="1">
      <c r="B55" s="162">
        <v>2.19</v>
      </c>
      <c r="C55" s="311"/>
      <c r="D55" s="311"/>
      <c r="E55" s="311"/>
      <c r="F55" s="344"/>
      <c r="G55" s="312">
        <v>1</v>
      </c>
      <c r="H55" s="150">
        <f t="shared" si="12"/>
        <v>0</v>
      </c>
      <c r="I55" s="125">
        <f t="shared" si="13"/>
        <v>0</v>
      </c>
      <c r="J55" s="154">
        <f t="shared" si="14"/>
        <v>0</v>
      </c>
      <c r="K55" s="48"/>
      <c r="L55" s="344"/>
      <c r="M55" s="126"/>
      <c r="N55" s="150">
        <f t="shared" si="9"/>
        <v>0</v>
      </c>
      <c r="O55" s="31"/>
      <c r="P55" s="152">
        <f t="shared" si="10"/>
        <v>0</v>
      </c>
      <c r="Q55" s="298" t="str">
        <f t="shared" si="11"/>
        <v/>
      </c>
    </row>
    <row r="56" spans="2:17" s="47" customFormat="1" ht="10.5" customHeight="1" hidden="1" outlineLevel="1">
      <c r="B56" s="162" t="s">
        <v>117</v>
      </c>
      <c r="C56" s="311"/>
      <c r="D56" s="311"/>
      <c r="E56" s="311"/>
      <c r="F56" s="344"/>
      <c r="G56" s="312">
        <v>1</v>
      </c>
      <c r="H56" s="150">
        <f t="shared" si="12"/>
        <v>0</v>
      </c>
      <c r="I56" s="125">
        <f t="shared" si="13"/>
        <v>0</v>
      </c>
      <c r="J56" s="154">
        <f t="shared" si="14"/>
        <v>0</v>
      </c>
      <c r="K56" s="48"/>
      <c r="L56" s="344"/>
      <c r="M56" s="126"/>
      <c r="N56" s="150">
        <f t="shared" si="9"/>
        <v>0</v>
      </c>
      <c r="O56" s="31"/>
      <c r="P56" s="152">
        <f t="shared" si="10"/>
        <v>0</v>
      </c>
      <c r="Q56" s="298" t="str">
        <f t="shared" si="11"/>
        <v/>
      </c>
    </row>
    <row r="57" spans="2:17" s="47" customFormat="1" ht="21" customHeight="1" collapsed="1">
      <c r="B57" s="143">
        <v>3</v>
      </c>
      <c r="C57" s="397" t="s">
        <v>60</v>
      </c>
      <c r="D57" s="397"/>
      <c r="E57" s="143"/>
      <c r="F57" s="293"/>
      <c r="G57" s="241"/>
      <c r="H57" s="145"/>
      <c r="I57" s="144"/>
      <c r="J57" s="146">
        <f>SUM(J58:J67)</f>
        <v>0</v>
      </c>
      <c r="K57" s="48"/>
      <c r="L57" s="147">
        <f>SUM(L58:L67)</f>
        <v>0</v>
      </c>
      <c r="M57" s="148">
        <f>SUM(M58:M67)</f>
        <v>0</v>
      </c>
      <c r="N57" s="148">
        <f>SUM(N58:N67)</f>
        <v>0</v>
      </c>
      <c r="O57" s="31"/>
      <c r="P57" s="149">
        <f>J57-L57-M57-N57</f>
        <v>0</v>
      </c>
      <c r="Q57" s="298"/>
    </row>
    <row r="58" spans="2:17" s="47" customFormat="1" ht="10.5" customHeight="1">
      <c r="B58" s="162">
        <v>3.1</v>
      </c>
      <c r="C58" s="311"/>
      <c r="D58" s="311"/>
      <c r="E58" s="311"/>
      <c r="F58" s="344"/>
      <c r="G58" s="312">
        <v>1</v>
      </c>
      <c r="H58" s="150">
        <f>F58*G58</f>
        <v>0</v>
      </c>
      <c r="I58" s="124">
        <f>H58*0.21</f>
        <v>0</v>
      </c>
      <c r="J58" s="151">
        <f>H58+I58</f>
        <v>0</v>
      </c>
      <c r="K58" s="48"/>
      <c r="L58" s="344"/>
      <c r="M58" s="126"/>
      <c r="N58" s="150">
        <f>IF(I58="","",I58)</f>
        <v>0</v>
      </c>
      <c r="O58" s="31"/>
      <c r="P58" s="152">
        <f>J58-L58-M58-N58</f>
        <v>0</v>
      </c>
      <c r="Q58" s="298" t="str">
        <f aca="true" t="shared" si="15" ref="Q58:Q67">IF(L58&gt;H58,"! Attiecināmajās izmaksās nedrīkst iekļaut PVN","")</f>
        <v/>
      </c>
    </row>
    <row r="59" spans="2:17" s="47" customFormat="1" ht="10.5" customHeight="1" collapsed="1">
      <c r="B59" s="162">
        <v>3.2</v>
      </c>
      <c r="C59" s="311"/>
      <c r="D59" s="311"/>
      <c r="E59" s="311"/>
      <c r="F59" s="344"/>
      <c r="G59" s="312">
        <v>1</v>
      </c>
      <c r="H59" s="150">
        <f aca="true" t="shared" si="16" ref="H59:H67">F59*G59</f>
        <v>0</v>
      </c>
      <c r="I59" s="124">
        <f aca="true" t="shared" si="17" ref="I59:I67">H59*0.21</f>
        <v>0</v>
      </c>
      <c r="J59" s="151">
        <f aca="true" t="shared" si="18" ref="J59:J67">H59+I59</f>
        <v>0</v>
      </c>
      <c r="K59" s="48"/>
      <c r="L59" s="344"/>
      <c r="M59" s="126"/>
      <c r="N59" s="150">
        <f aca="true" t="shared" si="19" ref="N59:N67">IF(I59="","",I59)</f>
        <v>0</v>
      </c>
      <c r="O59" s="31"/>
      <c r="P59" s="152">
        <f aca="true" t="shared" si="20" ref="P59:P67">J59-L59-M59-N59</f>
        <v>0</v>
      </c>
      <c r="Q59" s="298" t="str">
        <f t="shared" si="15"/>
        <v/>
      </c>
    </row>
    <row r="60" spans="2:17" s="47" customFormat="1" ht="10.5" customHeight="1" hidden="1" outlineLevel="1">
      <c r="B60" s="162">
        <v>3.3</v>
      </c>
      <c r="C60" s="311"/>
      <c r="D60" s="311"/>
      <c r="E60" s="311"/>
      <c r="F60" s="344"/>
      <c r="G60" s="312">
        <v>1</v>
      </c>
      <c r="H60" s="150">
        <f t="shared" si="16"/>
        <v>0</v>
      </c>
      <c r="I60" s="124">
        <f t="shared" si="17"/>
        <v>0</v>
      </c>
      <c r="J60" s="151">
        <f t="shared" si="18"/>
        <v>0</v>
      </c>
      <c r="K60" s="48"/>
      <c r="L60" s="344"/>
      <c r="M60" s="126"/>
      <c r="N60" s="150">
        <f t="shared" si="19"/>
        <v>0</v>
      </c>
      <c r="O60" s="31"/>
      <c r="P60" s="152">
        <f t="shared" si="20"/>
        <v>0</v>
      </c>
      <c r="Q60" s="298" t="str">
        <f t="shared" si="15"/>
        <v/>
      </c>
    </row>
    <row r="61" spans="2:17" s="47" customFormat="1" ht="10.5" customHeight="1" hidden="1" outlineLevel="1">
      <c r="B61" s="162">
        <v>3.4</v>
      </c>
      <c r="C61" s="311"/>
      <c r="D61" s="311"/>
      <c r="E61" s="311"/>
      <c r="F61" s="344"/>
      <c r="G61" s="312">
        <v>1</v>
      </c>
      <c r="H61" s="150">
        <f t="shared" si="16"/>
        <v>0</v>
      </c>
      <c r="I61" s="124">
        <f t="shared" si="17"/>
        <v>0</v>
      </c>
      <c r="J61" s="151">
        <f t="shared" si="18"/>
        <v>0</v>
      </c>
      <c r="K61" s="48"/>
      <c r="L61" s="344"/>
      <c r="M61" s="126"/>
      <c r="N61" s="150">
        <f t="shared" si="19"/>
        <v>0</v>
      </c>
      <c r="O61" s="31"/>
      <c r="P61" s="152">
        <f t="shared" si="20"/>
        <v>0</v>
      </c>
      <c r="Q61" s="298" t="str">
        <f t="shared" si="15"/>
        <v/>
      </c>
    </row>
    <row r="62" spans="2:17" s="47" customFormat="1" ht="10.5" customHeight="1" hidden="1" outlineLevel="1">
      <c r="B62" s="162">
        <v>3.5</v>
      </c>
      <c r="C62" s="311"/>
      <c r="D62" s="311"/>
      <c r="E62" s="311"/>
      <c r="F62" s="344"/>
      <c r="G62" s="312">
        <v>1</v>
      </c>
      <c r="H62" s="150">
        <f t="shared" si="16"/>
        <v>0</v>
      </c>
      <c r="I62" s="124">
        <f t="shared" si="17"/>
        <v>0</v>
      </c>
      <c r="J62" s="151">
        <f t="shared" si="18"/>
        <v>0</v>
      </c>
      <c r="K62" s="48"/>
      <c r="L62" s="344"/>
      <c r="M62" s="126"/>
      <c r="N62" s="150">
        <f t="shared" si="19"/>
        <v>0</v>
      </c>
      <c r="O62" s="31"/>
      <c r="P62" s="152">
        <f t="shared" si="20"/>
        <v>0</v>
      </c>
      <c r="Q62" s="298" t="str">
        <f t="shared" si="15"/>
        <v/>
      </c>
    </row>
    <row r="63" spans="2:17" s="47" customFormat="1" ht="10.5" customHeight="1" hidden="1" outlineLevel="1">
      <c r="B63" s="162">
        <v>3.6</v>
      </c>
      <c r="C63" s="311"/>
      <c r="D63" s="311"/>
      <c r="E63" s="311"/>
      <c r="F63" s="344"/>
      <c r="G63" s="312">
        <v>1</v>
      </c>
      <c r="H63" s="150">
        <f t="shared" si="16"/>
        <v>0</v>
      </c>
      <c r="I63" s="124">
        <f t="shared" si="17"/>
        <v>0</v>
      </c>
      <c r="J63" s="151">
        <f t="shared" si="18"/>
        <v>0</v>
      </c>
      <c r="K63" s="48"/>
      <c r="L63" s="344"/>
      <c r="M63" s="126"/>
      <c r="N63" s="150">
        <f t="shared" si="19"/>
        <v>0</v>
      </c>
      <c r="O63" s="31"/>
      <c r="P63" s="152">
        <f t="shared" si="20"/>
        <v>0</v>
      </c>
      <c r="Q63" s="298" t="str">
        <f t="shared" si="15"/>
        <v/>
      </c>
    </row>
    <row r="64" spans="2:17" s="47" customFormat="1" ht="10.5" customHeight="1" hidden="1" outlineLevel="1">
      <c r="B64" s="162">
        <v>3.7</v>
      </c>
      <c r="C64" s="311"/>
      <c r="D64" s="311"/>
      <c r="E64" s="311"/>
      <c r="F64" s="344"/>
      <c r="G64" s="312">
        <v>1</v>
      </c>
      <c r="H64" s="150">
        <f t="shared" si="16"/>
        <v>0</v>
      </c>
      <c r="I64" s="124">
        <f t="shared" si="17"/>
        <v>0</v>
      </c>
      <c r="J64" s="151">
        <f t="shared" si="18"/>
        <v>0</v>
      </c>
      <c r="K64" s="48"/>
      <c r="L64" s="344"/>
      <c r="M64" s="126"/>
      <c r="N64" s="150">
        <f t="shared" si="19"/>
        <v>0</v>
      </c>
      <c r="O64" s="31"/>
      <c r="P64" s="152">
        <f t="shared" si="20"/>
        <v>0</v>
      </c>
      <c r="Q64" s="298" t="str">
        <f t="shared" si="15"/>
        <v/>
      </c>
    </row>
    <row r="65" spans="2:17" s="47" customFormat="1" ht="10.5" customHeight="1" hidden="1" outlineLevel="1">
      <c r="B65" s="162">
        <v>3.8</v>
      </c>
      <c r="C65" s="311"/>
      <c r="D65" s="311"/>
      <c r="E65" s="311"/>
      <c r="F65" s="344"/>
      <c r="G65" s="312">
        <v>1</v>
      </c>
      <c r="H65" s="150">
        <f t="shared" si="16"/>
        <v>0</v>
      </c>
      <c r="I65" s="124">
        <f t="shared" si="17"/>
        <v>0</v>
      </c>
      <c r="J65" s="151">
        <f t="shared" si="18"/>
        <v>0</v>
      </c>
      <c r="K65" s="48"/>
      <c r="L65" s="344"/>
      <c r="M65" s="126"/>
      <c r="N65" s="150">
        <f t="shared" si="19"/>
        <v>0</v>
      </c>
      <c r="O65" s="31"/>
      <c r="P65" s="152">
        <f t="shared" si="20"/>
        <v>0</v>
      </c>
      <c r="Q65" s="298" t="str">
        <f t="shared" si="15"/>
        <v/>
      </c>
    </row>
    <row r="66" spans="2:17" s="47" customFormat="1" ht="10.5" customHeight="1" hidden="1" outlineLevel="1">
      <c r="B66" s="162">
        <v>3.9</v>
      </c>
      <c r="C66" s="311"/>
      <c r="D66" s="311"/>
      <c r="E66" s="311"/>
      <c r="F66" s="344"/>
      <c r="G66" s="312">
        <v>1</v>
      </c>
      <c r="H66" s="150">
        <f t="shared" si="16"/>
        <v>0</v>
      </c>
      <c r="I66" s="124">
        <f t="shared" si="17"/>
        <v>0</v>
      </c>
      <c r="J66" s="151">
        <f t="shared" si="18"/>
        <v>0</v>
      </c>
      <c r="K66" s="48"/>
      <c r="L66" s="344"/>
      <c r="M66" s="126"/>
      <c r="N66" s="150">
        <f t="shared" si="19"/>
        <v>0</v>
      </c>
      <c r="O66" s="31"/>
      <c r="P66" s="152">
        <f t="shared" si="20"/>
        <v>0</v>
      </c>
      <c r="Q66" s="298" t="str">
        <f t="shared" si="15"/>
        <v/>
      </c>
    </row>
    <row r="67" spans="2:17" s="47" customFormat="1" ht="10.5" customHeight="1" hidden="1" outlineLevel="1">
      <c r="B67" s="163" t="s">
        <v>14</v>
      </c>
      <c r="C67" s="311"/>
      <c r="D67" s="311"/>
      <c r="E67" s="311"/>
      <c r="F67" s="344"/>
      <c r="G67" s="312">
        <v>1</v>
      </c>
      <c r="H67" s="153">
        <f t="shared" si="16"/>
        <v>0</v>
      </c>
      <c r="I67" s="125">
        <f t="shared" si="17"/>
        <v>0</v>
      </c>
      <c r="J67" s="154">
        <f t="shared" si="18"/>
        <v>0</v>
      </c>
      <c r="K67" s="48"/>
      <c r="L67" s="344"/>
      <c r="M67" s="126"/>
      <c r="N67" s="150">
        <f t="shared" si="19"/>
        <v>0</v>
      </c>
      <c r="O67" s="31"/>
      <c r="P67" s="152">
        <f t="shared" si="20"/>
        <v>0</v>
      </c>
      <c r="Q67" s="298" t="str">
        <f t="shared" si="15"/>
        <v/>
      </c>
    </row>
    <row r="68" spans="2:17" s="47" customFormat="1" ht="21" customHeight="1" collapsed="1">
      <c r="B68" s="143">
        <v>4</v>
      </c>
      <c r="C68" s="397" t="s">
        <v>61</v>
      </c>
      <c r="D68" s="397"/>
      <c r="E68" s="143"/>
      <c r="F68" s="293"/>
      <c r="G68" s="241"/>
      <c r="H68" s="145"/>
      <c r="I68" s="144"/>
      <c r="J68" s="146">
        <f>SUM(J69:J78)</f>
        <v>0</v>
      </c>
      <c r="K68" s="48"/>
      <c r="L68" s="275">
        <f>SUM(L69:L78)</f>
        <v>0</v>
      </c>
      <c r="M68" s="148">
        <f>SUM(M69:M78)</f>
        <v>0</v>
      </c>
      <c r="N68" s="148">
        <f>SUM(N69:N78)</f>
        <v>0</v>
      </c>
      <c r="O68" s="31"/>
      <c r="P68" s="149">
        <f>J68-L68-M68-N68</f>
        <v>0</v>
      </c>
      <c r="Q68" s="298"/>
    </row>
    <row r="69" spans="2:17" s="47" customFormat="1" ht="10.5" customHeight="1">
      <c r="B69" s="162">
        <v>4.1</v>
      </c>
      <c r="C69" s="311"/>
      <c r="D69" s="311"/>
      <c r="E69" s="311"/>
      <c r="F69" s="344"/>
      <c r="G69" s="312">
        <v>1</v>
      </c>
      <c r="H69" s="150">
        <f>F69*G69</f>
        <v>0</v>
      </c>
      <c r="I69" s="124">
        <f>H69*0.21</f>
        <v>0</v>
      </c>
      <c r="J69" s="151">
        <f>H69+I69</f>
        <v>0</v>
      </c>
      <c r="K69" s="48"/>
      <c r="L69" s="261"/>
      <c r="M69" s="295">
        <f>H69</f>
        <v>0</v>
      </c>
      <c r="N69" s="150">
        <f>I69</f>
        <v>0</v>
      </c>
      <c r="O69" s="31"/>
      <c r="P69" s="152">
        <f>J69-L69-M69-N69</f>
        <v>0</v>
      </c>
      <c r="Q69" s="298" t="str">
        <f aca="true" t="shared" si="21" ref="Q69:Q78">IF(L69&gt;H69,"! Attiecināmajās izmaksās nedrīkst iekļaut PVN","")</f>
        <v/>
      </c>
    </row>
    <row r="70" spans="2:17" s="47" customFormat="1" ht="10.5" customHeight="1" collapsed="1" thickBot="1">
      <c r="B70" s="162">
        <v>4.2</v>
      </c>
      <c r="C70" s="311"/>
      <c r="D70" s="311"/>
      <c r="E70" s="311"/>
      <c r="F70" s="344"/>
      <c r="G70" s="312">
        <v>1</v>
      </c>
      <c r="H70" s="150">
        <f aca="true" t="shared" si="22" ref="H70:H78">F70*G70</f>
        <v>0</v>
      </c>
      <c r="I70" s="124">
        <f aca="true" t="shared" si="23" ref="I70:I78">H70*0.21</f>
        <v>0</v>
      </c>
      <c r="J70" s="151">
        <f aca="true" t="shared" si="24" ref="J70:J78">H70+I70</f>
        <v>0</v>
      </c>
      <c r="K70" s="48"/>
      <c r="L70" s="261"/>
      <c r="M70" s="295">
        <f aca="true" t="shared" si="25" ref="M70:M78">H70</f>
        <v>0</v>
      </c>
      <c r="N70" s="150">
        <f aca="true" t="shared" si="26" ref="N70:N78">I70</f>
        <v>0</v>
      </c>
      <c r="O70" s="31"/>
      <c r="P70" s="152">
        <f aca="true" t="shared" si="27" ref="P70:P78">J70-L70-M70-N70</f>
        <v>0</v>
      </c>
      <c r="Q70" s="298" t="str">
        <f t="shared" si="21"/>
        <v/>
      </c>
    </row>
    <row r="71" spans="2:17" s="47" customFormat="1" ht="10.5" customHeight="1" hidden="1" outlineLevel="1">
      <c r="B71" s="162">
        <v>4.3</v>
      </c>
      <c r="C71" s="311"/>
      <c r="D71" s="311"/>
      <c r="E71" s="311"/>
      <c r="F71" s="344"/>
      <c r="G71" s="312">
        <v>1</v>
      </c>
      <c r="H71" s="150">
        <f t="shared" si="22"/>
        <v>0</v>
      </c>
      <c r="I71" s="124">
        <f t="shared" si="23"/>
        <v>0</v>
      </c>
      <c r="J71" s="151">
        <f t="shared" si="24"/>
        <v>0</v>
      </c>
      <c r="K71" s="48"/>
      <c r="L71" s="261"/>
      <c r="M71" s="295">
        <f t="shared" si="25"/>
        <v>0</v>
      </c>
      <c r="N71" s="150">
        <f t="shared" si="26"/>
        <v>0</v>
      </c>
      <c r="O71" s="31"/>
      <c r="P71" s="152">
        <f t="shared" si="27"/>
        <v>0</v>
      </c>
      <c r="Q71" s="298" t="str">
        <f t="shared" si="21"/>
        <v/>
      </c>
    </row>
    <row r="72" spans="2:17" s="47" customFormat="1" ht="10.5" customHeight="1" hidden="1" outlineLevel="1">
      <c r="B72" s="162">
        <v>4.4</v>
      </c>
      <c r="C72" s="311"/>
      <c r="D72" s="311"/>
      <c r="E72" s="311"/>
      <c r="F72" s="344"/>
      <c r="G72" s="312">
        <v>1</v>
      </c>
      <c r="H72" s="150">
        <f t="shared" si="22"/>
        <v>0</v>
      </c>
      <c r="I72" s="124">
        <f t="shared" si="23"/>
        <v>0</v>
      </c>
      <c r="J72" s="151">
        <f t="shared" si="24"/>
        <v>0</v>
      </c>
      <c r="K72" s="48"/>
      <c r="L72" s="261"/>
      <c r="M72" s="295">
        <f t="shared" si="25"/>
        <v>0</v>
      </c>
      <c r="N72" s="150">
        <f t="shared" si="26"/>
        <v>0</v>
      </c>
      <c r="O72" s="31"/>
      <c r="P72" s="152">
        <f t="shared" si="27"/>
        <v>0</v>
      </c>
      <c r="Q72" s="298" t="str">
        <f t="shared" si="21"/>
        <v/>
      </c>
    </row>
    <row r="73" spans="2:17" s="47" customFormat="1" ht="10.5" customHeight="1" hidden="1" outlineLevel="1">
      <c r="B73" s="162">
        <v>4.5</v>
      </c>
      <c r="C73" s="311"/>
      <c r="D73" s="311"/>
      <c r="E73" s="311"/>
      <c r="F73" s="344"/>
      <c r="G73" s="312">
        <v>1</v>
      </c>
      <c r="H73" s="150">
        <f t="shared" si="22"/>
        <v>0</v>
      </c>
      <c r="I73" s="124">
        <f t="shared" si="23"/>
        <v>0</v>
      </c>
      <c r="J73" s="151">
        <f t="shared" si="24"/>
        <v>0</v>
      </c>
      <c r="K73" s="48"/>
      <c r="L73" s="261"/>
      <c r="M73" s="295">
        <f t="shared" si="25"/>
        <v>0</v>
      </c>
      <c r="N73" s="150">
        <f t="shared" si="26"/>
        <v>0</v>
      </c>
      <c r="O73" s="31"/>
      <c r="P73" s="152">
        <f t="shared" si="27"/>
        <v>0</v>
      </c>
      <c r="Q73" s="298" t="str">
        <f t="shared" si="21"/>
        <v/>
      </c>
    </row>
    <row r="74" spans="2:17" s="47" customFormat="1" ht="10.5" customHeight="1" hidden="1" outlineLevel="1">
      <c r="B74" s="162">
        <v>4.6</v>
      </c>
      <c r="C74" s="311"/>
      <c r="D74" s="311"/>
      <c r="E74" s="311"/>
      <c r="F74" s="344"/>
      <c r="G74" s="312">
        <v>1</v>
      </c>
      <c r="H74" s="150">
        <f t="shared" si="22"/>
        <v>0</v>
      </c>
      <c r="I74" s="124">
        <f t="shared" si="23"/>
        <v>0</v>
      </c>
      <c r="J74" s="151">
        <f t="shared" si="24"/>
        <v>0</v>
      </c>
      <c r="K74" s="48"/>
      <c r="L74" s="261"/>
      <c r="M74" s="295">
        <f t="shared" si="25"/>
        <v>0</v>
      </c>
      <c r="N74" s="150">
        <f t="shared" si="26"/>
        <v>0</v>
      </c>
      <c r="O74" s="31"/>
      <c r="P74" s="152">
        <f t="shared" si="27"/>
        <v>0</v>
      </c>
      <c r="Q74" s="298" t="str">
        <f t="shared" si="21"/>
        <v/>
      </c>
    </row>
    <row r="75" spans="2:17" s="47" customFormat="1" ht="10.5" customHeight="1" hidden="1" outlineLevel="1">
      <c r="B75" s="162">
        <v>4.7</v>
      </c>
      <c r="C75" s="311"/>
      <c r="D75" s="311"/>
      <c r="E75" s="311"/>
      <c r="F75" s="344"/>
      <c r="G75" s="312">
        <v>1</v>
      </c>
      <c r="H75" s="150">
        <f t="shared" si="22"/>
        <v>0</v>
      </c>
      <c r="I75" s="124">
        <f t="shared" si="23"/>
        <v>0</v>
      </c>
      <c r="J75" s="151">
        <f t="shared" si="24"/>
        <v>0</v>
      </c>
      <c r="K75" s="48"/>
      <c r="L75" s="261"/>
      <c r="M75" s="295">
        <f t="shared" si="25"/>
        <v>0</v>
      </c>
      <c r="N75" s="150">
        <f t="shared" si="26"/>
        <v>0</v>
      </c>
      <c r="O75" s="31"/>
      <c r="P75" s="152">
        <f t="shared" si="27"/>
        <v>0</v>
      </c>
      <c r="Q75" s="298" t="str">
        <f t="shared" si="21"/>
        <v/>
      </c>
    </row>
    <row r="76" spans="2:17" s="47" customFormat="1" ht="10.5" customHeight="1" hidden="1" outlineLevel="1">
      <c r="B76" s="162">
        <v>4.8</v>
      </c>
      <c r="C76" s="311"/>
      <c r="D76" s="311"/>
      <c r="E76" s="311"/>
      <c r="F76" s="344"/>
      <c r="G76" s="312">
        <v>1</v>
      </c>
      <c r="H76" s="150">
        <f t="shared" si="22"/>
        <v>0</v>
      </c>
      <c r="I76" s="124">
        <f t="shared" si="23"/>
        <v>0</v>
      </c>
      <c r="J76" s="151">
        <f t="shared" si="24"/>
        <v>0</v>
      </c>
      <c r="K76" s="48"/>
      <c r="L76" s="261"/>
      <c r="M76" s="295">
        <f t="shared" si="25"/>
        <v>0</v>
      </c>
      <c r="N76" s="150">
        <f t="shared" si="26"/>
        <v>0</v>
      </c>
      <c r="O76" s="31"/>
      <c r="P76" s="152">
        <f t="shared" si="27"/>
        <v>0</v>
      </c>
      <c r="Q76" s="298" t="str">
        <f t="shared" si="21"/>
        <v/>
      </c>
    </row>
    <row r="77" spans="2:17" s="47" customFormat="1" ht="10.5" customHeight="1" hidden="1" outlineLevel="1">
      <c r="B77" s="162">
        <v>4.9</v>
      </c>
      <c r="C77" s="311"/>
      <c r="D77" s="311"/>
      <c r="E77" s="311"/>
      <c r="F77" s="344"/>
      <c r="G77" s="312">
        <v>1</v>
      </c>
      <c r="H77" s="150">
        <f t="shared" si="22"/>
        <v>0</v>
      </c>
      <c r="I77" s="124">
        <f t="shared" si="23"/>
        <v>0</v>
      </c>
      <c r="J77" s="151">
        <f t="shared" si="24"/>
        <v>0</v>
      </c>
      <c r="K77" s="48"/>
      <c r="L77" s="261"/>
      <c r="M77" s="295">
        <f t="shared" si="25"/>
        <v>0</v>
      </c>
      <c r="N77" s="150">
        <f t="shared" si="26"/>
        <v>0</v>
      </c>
      <c r="O77" s="31"/>
      <c r="P77" s="152">
        <f t="shared" si="27"/>
        <v>0</v>
      </c>
      <c r="Q77" s="298" t="str">
        <f t="shared" si="21"/>
        <v/>
      </c>
    </row>
    <row r="78" spans="2:17" s="47" customFormat="1" ht="10.5" customHeight="1" hidden="1" outlineLevel="1" thickBot="1">
      <c r="B78" s="163" t="s">
        <v>51</v>
      </c>
      <c r="C78" s="311"/>
      <c r="D78" s="311"/>
      <c r="E78" s="311"/>
      <c r="F78" s="344"/>
      <c r="G78" s="312">
        <v>1</v>
      </c>
      <c r="H78" s="153">
        <f t="shared" si="22"/>
        <v>0</v>
      </c>
      <c r="I78" s="125">
        <f t="shared" si="23"/>
        <v>0</v>
      </c>
      <c r="J78" s="154">
        <f t="shared" si="24"/>
        <v>0</v>
      </c>
      <c r="K78" s="48"/>
      <c r="L78" s="262"/>
      <c r="M78" s="295">
        <f t="shared" si="25"/>
        <v>0</v>
      </c>
      <c r="N78" s="150">
        <f t="shared" si="26"/>
        <v>0</v>
      </c>
      <c r="O78" s="31"/>
      <c r="P78" s="152">
        <f t="shared" si="27"/>
        <v>0</v>
      </c>
      <c r="Q78" s="298" t="str">
        <f t="shared" si="21"/>
        <v/>
      </c>
    </row>
    <row r="79" spans="2:17" s="65" customFormat="1" ht="21" customHeight="1" collapsed="1" thickBot="1" thickTop="1">
      <c r="B79" s="382" t="s">
        <v>54</v>
      </c>
      <c r="C79" s="383"/>
      <c r="D79" s="383"/>
      <c r="E79" s="383"/>
      <c r="F79" s="383"/>
      <c r="G79" s="383"/>
      <c r="H79" s="165">
        <f>SUM(H10:H78)</f>
        <v>0</v>
      </c>
      <c r="I79" s="165">
        <f>SUM(I10:I78)</f>
        <v>0</v>
      </c>
      <c r="J79" s="155">
        <f>J10+J36+J57+J68</f>
        <v>0</v>
      </c>
      <c r="K79" s="48"/>
      <c r="L79" s="155">
        <f>L10+L36+L57+L68</f>
        <v>0</v>
      </c>
      <c r="M79" s="164">
        <f>M10+M36+M57+M68</f>
        <v>0</v>
      </c>
      <c r="N79" s="164">
        <f>N10+N36+N57+N68</f>
        <v>0</v>
      </c>
      <c r="O79" s="31"/>
      <c r="P79" s="156">
        <f>J79-L79-M79-N79</f>
        <v>0</v>
      </c>
      <c r="Q79" s="299"/>
    </row>
    <row r="80" s="65" customFormat="1" ht="10.5" customHeight="1" thickTop="1">
      <c r="Q80" s="299"/>
    </row>
    <row r="81" spans="2:16" ht="14.25" customHeight="1">
      <c r="B81" s="253"/>
      <c r="C81" s="253"/>
      <c r="D81" s="253"/>
      <c r="E81" s="253"/>
      <c r="F81" s="253"/>
      <c r="G81" s="253"/>
      <c r="H81" s="253"/>
      <c r="I81" s="253"/>
      <c r="J81" s="406" t="str">
        <f>IF(L79=0,"",IF(L57/L79&gt;10%,"! Būvniecības izmaksas Attiecināmajās izmaksās pārsniedz pieļaujamos 10%",""))</f>
        <v/>
      </c>
      <c r="K81" s="406"/>
      <c r="L81" s="406"/>
      <c r="M81" s="406"/>
      <c r="N81" s="406"/>
      <c r="O81" s="406"/>
      <c r="P81" s="406"/>
    </row>
    <row r="82" spans="2:16" ht="22.5" customHeight="1">
      <c r="B82" s="67" t="s">
        <v>24</v>
      </c>
      <c r="J82" s="401" t="str">
        <f>IF(OR(P79&gt;0.01,P79&lt;-0.01),"! Nav veikts korekts izmaksu sadalījums starp Attiecināmām/ Neattiecināmām/ PVN izmaksām (L, M un N kolonnas)","")</f>
        <v/>
      </c>
      <c r="K82" s="401"/>
      <c r="L82" s="401"/>
      <c r="M82" s="401"/>
      <c r="N82" s="401"/>
      <c r="O82" s="401"/>
      <c r="P82" s="401"/>
    </row>
    <row r="83" spans="2:16" ht="37.5" customHeight="1">
      <c r="B83" s="403"/>
      <c r="C83" s="404"/>
      <c r="D83" s="404"/>
      <c r="E83" s="404"/>
      <c r="F83" s="404"/>
      <c r="G83" s="404"/>
      <c r="H83" s="404"/>
      <c r="I83" s="404"/>
      <c r="J83" s="405"/>
      <c r="K83" s="296"/>
      <c r="L83" s="296"/>
      <c r="M83" s="296"/>
      <c r="N83" s="352"/>
      <c r="O83" s="296"/>
      <c r="P83" s="296"/>
    </row>
    <row r="84" spans="10:16" ht="10.5" customHeight="1">
      <c r="J84" s="400"/>
      <c r="K84" s="400"/>
      <c r="L84" s="400"/>
      <c r="M84" s="400"/>
      <c r="N84" s="400"/>
      <c r="O84" s="400"/>
      <c r="P84" s="400"/>
    </row>
    <row r="86" spans="10:16" ht="15" hidden="1">
      <c r="J86" s="400" t="str">
        <f>IF(OR(P82&gt;0.01,P82&lt;-0.01),"Nav veikts korekts izmaksu sadalījums starp Attiecināmām un Neattiecināmām izmaksām (L un M kolonnas)","")</f>
        <v/>
      </c>
      <c r="K86" s="400"/>
      <c r="L86" s="400"/>
      <c r="M86" s="400"/>
      <c r="N86" s="400"/>
      <c r="O86" s="400"/>
      <c r="P86" s="400"/>
    </row>
    <row r="87" ht="15"/>
  </sheetData>
  <sheetProtection algorithmName="SHA-512" hashValue="G1TYRq5bhBj2AT7Pu/uBWZcD5ErjDhv68hrvZtCG+ZKSxtIAEnGHEhFu5CI+NJ79MduZJsuQy/x5aUou2jR5nQ==" saltValue="zsnIfgw045uVpfHkH5scsQ==" spinCount="100000" sheet="1" scenarios="1" formatCells="0" formatColumns="0" formatRows="0"/>
  <mergeCells count="23">
    <mergeCell ref="J86:P86"/>
    <mergeCell ref="J84:P84"/>
    <mergeCell ref="J82:P82"/>
    <mergeCell ref="C10:D10"/>
    <mergeCell ref="C36:D36"/>
    <mergeCell ref="C57:D57"/>
    <mergeCell ref="B83:J83"/>
    <mergeCell ref="J81:P81"/>
    <mergeCell ref="F1:P1"/>
    <mergeCell ref="B79:G79"/>
    <mergeCell ref="F8:F9"/>
    <mergeCell ref="G8:G9"/>
    <mergeCell ref="H8:H9"/>
    <mergeCell ref="B8:B9"/>
    <mergeCell ref="C8:C9"/>
    <mergeCell ref="D8:E8"/>
    <mergeCell ref="I8:I9"/>
    <mergeCell ref="J8:J9"/>
    <mergeCell ref="D4:F4"/>
    <mergeCell ref="I4:J4"/>
    <mergeCell ref="P8:P9"/>
    <mergeCell ref="C68:D68"/>
    <mergeCell ref="L8:N8"/>
  </mergeCells>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F5F7D-64EC-4E5B-BCA9-B6FDFEEF2812}">
  <sheetPr>
    <tabColor theme="9" tint="0.7999799847602844"/>
    <outlinePr summaryBelow="0" summaryRight="0"/>
  </sheetPr>
  <dimension ref="A1:AC84"/>
  <sheetViews>
    <sheetView showGridLines="0" zoomScale="95" zoomScaleNormal="95" workbookViewId="0" topLeftCell="A1">
      <pane ySplit="8" topLeftCell="A9" activePane="bottomLeft" state="frozen"/>
      <selection pane="bottomLeft" activeCell="T7" sqref="T7:Y7"/>
    </sheetView>
  </sheetViews>
  <sheetFormatPr defaultColWidth="0" defaultRowHeight="15" zeroHeight="1" outlineLevelRow="1" outlineLevelCol="1"/>
  <cols>
    <col min="1" max="1" width="1.57421875" style="31" customWidth="1"/>
    <col min="2" max="2" width="4.57421875" style="31" customWidth="1"/>
    <col min="3" max="3" width="48.8515625" style="31" customWidth="1" collapsed="1"/>
    <col min="4" max="4" width="14.8515625" style="211" hidden="1" customWidth="1" outlineLevel="1"/>
    <col min="5" max="5" width="12.00390625" style="211" hidden="1" customWidth="1" outlineLevel="1"/>
    <col min="6" max="6" width="12.7109375" style="31" hidden="1" customWidth="1" outlineLevel="1"/>
    <col min="7" max="7" width="7.00390625" style="31" hidden="1" customWidth="1" outlineLevel="1"/>
    <col min="8" max="8" width="14.28125" style="44" customWidth="1"/>
    <col min="9" max="9" width="14.28125" style="66" customWidth="1"/>
    <col min="10" max="10" width="14.28125" style="44" customWidth="1"/>
    <col min="11" max="11" width="4.57421875" style="44" customWidth="1"/>
    <col min="12" max="12" width="16.57421875" style="67" customWidth="1"/>
    <col min="13" max="14" width="14.140625" style="31" customWidth="1"/>
    <col min="15" max="15" width="14.140625" style="291" customWidth="1"/>
    <col min="16" max="16" width="14.140625" style="31" customWidth="1"/>
    <col min="17" max="17" width="2.421875" style="31" customWidth="1"/>
    <col min="18" max="18" width="14.140625" style="31" customWidth="1"/>
    <col min="19" max="19" width="2.421875" style="31" customWidth="1"/>
    <col min="20" max="23" width="8.7109375" style="31" customWidth="1"/>
    <col min="24" max="25" width="8.7109375" style="167" customWidth="1"/>
    <col min="26" max="26" width="31.140625" style="177" customWidth="1"/>
    <col min="27" max="27" width="2.28125" style="167" hidden="1" customWidth="1"/>
    <col min="28" max="16384" width="4.140625" style="167" hidden="1" customWidth="1"/>
  </cols>
  <sheetData>
    <row r="1" spans="6:29" ht="65.25" customHeight="1">
      <c r="F1" s="32"/>
      <c r="G1" s="32"/>
      <c r="H1" s="430"/>
      <c r="I1" s="431"/>
      <c r="J1" s="431"/>
      <c r="K1" s="431"/>
      <c r="L1" s="431"/>
      <c r="M1" s="431"/>
      <c r="N1" s="431"/>
      <c r="O1" s="431"/>
      <c r="P1" s="431"/>
      <c r="Q1" s="419" t="s">
        <v>70</v>
      </c>
      <c r="R1" s="381"/>
      <c r="S1" s="381"/>
      <c r="T1" s="381"/>
      <c r="U1" s="381"/>
      <c r="V1" s="381"/>
      <c r="W1" s="381"/>
      <c r="X1" s="381"/>
      <c r="Y1" s="381"/>
      <c r="Z1" s="2"/>
      <c r="AA1" s="33"/>
      <c r="AB1" s="166"/>
      <c r="AC1" s="166"/>
    </row>
    <row r="2" spans="2:29" ht="15" customHeight="1" thickBot="1">
      <c r="B2" s="86" t="s">
        <v>62</v>
      </c>
      <c r="C2" s="34"/>
      <c r="D2" s="212"/>
      <c r="E2" s="213"/>
      <c r="F2" s="138"/>
      <c r="G2" s="35"/>
      <c r="H2" s="36"/>
      <c r="I2" s="35"/>
      <c r="J2" s="139"/>
      <c r="K2" s="139"/>
      <c r="L2" s="35"/>
      <c r="M2" s="35"/>
      <c r="N2" s="35"/>
      <c r="O2" s="288"/>
      <c r="P2" s="35"/>
      <c r="Q2" s="35"/>
      <c r="R2" s="35"/>
      <c r="S2" s="35"/>
      <c r="T2" s="35"/>
      <c r="U2" s="35"/>
      <c r="V2" s="35"/>
      <c r="W2" s="35"/>
      <c r="X2" s="35"/>
      <c r="Y2" s="35"/>
      <c r="Z2" s="2"/>
      <c r="AA2" s="33"/>
      <c r="AB2" s="166"/>
      <c r="AC2" s="166"/>
    </row>
    <row r="3" spans="2:27" ht="3" customHeight="1">
      <c r="B3" s="38"/>
      <c r="C3" s="39"/>
      <c r="D3" s="214"/>
      <c r="E3" s="215"/>
      <c r="F3" s="41"/>
      <c r="G3" s="42"/>
      <c r="H3" s="43"/>
      <c r="I3" s="42"/>
      <c r="J3" s="140"/>
      <c r="L3" s="42"/>
      <c r="M3" s="42"/>
      <c r="N3" s="42"/>
      <c r="O3" s="289"/>
      <c r="X3" s="31"/>
      <c r="Y3" s="31"/>
      <c r="Z3" s="159"/>
      <c r="AA3" s="31"/>
    </row>
    <row r="4" spans="1:27" s="168" customFormat="1" ht="24" customHeight="1">
      <c r="A4" s="46"/>
      <c r="B4" s="420" t="s">
        <v>52</v>
      </c>
      <c r="C4" s="420"/>
      <c r="D4" s="420"/>
      <c r="E4" s="420"/>
      <c r="F4" s="420"/>
      <c r="G4" s="420"/>
      <c r="H4" s="420"/>
      <c r="I4" s="420"/>
      <c r="J4" s="420"/>
      <c r="K4" s="420"/>
      <c r="L4" s="420"/>
      <c r="M4" s="420"/>
      <c r="N4" s="420"/>
      <c r="O4" s="420"/>
      <c r="P4" s="420"/>
      <c r="Q4" s="420"/>
      <c r="R4" s="420"/>
      <c r="S4" s="420"/>
      <c r="T4" s="420"/>
      <c r="U4" s="420"/>
      <c r="V4" s="420"/>
      <c r="W4" s="420"/>
      <c r="X4" s="420"/>
      <c r="Y4" s="420"/>
      <c r="Z4" s="178"/>
      <c r="AA4" s="46"/>
    </row>
    <row r="5" spans="1:27" s="179" customFormat="1" ht="16.5" customHeight="1">
      <c r="A5" s="178"/>
      <c r="B5" s="422" t="str">
        <f>IF(OR(Tāme!P79&gt;0.01,Tāme!P79&lt;-0.01),"! Pirms aizpildiet šo darba lapu, aizpildiet darba lapu- Tāme! (nepieciešams sadalīt kopējās izmaksas starp Attiecināmām/ Neattiecināmām/ PVN)","")</f>
        <v/>
      </c>
      <c r="C5" s="422"/>
      <c r="D5" s="422"/>
      <c r="E5" s="422"/>
      <c r="F5" s="422"/>
      <c r="G5" s="422"/>
      <c r="H5" s="422"/>
      <c r="I5" s="422"/>
      <c r="J5" s="422"/>
      <c r="K5" s="422"/>
      <c r="L5" s="422"/>
      <c r="M5" s="422"/>
      <c r="N5" s="422"/>
      <c r="O5" s="422"/>
      <c r="P5" s="422"/>
      <c r="Q5" s="256"/>
      <c r="R5" s="256"/>
      <c r="S5" s="256"/>
      <c r="T5" s="256"/>
      <c r="U5" s="256"/>
      <c r="V5" s="256"/>
      <c r="W5" s="178"/>
      <c r="X5" s="178"/>
      <c r="Y5" s="178"/>
      <c r="Z5" s="178"/>
      <c r="AA5" s="178"/>
    </row>
    <row r="6" spans="2:27" ht="6" customHeight="1">
      <c r="B6" s="38"/>
      <c r="C6" s="39"/>
      <c r="D6" s="214"/>
      <c r="E6" s="215"/>
      <c r="F6" s="41"/>
      <c r="G6" s="42"/>
      <c r="H6" s="43"/>
      <c r="I6" s="42"/>
      <c r="J6" s="140"/>
      <c r="L6" s="42"/>
      <c r="M6" s="42"/>
      <c r="N6" s="42"/>
      <c r="O6" s="289"/>
      <c r="Q6" s="256"/>
      <c r="X6" s="31"/>
      <c r="Y6" s="31"/>
      <c r="Z6" s="159"/>
      <c r="AA6" s="31"/>
    </row>
    <row r="7" spans="1:27" s="169" customFormat="1" ht="13.5" customHeight="1">
      <c r="A7" s="47"/>
      <c r="B7" s="425" t="s">
        <v>0</v>
      </c>
      <c r="C7" s="414" t="s">
        <v>39</v>
      </c>
      <c r="D7" s="414" t="s">
        <v>12</v>
      </c>
      <c r="E7" s="414"/>
      <c r="F7" s="414" t="s">
        <v>2</v>
      </c>
      <c r="G7" s="414" t="s">
        <v>3</v>
      </c>
      <c r="H7" s="414" t="s">
        <v>4</v>
      </c>
      <c r="I7" s="412" t="s">
        <v>5</v>
      </c>
      <c r="J7" s="410" t="s">
        <v>41</v>
      </c>
      <c r="K7" s="85"/>
      <c r="L7" s="410" t="s">
        <v>42</v>
      </c>
      <c r="M7" s="427" t="s">
        <v>15</v>
      </c>
      <c r="N7" s="428"/>
      <c r="O7" s="428"/>
      <c r="P7" s="429"/>
      <c r="Q7" s="256"/>
      <c r="R7" s="410" t="s">
        <v>130</v>
      </c>
      <c r="S7" s="31"/>
      <c r="T7" s="416" t="s">
        <v>63</v>
      </c>
      <c r="U7" s="417"/>
      <c r="V7" s="417"/>
      <c r="W7" s="417"/>
      <c r="X7" s="417"/>
      <c r="Y7" s="418"/>
      <c r="Z7" s="159"/>
      <c r="AA7" s="31"/>
    </row>
    <row r="8" spans="1:27" s="169" customFormat="1" ht="97.5" customHeight="1">
      <c r="A8" s="47"/>
      <c r="B8" s="426"/>
      <c r="C8" s="415"/>
      <c r="D8" s="207" t="s">
        <v>6</v>
      </c>
      <c r="E8" s="207" t="s">
        <v>7</v>
      </c>
      <c r="F8" s="415"/>
      <c r="G8" s="415"/>
      <c r="H8" s="415"/>
      <c r="I8" s="413"/>
      <c r="J8" s="411"/>
      <c r="K8" s="85"/>
      <c r="L8" s="411"/>
      <c r="M8" s="171" t="s">
        <v>43</v>
      </c>
      <c r="N8" s="170" t="s">
        <v>99</v>
      </c>
      <c r="O8" s="286" t="s">
        <v>44</v>
      </c>
      <c r="P8" s="341" t="s">
        <v>77</v>
      </c>
      <c r="Q8" s="256"/>
      <c r="R8" s="411"/>
      <c r="S8" s="31"/>
      <c r="T8" s="368" t="s">
        <v>123</v>
      </c>
      <c r="U8" s="369" t="s">
        <v>122</v>
      </c>
      <c r="V8" s="369" t="s">
        <v>124</v>
      </c>
      <c r="W8" s="369" t="s">
        <v>125</v>
      </c>
      <c r="X8" s="369" t="s">
        <v>126</v>
      </c>
      <c r="Y8" s="370" t="s">
        <v>127</v>
      </c>
      <c r="Z8" s="159"/>
      <c r="AA8" s="31"/>
    </row>
    <row r="9" spans="1:27" s="169" customFormat="1" ht="21" customHeight="1">
      <c r="A9" s="47"/>
      <c r="B9" s="49">
        <v>1</v>
      </c>
      <c r="C9" s="423" t="str">
        <f>Tāme!C10</f>
        <v>Iekārtas un aprīkojums</v>
      </c>
      <c r="D9" s="424"/>
      <c r="E9" s="216"/>
      <c r="F9" s="50"/>
      <c r="G9" s="242"/>
      <c r="H9" s="51"/>
      <c r="I9" s="52"/>
      <c r="J9" s="70">
        <f>SUM(J10:J34)</f>
        <v>0</v>
      </c>
      <c r="K9" s="44"/>
      <c r="L9" s="89">
        <f>SUM(L10:L34)</f>
        <v>0</v>
      </c>
      <c r="M9" s="89">
        <f>SUM(M10:M34)</f>
        <v>0</v>
      </c>
      <c r="N9" s="172">
        <f>SUM(N10:N34)</f>
        <v>0</v>
      </c>
      <c r="O9" s="172">
        <f>SUM(O10:O34)</f>
        <v>0</v>
      </c>
      <c r="P9" s="70">
        <f>SUM(P10:P34)</f>
        <v>0</v>
      </c>
      <c r="Q9" s="256"/>
      <c r="R9" s="305"/>
      <c r="S9" s="260"/>
      <c r="T9" s="308"/>
      <c r="U9" s="309"/>
      <c r="V9" s="309"/>
      <c r="W9" s="309"/>
      <c r="X9" s="309"/>
      <c r="Y9" s="310"/>
      <c r="Z9" s="328"/>
      <c r="AA9" s="31"/>
    </row>
    <row r="10" spans="1:27" s="169" customFormat="1" ht="11.25" customHeight="1">
      <c r="A10" s="47"/>
      <c r="B10" s="53">
        <f>IF(Tāme!B11="","",Tāme!B11)</f>
        <v>1.1</v>
      </c>
      <c r="C10" s="54" t="str">
        <f>IF(Tāme!C11="","",Tāme!C11)</f>
        <v/>
      </c>
      <c r="D10" s="217" t="str">
        <f>IF(Tāme!D11="","",Tāme!D11)</f>
        <v/>
      </c>
      <c r="E10" s="217" t="str">
        <f>IF(Tāme!E11="","",Tāme!E11)</f>
        <v/>
      </c>
      <c r="F10" s="55" t="str">
        <f>IF(Tāme!F11="","",Tāme!F11)</f>
        <v/>
      </c>
      <c r="G10" s="243">
        <f>IF(Tāme!G11="","",Tāme!G11)</f>
        <v>1</v>
      </c>
      <c r="H10" s="55">
        <f>IF(Tāme!H11="","",Tāme!H11)</f>
        <v>0</v>
      </c>
      <c r="I10" s="56">
        <f>IF(Tāme!I11="","",Tāme!I11)</f>
        <v>0</v>
      </c>
      <c r="J10" s="57">
        <f>IF(Tāme!J11="","",Tāme!J11)</f>
        <v>0</v>
      </c>
      <c r="K10" s="44"/>
      <c r="L10" s="75">
        <f>Tāme!L11</f>
        <v>0</v>
      </c>
      <c r="M10" s="313"/>
      <c r="N10" s="314"/>
      <c r="O10" s="314"/>
      <c r="P10" s="57">
        <f>IF(L10="","",L10-M10-N10-O10)</f>
        <v>0</v>
      </c>
      <c r="Q10" s="256"/>
      <c r="R10" s="315"/>
      <c r="S10" s="260"/>
      <c r="T10" s="315"/>
      <c r="U10" s="316"/>
      <c r="V10" s="317"/>
      <c r="W10" s="318"/>
      <c r="X10" s="316"/>
      <c r="Y10" s="319"/>
      <c r="Z10" s="298" t="str">
        <f>IF(P10&gt;0,IF(R10="","Nav norādīts reģions, kur atradīsies ieguldījums",(IF(AND(T10="",U10="",V10="",W10="",X10="",Y10=""),"Nav norādīts reģions/i, kurā plānots gūt labumu no ieguldījuma",""))),"")</f>
        <v/>
      </c>
      <c r="AA10" s="31"/>
    </row>
    <row r="11" spans="1:27" s="169" customFormat="1" ht="11.25" customHeight="1" collapsed="1">
      <c r="A11" s="47"/>
      <c r="B11" s="53">
        <f>IF(Tāme!B12="","",Tāme!B12)</f>
        <v>1.2</v>
      </c>
      <c r="C11" s="54" t="str">
        <f>IF(Tāme!C12="","",Tāme!C12)</f>
        <v/>
      </c>
      <c r="D11" s="217" t="str">
        <f>IF(Tāme!D12="","",Tāme!D12)</f>
        <v/>
      </c>
      <c r="E11" s="217" t="str">
        <f>IF(Tāme!E12="","",Tāme!E12)</f>
        <v/>
      </c>
      <c r="F11" s="55" t="str">
        <f>IF(Tāme!F12="","",Tāme!F12)</f>
        <v/>
      </c>
      <c r="G11" s="243">
        <f>IF(Tāme!G12="","",Tāme!G12)</f>
        <v>1</v>
      </c>
      <c r="H11" s="55">
        <f>IF(Tāme!H12="","",Tāme!H12)</f>
        <v>0</v>
      </c>
      <c r="I11" s="56">
        <f>IF(Tāme!I12="","",Tāme!I12)</f>
        <v>0</v>
      </c>
      <c r="J11" s="57">
        <f>IF(Tāme!J12="","",Tāme!J12)</f>
        <v>0</v>
      </c>
      <c r="K11" s="48"/>
      <c r="L11" s="75">
        <f>Tāme!L12</f>
        <v>0</v>
      </c>
      <c r="M11" s="313"/>
      <c r="N11" s="314"/>
      <c r="O11" s="314"/>
      <c r="P11" s="57">
        <f>IF(L11="","",L11-M11-N11-O11)</f>
        <v>0</v>
      </c>
      <c r="Q11" s="256"/>
      <c r="R11" s="315"/>
      <c r="S11" s="260"/>
      <c r="T11" s="315"/>
      <c r="U11" s="316"/>
      <c r="V11" s="317"/>
      <c r="W11" s="318"/>
      <c r="X11" s="316"/>
      <c r="Y11" s="319"/>
      <c r="Z11" s="298" t="str">
        <f aca="true" t="shared" si="0" ref="Z11:Z66">IF(P11&gt;0,IF(R11="","Nav norādīts reģions, kur atradīsies ieguldījums",(IF(AND(T11="",U11="",V11="",W11="",X11="",Y11=""),"Nav norādīts reģions/i, kurā plānots gūt labumu no ieguldījuma",""))),"")</f>
        <v/>
      </c>
      <c r="AA11" s="31"/>
    </row>
    <row r="12" spans="1:27" s="169" customFormat="1" ht="11.25" customHeight="1" hidden="1" outlineLevel="1">
      <c r="A12" s="47"/>
      <c r="B12" s="53">
        <f>IF(Tāme!B13="","",Tāme!B13)</f>
        <v>1.3</v>
      </c>
      <c r="C12" s="54" t="str">
        <f>IF(Tāme!C13="","",Tāme!C13)</f>
        <v/>
      </c>
      <c r="D12" s="217" t="str">
        <f>IF(Tāme!D13="","",Tāme!D13)</f>
        <v/>
      </c>
      <c r="E12" s="217" t="str">
        <f>IF(Tāme!E13="","",Tāme!E13)</f>
        <v/>
      </c>
      <c r="F12" s="55" t="str">
        <f>IF(Tāme!F13="","",Tāme!F13)</f>
        <v/>
      </c>
      <c r="G12" s="243">
        <f>IF(Tāme!G13="","",Tāme!G13)</f>
        <v>1</v>
      </c>
      <c r="H12" s="55">
        <f>IF(Tāme!H13="","",Tāme!H13)</f>
        <v>0</v>
      </c>
      <c r="I12" s="56">
        <f>IF(Tāme!I13="","",Tāme!I13)</f>
        <v>0</v>
      </c>
      <c r="J12" s="57">
        <f>IF(Tāme!J13="","",Tāme!J13)</f>
        <v>0</v>
      </c>
      <c r="K12" s="48"/>
      <c r="L12" s="75">
        <f>Tāme!L13</f>
        <v>0</v>
      </c>
      <c r="M12" s="313"/>
      <c r="N12" s="314"/>
      <c r="O12" s="314"/>
      <c r="P12" s="57">
        <f aca="true" t="shared" si="1" ref="P12:P34">IF(L12="","",L12-M12-N12-O12)</f>
        <v>0</v>
      </c>
      <c r="Q12" s="256"/>
      <c r="R12" s="315"/>
      <c r="S12" s="260"/>
      <c r="T12" s="315"/>
      <c r="U12" s="316"/>
      <c r="V12" s="317"/>
      <c r="W12" s="318"/>
      <c r="X12" s="316"/>
      <c r="Y12" s="319"/>
      <c r="Z12" s="298" t="str">
        <f t="shared" si="0"/>
        <v/>
      </c>
      <c r="AA12" s="31"/>
    </row>
    <row r="13" spans="1:27" s="169" customFormat="1" ht="11.25" customHeight="1" hidden="1" outlineLevel="1">
      <c r="A13" s="47"/>
      <c r="B13" s="53">
        <f>IF(Tāme!B14="","",Tāme!B14)</f>
        <v>1.4</v>
      </c>
      <c r="C13" s="54" t="str">
        <f>IF(Tāme!C14="","",Tāme!C14)</f>
        <v/>
      </c>
      <c r="D13" s="217" t="str">
        <f>IF(Tāme!D14="","",Tāme!D14)</f>
        <v/>
      </c>
      <c r="E13" s="217" t="str">
        <f>IF(Tāme!E14="","",Tāme!E14)</f>
        <v/>
      </c>
      <c r="F13" s="55" t="str">
        <f>IF(Tāme!F14="","",Tāme!F14)</f>
        <v/>
      </c>
      <c r="G13" s="243">
        <f>IF(Tāme!G14="","",Tāme!G14)</f>
        <v>1</v>
      </c>
      <c r="H13" s="55">
        <f>IF(Tāme!H14="","",Tāme!H14)</f>
        <v>0</v>
      </c>
      <c r="I13" s="56">
        <f>IF(Tāme!I14="","",Tāme!I14)</f>
        <v>0</v>
      </c>
      <c r="J13" s="57">
        <f>IF(Tāme!J14="","",Tāme!J14)</f>
        <v>0</v>
      </c>
      <c r="K13" s="48"/>
      <c r="L13" s="75">
        <f>Tāme!L14</f>
        <v>0</v>
      </c>
      <c r="M13" s="313"/>
      <c r="N13" s="314"/>
      <c r="O13" s="314"/>
      <c r="P13" s="57">
        <f t="shared" si="1"/>
        <v>0</v>
      </c>
      <c r="Q13" s="256"/>
      <c r="R13" s="315"/>
      <c r="S13" s="260"/>
      <c r="T13" s="315"/>
      <c r="U13" s="316"/>
      <c r="V13" s="317"/>
      <c r="W13" s="318"/>
      <c r="X13" s="316"/>
      <c r="Y13" s="319"/>
      <c r="Z13" s="298" t="str">
        <f t="shared" si="0"/>
        <v/>
      </c>
      <c r="AA13" s="31"/>
    </row>
    <row r="14" spans="1:27" s="169" customFormat="1" ht="11.25" customHeight="1" hidden="1" outlineLevel="1">
      <c r="A14" s="47"/>
      <c r="B14" s="53">
        <f>IF(Tāme!B15="","",Tāme!B15)</f>
        <v>1.5</v>
      </c>
      <c r="C14" s="54" t="str">
        <f>IF(Tāme!C15="","",Tāme!C15)</f>
        <v/>
      </c>
      <c r="D14" s="217" t="str">
        <f>IF(Tāme!D15="","",Tāme!D15)</f>
        <v/>
      </c>
      <c r="E14" s="217" t="str">
        <f>IF(Tāme!E15="","",Tāme!E15)</f>
        <v/>
      </c>
      <c r="F14" s="55" t="str">
        <f>IF(Tāme!F15="","",Tāme!F15)</f>
        <v/>
      </c>
      <c r="G14" s="243">
        <f>IF(Tāme!G15="","",Tāme!G15)</f>
        <v>1</v>
      </c>
      <c r="H14" s="55">
        <f>IF(Tāme!H15="","",Tāme!H15)</f>
        <v>0</v>
      </c>
      <c r="I14" s="56">
        <f>IF(Tāme!I15="","",Tāme!I15)</f>
        <v>0</v>
      </c>
      <c r="J14" s="57">
        <f>IF(Tāme!J15="","",Tāme!J15)</f>
        <v>0</v>
      </c>
      <c r="K14" s="48"/>
      <c r="L14" s="75">
        <f>Tāme!L15</f>
        <v>0</v>
      </c>
      <c r="M14" s="313"/>
      <c r="N14" s="314"/>
      <c r="O14" s="314"/>
      <c r="P14" s="57">
        <f t="shared" si="1"/>
        <v>0</v>
      </c>
      <c r="Q14" s="256"/>
      <c r="R14" s="315"/>
      <c r="S14" s="260"/>
      <c r="T14" s="315"/>
      <c r="U14" s="316"/>
      <c r="V14" s="317"/>
      <c r="W14" s="318"/>
      <c r="X14" s="316"/>
      <c r="Y14" s="319"/>
      <c r="Z14" s="298" t="str">
        <f t="shared" si="0"/>
        <v/>
      </c>
      <c r="AA14" s="31"/>
    </row>
    <row r="15" spans="1:27" s="169" customFormat="1" ht="11.25" customHeight="1" hidden="1" outlineLevel="1">
      <c r="A15" s="47"/>
      <c r="B15" s="53">
        <f>IF(Tāme!B16="","",Tāme!B16)</f>
        <v>1.6</v>
      </c>
      <c r="C15" s="54" t="str">
        <f>IF(Tāme!C16="","",Tāme!C16)</f>
        <v/>
      </c>
      <c r="D15" s="217" t="str">
        <f>IF(Tāme!D16="","",Tāme!D16)</f>
        <v/>
      </c>
      <c r="E15" s="217" t="str">
        <f>IF(Tāme!E16="","",Tāme!E16)</f>
        <v/>
      </c>
      <c r="F15" s="55" t="str">
        <f>IF(Tāme!F16="","",Tāme!F16)</f>
        <v/>
      </c>
      <c r="G15" s="243">
        <f>IF(Tāme!G16="","",Tāme!G16)</f>
        <v>1</v>
      </c>
      <c r="H15" s="55">
        <f>IF(Tāme!H16="","",Tāme!H16)</f>
        <v>0</v>
      </c>
      <c r="I15" s="56">
        <f>IF(Tāme!I16="","",Tāme!I16)</f>
        <v>0</v>
      </c>
      <c r="J15" s="57">
        <f>IF(Tāme!J16="","",Tāme!J16)</f>
        <v>0</v>
      </c>
      <c r="K15" s="48"/>
      <c r="L15" s="75">
        <f>Tāme!L16</f>
        <v>0</v>
      </c>
      <c r="M15" s="313"/>
      <c r="N15" s="314"/>
      <c r="O15" s="314"/>
      <c r="P15" s="57">
        <f t="shared" si="1"/>
        <v>0</v>
      </c>
      <c r="Q15" s="256"/>
      <c r="R15" s="315"/>
      <c r="S15" s="260"/>
      <c r="T15" s="315"/>
      <c r="U15" s="316"/>
      <c r="V15" s="317"/>
      <c r="W15" s="318"/>
      <c r="X15" s="316"/>
      <c r="Y15" s="319"/>
      <c r="Z15" s="298" t="str">
        <f t="shared" si="0"/>
        <v/>
      </c>
      <c r="AA15" s="31"/>
    </row>
    <row r="16" spans="1:27" s="169" customFormat="1" ht="11.25" customHeight="1" hidden="1" outlineLevel="1">
      <c r="A16" s="47"/>
      <c r="B16" s="53">
        <f>IF(Tāme!B17="","",Tāme!B17)</f>
        <v>1.7</v>
      </c>
      <c r="C16" s="54" t="str">
        <f>IF(Tāme!C17="","",Tāme!C17)</f>
        <v/>
      </c>
      <c r="D16" s="217" t="str">
        <f>IF(Tāme!D17="","",Tāme!D17)</f>
        <v/>
      </c>
      <c r="E16" s="217" t="str">
        <f>IF(Tāme!E17="","",Tāme!E17)</f>
        <v/>
      </c>
      <c r="F16" s="55" t="str">
        <f>IF(Tāme!F17="","",Tāme!F17)</f>
        <v/>
      </c>
      <c r="G16" s="243">
        <f>IF(Tāme!G17="","",Tāme!G17)</f>
        <v>1</v>
      </c>
      <c r="H16" s="55">
        <f>IF(Tāme!H17="","",Tāme!H17)</f>
        <v>0</v>
      </c>
      <c r="I16" s="56">
        <f>IF(Tāme!I17="","",Tāme!I17)</f>
        <v>0</v>
      </c>
      <c r="J16" s="57">
        <f>IF(Tāme!J17="","",Tāme!J17)</f>
        <v>0</v>
      </c>
      <c r="K16" s="48"/>
      <c r="L16" s="75">
        <f>Tāme!L17</f>
        <v>0</v>
      </c>
      <c r="M16" s="313"/>
      <c r="N16" s="314"/>
      <c r="O16" s="314"/>
      <c r="P16" s="57">
        <f t="shared" si="1"/>
        <v>0</v>
      </c>
      <c r="Q16" s="256"/>
      <c r="R16" s="315"/>
      <c r="S16" s="260"/>
      <c r="T16" s="315"/>
      <c r="U16" s="316"/>
      <c r="V16" s="317"/>
      <c r="W16" s="318"/>
      <c r="X16" s="316"/>
      <c r="Y16" s="319"/>
      <c r="Z16" s="298" t="str">
        <f t="shared" si="0"/>
        <v/>
      </c>
      <c r="AA16" s="31"/>
    </row>
    <row r="17" spans="1:27" s="169" customFormat="1" ht="11.25" customHeight="1" hidden="1" outlineLevel="1">
      <c r="A17" s="47"/>
      <c r="B17" s="53">
        <f>IF(Tāme!B18="","",Tāme!B18)</f>
        <v>1.8</v>
      </c>
      <c r="C17" s="54" t="str">
        <f>IF(Tāme!C18="","",Tāme!C18)</f>
        <v/>
      </c>
      <c r="D17" s="217" t="str">
        <f>IF(Tāme!D18="","",Tāme!D18)</f>
        <v/>
      </c>
      <c r="E17" s="217" t="str">
        <f>IF(Tāme!E18="","",Tāme!E18)</f>
        <v/>
      </c>
      <c r="F17" s="55" t="str">
        <f>IF(Tāme!F18="","",Tāme!F18)</f>
        <v/>
      </c>
      <c r="G17" s="243">
        <f>IF(Tāme!G18="","",Tāme!G18)</f>
        <v>1</v>
      </c>
      <c r="H17" s="55">
        <f>IF(Tāme!H18="","",Tāme!H18)</f>
        <v>0</v>
      </c>
      <c r="I17" s="56">
        <f>IF(Tāme!I18="","",Tāme!I18)</f>
        <v>0</v>
      </c>
      <c r="J17" s="57">
        <f>IF(Tāme!J18="","",Tāme!J18)</f>
        <v>0</v>
      </c>
      <c r="K17" s="48"/>
      <c r="L17" s="75">
        <f>Tāme!L18</f>
        <v>0</v>
      </c>
      <c r="M17" s="313"/>
      <c r="N17" s="314"/>
      <c r="O17" s="314"/>
      <c r="P17" s="57">
        <f t="shared" si="1"/>
        <v>0</v>
      </c>
      <c r="Q17" s="256"/>
      <c r="R17" s="315"/>
      <c r="S17" s="260"/>
      <c r="T17" s="315"/>
      <c r="U17" s="316"/>
      <c r="V17" s="317"/>
      <c r="W17" s="318"/>
      <c r="X17" s="316"/>
      <c r="Y17" s="319"/>
      <c r="Z17" s="298" t="str">
        <f t="shared" si="0"/>
        <v/>
      </c>
      <c r="AA17" s="31"/>
    </row>
    <row r="18" spans="1:27" s="169" customFormat="1" ht="11.25" customHeight="1" hidden="1" outlineLevel="1">
      <c r="A18" s="47"/>
      <c r="B18" s="53">
        <f>IF(Tāme!B19="","",Tāme!B19)</f>
        <v>1.9</v>
      </c>
      <c r="C18" s="54" t="str">
        <f>IF(Tāme!C19="","",Tāme!C19)</f>
        <v/>
      </c>
      <c r="D18" s="217" t="str">
        <f>IF(Tāme!D19="","",Tāme!D19)</f>
        <v/>
      </c>
      <c r="E18" s="217" t="str">
        <f>IF(Tāme!E19="","",Tāme!E19)</f>
        <v/>
      </c>
      <c r="F18" s="55" t="str">
        <f>IF(Tāme!F19="","",Tāme!F19)</f>
        <v/>
      </c>
      <c r="G18" s="243">
        <f>IF(Tāme!G19="","",Tāme!G19)</f>
        <v>1</v>
      </c>
      <c r="H18" s="55">
        <f>IF(Tāme!H19="","",Tāme!H19)</f>
        <v>0</v>
      </c>
      <c r="I18" s="56">
        <f>IF(Tāme!I19="","",Tāme!I19)</f>
        <v>0</v>
      </c>
      <c r="J18" s="57">
        <f>IF(Tāme!J19="","",Tāme!J19)</f>
        <v>0</v>
      </c>
      <c r="K18" s="48"/>
      <c r="L18" s="75">
        <f>Tāme!L19</f>
        <v>0</v>
      </c>
      <c r="M18" s="313"/>
      <c r="N18" s="314"/>
      <c r="O18" s="314"/>
      <c r="P18" s="57">
        <f t="shared" si="1"/>
        <v>0</v>
      </c>
      <c r="Q18" s="256"/>
      <c r="R18" s="315"/>
      <c r="S18" s="260"/>
      <c r="T18" s="315"/>
      <c r="U18" s="316"/>
      <c r="V18" s="317"/>
      <c r="W18" s="318"/>
      <c r="X18" s="316"/>
      <c r="Y18" s="319"/>
      <c r="Z18" s="298" t="str">
        <f t="shared" si="0"/>
        <v/>
      </c>
      <c r="AA18" s="31"/>
    </row>
    <row r="19" spans="1:27" s="169" customFormat="1" ht="11.25" customHeight="1" hidden="1" outlineLevel="1">
      <c r="A19" s="47"/>
      <c r="B19" s="53" t="str">
        <f>IF(Tāme!B20="","",Tāme!B20)</f>
        <v>1.10.</v>
      </c>
      <c r="C19" s="54" t="str">
        <f>IF(Tāme!C20="","",Tāme!C20)</f>
        <v/>
      </c>
      <c r="D19" s="217" t="str">
        <f>IF(Tāme!D20="","",Tāme!D20)</f>
        <v/>
      </c>
      <c r="E19" s="217" t="str">
        <f>IF(Tāme!E20="","",Tāme!E20)</f>
        <v/>
      </c>
      <c r="F19" s="55" t="str">
        <f>IF(Tāme!F20="","",Tāme!F20)</f>
        <v/>
      </c>
      <c r="G19" s="243">
        <f>IF(Tāme!G20="","",Tāme!G20)</f>
        <v>1</v>
      </c>
      <c r="H19" s="55">
        <f>IF(Tāme!H20="","",Tāme!H20)</f>
        <v>0</v>
      </c>
      <c r="I19" s="56">
        <f>IF(Tāme!I20="","",Tāme!I20)</f>
        <v>0</v>
      </c>
      <c r="J19" s="57">
        <f>IF(Tāme!J20="","",Tāme!J20)</f>
        <v>0</v>
      </c>
      <c r="K19" s="48"/>
      <c r="L19" s="75">
        <f>Tāme!L20</f>
        <v>0</v>
      </c>
      <c r="M19" s="313"/>
      <c r="N19" s="314"/>
      <c r="O19" s="314"/>
      <c r="P19" s="57">
        <f t="shared" si="1"/>
        <v>0</v>
      </c>
      <c r="Q19" s="256"/>
      <c r="R19" s="315"/>
      <c r="S19" s="260"/>
      <c r="T19" s="315"/>
      <c r="U19" s="316"/>
      <c r="V19" s="317"/>
      <c r="W19" s="318"/>
      <c r="X19" s="316"/>
      <c r="Y19" s="319"/>
      <c r="Z19" s="298" t="str">
        <f t="shared" si="0"/>
        <v/>
      </c>
      <c r="AA19" s="31"/>
    </row>
    <row r="20" spans="1:27" s="169" customFormat="1" ht="11.25" customHeight="1" hidden="1" outlineLevel="1">
      <c r="A20" s="47"/>
      <c r="B20" s="53">
        <f>IF(Tāme!B21="","",Tāme!B21)</f>
        <v>1.11</v>
      </c>
      <c r="C20" s="54" t="str">
        <f>IF(Tāme!C21="","",Tāme!C21)</f>
        <v/>
      </c>
      <c r="D20" s="217" t="str">
        <f>IF(Tāme!D21="","",Tāme!D21)</f>
        <v/>
      </c>
      <c r="E20" s="217" t="str">
        <f>IF(Tāme!E21="","",Tāme!E21)</f>
        <v/>
      </c>
      <c r="F20" s="55" t="str">
        <f>IF(Tāme!F21="","",Tāme!F21)</f>
        <v/>
      </c>
      <c r="G20" s="243">
        <f>IF(Tāme!G21="","",Tāme!G21)</f>
        <v>1</v>
      </c>
      <c r="H20" s="55">
        <f>IF(Tāme!H21="","",Tāme!H21)</f>
        <v>0</v>
      </c>
      <c r="I20" s="56">
        <f>IF(Tāme!I21="","",Tāme!I21)</f>
        <v>0</v>
      </c>
      <c r="J20" s="57">
        <f>IF(Tāme!J21="","",Tāme!J21)</f>
        <v>0</v>
      </c>
      <c r="K20" s="48"/>
      <c r="L20" s="75">
        <f>Tāme!L21</f>
        <v>0</v>
      </c>
      <c r="M20" s="313"/>
      <c r="N20" s="314"/>
      <c r="O20" s="314"/>
      <c r="P20" s="57">
        <f t="shared" si="1"/>
        <v>0</v>
      </c>
      <c r="Q20" s="340"/>
      <c r="R20" s="315"/>
      <c r="S20" s="260"/>
      <c r="T20" s="315"/>
      <c r="U20" s="316"/>
      <c r="V20" s="317"/>
      <c r="W20" s="318"/>
      <c r="X20" s="316"/>
      <c r="Y20" s="319"/>
      <c r="Z20" s="298" t="str">
        <f t="shared" si="0"/>
        <v/>
      </c>
      <c r="AA20" s="31"/>
    </row>
    <row r="21" spans="1:27" s="169" customFormat="1" ht="11.25" customHeight="1" hidden="1" outlineLevel="1">
      <c r="A21" s="47"/>
      <c r="B21" s="53">
        <f>IF(Tāme!B22="","",Tāme!B22)</f>
        <v>1.12</v>
      </c>
      <c r="C21" s="54" t="str">
        <f>IF(Tāme!C22="","",Tāme!C22)</f>
        <v/>
      </c>
      <c r="D21" s="217" t="str">
        <f>IF(Tāme!D22="","",Tāme!D22)</f>
        <v/>
      </c>
      <c r="E21" s="217" t="str">
        <f>IF(Tāme!E22="","",Tāme!E22)</f>
        <v/>
      </c>
      <c r="F21" s="55" t="str">
        <f>IF(Tāme!F22="","",Tāme!F22)</f>
        <v/>
      </c>
      <c r="G21" s="243">
        <f>IF(Tāme!G22="","",Tāme!G22)</f>
        <v>1</v>
      </c>
      <c r="H21" s="55">
        <f>IF(Tāme!H22="","",Tāme!H22)</f>
        <v>0</v>
      </c>
      <c r="I21" s="56">
        <f>IF(Tāme!I22="","",Tāme!I22)</f>
        <v>0</v>
      </c>
      <c r="J21" s="57">
        <f>IF(Tāme!J22="","",Tāme!J22)</f>
        <v>0</v>
      </c>
      <c r="K21" s="48"/>
      <c r="L21" s="75">
        <f>Tāme!L22</f>
        <v>0</v>
      </c>
      <c r="M21" s="313"/>
      <c r="N21" s="314"/>
      <c r="O21" s="314"/>
      <c r="P21" s="57">
        <f t="shared" si="1"/>
        <v>0</v>
      </c>
      <c r="Q21" s="340"/>
      <c r="R21" s="315"/>
      <c r="S21" s="260"/>
      <c r="T21" s="315"/>
      <c r="U21" s="316"/>
      <c r="V21" s="317"/>
      <c r="W21" s="318"/>
      <c r="X21" s="316"/>
      <c r="Y21" s="319"/>
      <c r="Z21" s="298" t="str">
        <f t="shared" si="0"/>
        <v/>
      </c>
      <c r="AA21" s="31"/>
    </row>
    <row r="22" spans="1:27" s="169" customFormat="1" ht="11.25" customHeight="1" hidden="1" outlineLevel="1">
      <c r="A22" s="47"/>
      <c r="B22" s="53">
        <f>IF(Tāme!B23="","",Tāme!B23)</f>
        <v>1.13</v>
      </c>
      <c r="C22" s="54" t="str">
        <f>IF(Tāme!C23="","",Tāme!C23)</f>
        <v/>
      </c>
      <c r="D22" s="217" t="str">
        <f>IF(Tāme!D23="","",Tāme!D23)</f>
        <v/>
      </c>
      <c r="E22" s="217" t="str">
        <f>IF(Tāme!E23="","",Tāme!E23)</f>
        <v/>
      </c>
      <c r="F22" s="55" t="str">
        <f>IF(Tāme!F23="","",Tāme!F23)</f>
        <v/>
      </c>
      <c r="G22" s="243">
        <f>IF(Tāme!G23="","",Tāme!G23)</f>
        <v>1</v>
      </c>
      <c r="H22" s="55">
        <f>IF(Tāme!H23="","",Tāme!H23)</f>
        <v>0</v>
      </c>
      <c r="I22" s="56">
        <f>IF(Tāme!I23="","",Tāme!I23)</f>
        <v>0</v>
      </c>
      <c r="J22" s="57">
        <f>IF(Tāme!J23="","",Tāme!J23)</f>
        <v>0</v>
      </c>
      <c r="K22" s="48"/>
      <c r="L22" s="75">
        <f>Tāme!L23</f>
        <v>0</v>
      </c>
      <c r="M22" s="313"/>
      <c r="N22" s="314"/>
      <c r="O22" s="314"/>
      <c r="P22" s="57">
        <f t="shared" si="1"/>
        <v>0</v>
      </c>
      <c r="Q22" s="340"/>
      <c r="R22" s="315"/>
      <c r="S22" s="260"/>
      <c r="T22" s="315"/>
      <c r="U22" s="316"/>
      <c r="V22" s="317"/>
      <c r="W22" s="318"/>
      <c r="X22" s="316"/>
      <c r="Y22" s="319"/>
      <c r="Z22" s="298" t="str">
        <f t="shared" si="0"/>
        <v/>
      </c>
      <c r="AA22" s="31"/>
    </row>
    <row r="23" spans="1:27" s="169" customFormat="1" ht="11.25" customHeight="1" hidden="1" outlineLevel="1">
      <c r="A23" s="47"/>
      <c r="B23" s="53">
        <f>IF(Tāme!B24="","",Tāme!B24)</f>
        <v>1.14</v>
      </c>
      <c r="C23" s="54" t="str">
        <f>IF(Tāme!C24="","",Tāme!C24)</f>
        <v/>
      </c>
      <c r="D23" s="217" t="str">
        <f>IF(Tāme!D24="","",Tāme!D24)</f>
        <v/>
      </c>
      <c r="E23" s="217" t="str">
        <f>IF(Tāme!E24="","",Tāme!E24)</f>
        <v/>
      </c>
      <c r="F23" s="55" t="str">
        <f>IF(Tāme!F24="","",Tāme!F24)</f>
        <v/>
      </c>
      <c r="G23" s="243">
        <f>IF(Tāme!G24="","",Tāme!G24)</f>
        <v>1</v>
      </c>
      <c r="H23" s="55">
        <f>IF(Tāme!H24="","",Tāme!H24)</f>
        <v>0</v>
      </c>
      <c r="I23" s="56">
        <f>IF(Tāme!I24="","",Tāme!I24)</f>
        <v>0</v>
      </c>
      <c r="J23" s="57">
        <f>IF(Tāme!J24="","",Tāme!J24)</f>
        <v>0</v>
      </c>
      <c r="K23" s="48"/>
      <c r="L23" s="75">
        <f>Tāme!L24</f>
        <v>0</v>
      </c>
      <c r="M23" s="313"/>
      <c r="N23" s="314"/>
      <c r="O23" s="314"/>
      <c r="P23" s="57">
        <f t="shared" si="1"/>
        <v>0</v>
      </c>
      <c r="Q23" s="340"/>
      <c r="R23" s="315"/>
      <c r="S23" s="260"/>
      <c r="T23" s="315"/>
      <c r="U23" s="316"/>
      <c r="V23" s="317"/>
      <c r="W23" s="318"/>
      <c r="X23" s="316"/>
      <c r="Y23" s="319"/>
      <c r="Z23" s="298" t="str">
        <f t="shared" si="0"/>
        <v/>
      </c>
      <c r="AA23" s="31"/>
    </row>
    <row r="24" spans="1:27" s="169" customFormat="1" ht="11.25" customHeight="1" hidden="1" outlineLevel="1">
      <c r="A24" s="47"/>
      <c r="B24" s="53">
        <f>IF(Tāme!B25="","",Tāme!B25)</f>
        <v>1.15</v>
      </c>
      <c r="C24" s="54" t="str">
        <f>IF(Tāme!C25="","",Tāme!C25)</f>
        <v/>
      </c>
      <c r="D24" s="217" t="str">
        <f>IF(Tāme!D25="","",Tāme!D25)</f>
        <v/>
      </c>
      <c r="E24" s="217" t="str">
        <f>IF(Tāme!E25="","",Tāme!E25)</f>
        <v/>
      </c>
      <c r="F24" s="55" t="str">
        <f>IF(Tāme!F25="","",Tāme!F25)</f>
        <v/>
      </c>
      <c r="G24" s="243">
        <f>IF(Tāme!G25="","",Tāme!G25)</f>
        <v>1</v>
      </c>
      <c r="H24" s="55">
        <f>IF(Tāme!H25="","",Tāme!H25)</f>
        <v>0</v>
      </c>
      <c r="I24" s="56">
        <f>IF(Tāme!I25="","",Tāme!I25)</f>
        <v>0</v>
      </c>
      <c r="J24" s="57">
        <f>IF(Tāme!J25="","",Tāme!J25)</f>
        <v>0</v>
      </c>
      <c r="K24" s="48"/>
      <c r="L24" s="75">
        <f>Tāme!L25</f>
        <v>0</v>
      </c>
      <c r="M24" s="313"/>
      <c r="N24" s="314"/>
      <c r="O24" s="314"/>
      <c r="P24" s="57">
        <f t="shared" si="1"/>
        <v>0</v>
      </c>
      <c r="Q24" s="340"/>
      <c r="R24" s="315"/>
      <c r="S24" s="260"/>
      <c r="T24" s="315"/>
      <c r="U24" s="316"/>
      <c r="V24" s="317"/>
      <c r="W24" s="318"/>
      <c r="X24" s="316"/>
      <c r="Y24" s="319"/>
      <c r="Z24" s="298" t="str">
        <f t="shared" si="0"/>
        <v/>
      </c>
      <c r="AA24" s="31"/>
    </row>
    <row r="25" spans="1:27" s="169" customFormat="1" ht="11.25" customHeight="1" hidden="1" outlineLevel="1">
      <c r="A25" s="47"/>
      <c r="B25" s="53">
        <f>IF(Tāme!B26="","",Tāme!B26)</f>
        <v>1.16</v>
      </c>
      <c r="C25" s="54" t="str">
        <f>IF(Tāme!C26="","",Tāme!C26)</f>
        <v/>
      </c>
      <c r="D25" s="217" t="str">
        <f>IF(Tāme!D26="","",Tāme!D26)</f>
        <v/>
      </c>
      <c r="E25" s="217" t="str">
        <f>IF(Tāme!E26="","",Tāme!E26)</f>
        <v/>
      </c>
      <c r="F25" s="55" t="str">
        <f>IF(Tāme!F26="","",Tāme!F26)</f>
        <v/>
      </c>
      <c r="G25" s="243">
        <f>IF(Tāme!G26="","",Tāme!G26)</f>
        <v>1</v>
      </c>
      <c r="H25" s="55">
        <f>IF(Tāme!H26="","",Tāme!H26)</f>
        <v>0</v>
      </c>
      <c r="I25" s="56">
        <f>IF(Tāme!I26="","",Tāme!I26)</f>
        <v>0</v>
      </c>
      <c r="J25" s="57">
        <f>IF(Tāme!J26="","",Tāme!J26)</f>
        <v>0</v>
      </c>
      <c r="K25" s="48"/>
      <c r="L25" s="75">
        <f>Tāme!L26</f>
        <v>0</v>
      </c>
      <c r="M25" s="313"/>
      <c r="N25" s="314"/>
      <c r="O25" s="314"/>
      <c r="P25" s="57">
        <f t="shared" si="1"/>
        <v>0</v>
      </c>
      <c r="Q25" s="340"/>
      <c r="R25" s="315"/>
      <c r="S25" s="260"/>
      <c r="T25" s="315"/>
      <c r="U25" s="316"/>
      <c r="V25" s="317"/>
      <c r="W25" s="318"/>
      <c r="X25" s="316"/>
      <c r="Y25" s="319"/>
      <c r="Z25" s="298" t="str">
        <f t="shared" si="0"/>
        <v/>
      </c>
      <c r="AA25" s="31"/>
    </row>
    <row r="26" spans="1:27" s="169" customFormat="1" ht="11.25" customHeight="1" hidden="1" outlineLevel="1">
      <c r="A26" s="47"/>
      <c r="B26" s="53">
        <f>IF(Tāme!B27="","",Tāme!B27)</f>
        <v>1.17</v>
      </c>
      <c r="C26" s="54" t="str">
        <f>IF(Tāme!C27="","",Tāme!C27)</f>
        <v/>
      </c>
      <c r="D26" s="217" t="str">
        <f>IF(Tāme!D27="","",Tāme!D27)</f>
        <v/>
      </c>
      <c r="E26" s="217" t="str">
        <f>IF(Tāme!E27="","",Tāme!E27)</f>
        <v/>
      </c>
      <c r="F26" s="55" t="str">
        <f>IF(Tāme!F27="","",Tāme!F27)</f>
        <v/>
      </c>
      <c r="G26" s="243">
        <f>IF(Tāme!G27="","",Tāme!G27)</f>
        <v>1</v>
      </c>
      <c r="H26" s="55">
        <f>IF(Tāme!H27="","",Tāme!H27)</f>
        <v>0</v>
      </c>
      <c r="I26" s="56">
        <f>IF(Tāme!I27="","",Tāme!I27)</f>
        <v>0</v>
      </c>
      <c r="J26" s="57">
        <f>IF(Tāme!J27="","",Tāme!J27)</f>
        <v>0</v>
      </c>
      <c r="K26" s="48"/>
      <c r="L26" s="75">
        <f>Tāme!L27</f>
        <v>0</v>
      </c>
      <c r="M26" s="313"/>
      <c r="N26" s="314"/>
      <c r="O26" s="314"/>
      <c r="P26" s="57">
        <f t="shared" si="1"/>
        <v>0</v>
      </c>
      <c r="Q26" s="340"/>
      <c r="R26" s="315"/>
      <c r="S26" s="260"/>
      <c r="T26" s="315"/>
      <c r="U26" s="316"/>
      <c r="V26" s="317"/>
      <c r="W26" s="318"/>
      <c r="X26" s="316"/>
      <c r="Y26" s="319"/>
      <c r="Z26" s="298" t="str">
        <f t="shared" si="0"/>
        <v/>
      </c>
      <c r="AA26" s="31"/>
    </row>
    <row r="27" spans="1:27" s="169" customFormat="1" ht="11.25" customHeight="1" hidden="1" outlineLevel="1">
      <c r="A27" s="47"/>
      <c r="B27" s="53">
        <f>IF(Tāme!B28="","",Tāme!B28)</f>
        <v>1.18</v>
      </c>
      <c r="C27" s="54" t="str">
        <f>IF(Tāme!C28="","",Tāme!C28)</f>
        <v/>
      </c>
      <c r="D27" s="217" t="str">
        <f>IF(Tāme!D28="","",Tāme!D28)</f>
        <v/>
      </c>
      <c r="E27" s="217" t="str">
        <f>IF(Tāme!E28="","",Tāme!E28)</f>
        <v/>
      </c>
      <c r="F27" s="55" t="str">
        <f>IF(Tāme!F28="","",Tāme!F28)</f>
        <v/>
      </c>
      <c r="G27" s="243">
        <f>IF(Tāme!G28="","",Tāme!G28)</f>
        <v>1</v>
      </c>
      <c r="H27" s="55">
        <f>IF(Tāme!H28="","",Tāme!H28)</f>
        <v>0</v>
      </c>
      <c r="I27" s="56">
        <f>IF(Tāme!I28="","",Tāme!I28)</f>
        <v>0</v>
      </c>
      <c r="J27" s="57">
        <f>IF(Tāme!J28="","",Tāme!J28)</f>
        <v>0</v>
      </c>
      <c r="K27" s="48"/>
      <c r="L27" s="75">
        <f>Tāme!L28</f>
        <v>0</v>
      </c>
      <c r="M27" s="313"/>
      <c r="N27" s="314"/>
      <c r="O27" s="314"/>
      <c r="P27" s="57">
        <f t="shared" si="1"/>
        <v>0</v>
      </c>
      <c r="Q27" s="340"/>
      <c r="R27" s="315"/>
      <c r="S27" s="260"/>
      <c r="T27" s="315"/>
      <c r="U27" s="316"/>
      <c r="V27" s="317"/>
      <c r="W27" s="318"/>
      <c r="X27" s="316"/>
      <c r="Y27" s="319"/>
      <c r="Z27" s="298" t="str">
        <f t="shared" si="0"/>
        <v/>
      </c>
      <c r="AA27" s="31"/>
    </row>
    <row r="28" spans="1:27" s="169" customFormat="1" ht="11.25" customHeight="1" hidden="1" outlineLevel="1">
      <c r="A28" s="47"/>
      <c r="B28" s="53">
        <f>IF(Tāme!B29="","",Tāme!B29)</f>
        <v>1.19</v>
      </c>
      <c r="C28" s="54" t="str">
        <f>IF(Tāme!C29="","",Tāme!C29)</f>
        <v/>
      </c>
      <c r="D28" s="217" t="str">
        <f>IF(Tāme!D29="","",Tāme!D29)</f>
        <v/>
      </c>
      <c r="E28" s="217" t="str">
        <f>IF(Tāme!E29="","",Tāme!E29)</f>
        <v/>
      </c>
      <c r="F28" s="55" t="str">
        <f>IF(Tāme!F29="","",Tāme!F29)</f>
        <v/>
      </c>
      <c r="G28" s="243">
        <f>IF(Tāme!G29="","",Tāme!G29)</f>
        <v>1</v>
      </c>
      <c r="H28" s="55">
        <f>IF(Tāme!H29="","",Tāme!H29)</f>
        <v>0</v>
      </c>
      <c r="I28" s="56">
        <f>IF(Tāme!I29="","",Tāme!I29)</f>
        <v>0</v>
      </c>
      <c r="J28" s="57">
        <f>IF(Tāme!J29="","",Tāme!J29)</f>
        <v>0</v>
      </c>
      <c r="K28" s="48"/>
      <c r="L28" s="75">
        <f>Tāme!L29</f>
        <v>0</v>
      </c>
      <c r="M28" s="313"/>
      <c r="N28" s="314"/>
      <c r="O28" s="314"/>
      <c r="P28" s="57">
        <f t="shared" si="1"/>
        <v>0</v>
      </c>
      <c r="Q28" s="340"/>
      <c r="R28" s="315"/>
      <c r="S28" s="260"/>
      <c r="T28" s="315"/>
      <c r="U28" s="316"/>
      <c r="V28" s="317"/>
      <c r="W28" s="318"/>
      <c r="X28" s="316"/>
      <c r="Y28" s="319"/>
      <c r="Z28" s="298" t="str">
        <f t="shared" si="0"/>
        <v/>
      </c>
      <c r="AA28" s="31"/>
    </row>
    <row r="29" spans="1:27" s="169" customFormat="1" ht="11.25" customHeight="1" hidden="1" outlineLevel="1">
      <c r="A29" s="47"/>
      <c r="B29" s="53">
        <f>IF(Tāme!B30="","",Tāme!B30)</f>
        <v>1.2</v>
      </c>
      <c r="C29" s="54" t="str">
        <f>IF(Tāme!C30="","",Tāme!C30)</f>
        <v/>
      </c>
      <c r="D29" s="217" t="str">
        <f>IF(Tāme!D30="","",Tāme!D30)</f>
        <v/>
      </c>
      <c r="E29" s="217" t="str">
        <f>IF(Tāme!E30="","",Tāme!E30)</f>
        <v/>
      </c>
      <c r="F29" s="55" t="str">
        <f>IF(Tāme!F30="","",Tāme!F30)</f>
        <v/>
      </c>
      <c r="G29" s="243">
        <f>IF(Tāme!G30="","",Tāme!G30)</f>
        <v>1</v>
      </c>
      <c r="H29" s="55">
        <f>IF(Tāme!H30="","",Tāme!H30)</f>
        <v>0</v>
      </c>
      <c r="I29" s="56">
        <f>IF(Tāme!I30="","",Tāme!I30)</f>
        <v>0</v>
      </c>
      <c r="J29" s="57">
        <f>IF(Tāme!J30="","",Tāme!J30)</f>
        <v>0</v>
      </c>
      <c r="K29" s="48"/>
      <c r="L29" s="75">
        <f>Tāme!L30</f>
        <v>0</v>
      </c>
      <c r="M29" s="313"/>
      <c r="N29" s="314"/>
      <c r="O29" s="314"/>
      <c r="P29" s="57">
        <f t="shared" si="1"/>
        <v>0</v>
      </c>
      <c r="Q29" s="340"/>
      <c r="R29" s="315"/>
      <c r="S29" s="260"/>
      <c r="T29" s="315"/>
      <c r="U29" s="316"/>
      <c r="V29" s="317"/>
      <c r="W29" s="318"/>
      <c r="X29" s="316"/>
      <c r="Y29" s="319"/>
      <c r="Z29" s="298" t="str">
        <f t="shared" si="0"/>
        <v/>
      </c>
      <c r="AA29" s="31"/>
    </row>
    <row r="30" spans="1:27" s="169" customFormat="1" ht="11.25" customHeight="1" hidden="1" outlineLevel="1">
      <c r="A30" s="47"/>
      <c r="B30" s="53">
        <f>IF(Tāme!B31="","",Tāme!B31)</f>
        <v>1.21</v>
      </c>
      <c r="C30" s="54" t="str">
        <f>IF(Tāme!C31="","",Tāme!C31)</f>
        <v/>
      </c>
      <c r="D30" s="217" t="str">
        <f>IF(Tāme!D31="","",Tāme!D31)</f>
        <v/>
      </c>
      <c r="E30" s="217" t="str">
        <f>IF(Tāme!E31="","",Tāme!E31)</f>
        <v/>
      </c>
      <c r="F30" s="55" t="str">
        <f>IF(Tāme!F31="","",Tāme!F31)</f>
        <v/>
      </c>
      <c r="G30" s="243">
        <f>IF(Tāme!G31="","",Tāme!G31)</f>
        <v>1</v>
      </c>
      <c r="H30" s="55">
        <f>IF(Tāme!H31="","",Tāme!H31)</f>
        <v>0</v>
      </c>
      <c r="I30" s="56">
        <f>IF(Tāme!I31="","",Tāme!I31)</f>
        <v>0</v>
      </c>
      <c r="J30" s="57">
        <f>IF(Tāme!J31="","",Tāme!J31)</f>
        <v>0</v>
      </c>
      <c r="K30" s="48"/>
      <c r="L30" s="75">
        <f>Tāme!L31</f>
        <v>0</v>
      </c>
      <c r="M30" s="313"/>
      <c r="N30" s="314"/>
      <c r="O30" s="314"/>
      <c r="P30" s="57">
        <f t="shared" si="1"/>
        <v>0</v>
      </c>
      <c r="Q30" s="340"/>
      <c r="R30" s="315"/>
      <c r="S30" s="260"/>
      <c r="T30" s="315"/>
      <c r="U30" s="316"/>
      <c r="V30" s="317"/>
      <c r="W30" s="318"/>
      <c r="X30" s="316"/>
      <c r="Y30" s="319"/>
      <c r="Z30" s="298" t="str">
        <f t="shared" si="0"/>
        <v/>
      </c>
      <c r="AA30" s="31"/>
    </row>
    <row r="31" spans="1:27" s="169" customFormat="1" ht="11.25" customHeight="1" hidden="1" outlineLevel="1">
      <c r="A31" s="47"/>
      <c r="B31" s="53">
        <f>IF(Tāme!B32="","",Tāme!B32)</f>
        <v>1.22</v>
      </c>
      <c r="C31" s="54" t="str">
        <f>IF(Tāme!C32="","",Tāme!C32)</f>
        <v/>
      </c>
      <c r="D31" s="217" t="str">
        <f>IF(Tāme!D32="","",Tāme!D32)</f>
        <v/>
      </c>
      <c r="E31" s="217" t="str">
        <f>IF(Tāme!E32="","",Tāme!E32)</f>
        <v/>
      </c>
      <c r="F31" s="55" t="str">
        <f>IF(Tāme!F32="","",Tāme!F32)</f>
        <v/>
      </c>
      <c r="G31" s="243">
        <f>IF(Tāme!G32="","",Tāme!G32)</f>
        <v>1</v>
      </c>
      <c r="H31" s="55">
        <f>IF(Tāme!H32="","",Tāme!H32)</f>
        <v>0</v>
      </c>
      <c r="I31" s="56">
        <f>IF(Tāme!I32="","",Tāme!I32)</f>
        <v>0</v>
      </c>
      <c r="J31" s="57">
        <f>IF(Tāme!J32="","",Tāme!J32)</f>
        <v>0</v>
      </c>
      <c r="K31" s="48"/>
      <c r="L31" s="75">
        <f>Tāme!L32</f>
        <v>0</v>
      </c>
      <c r="M31" s="313"/>
      <c r="N31" s="314"/>
      <c r="O31" s="314"/>
      <c r="P31" s="57">
        <f t="shared" si="1"/>
        <v>0</v>
      </c>
      <c r="Q31" s="340"/>
      <c r="R31" s="315"/>
      <c r="S31" s="260"/>
      <c r="T31" s="315"/>
      <c r="U31" s="316"/>
      <c r="V31" s="317"/>
      <c r="W31" s="318"/>
      <c r="X31" s="316"/>
      <c r="Y31" s="319"/>
      <c r="Z31" s="298" t="str">
        <f t="shared" si="0"/>
        <v/>
      </c>
      <c r="AA31" s="31"/>
    </row>
    <row r="32" spans="1:27" s="169" customFormat="1" ht="11.25" customHeight="1" hidden="1" outlineLevel="1">
      <c r="A32" s="47"/>
      <c r="B32" s="53">
        <f>IF(Tāme!B33="","",Tāme!B33)</f>
        <v>1.23</v>
      </c>
      <c r="C32" s="54" t="str">
        <f>IF(Tāme!C33="","",Tāme!C33)</f>
        <v/>
      </c>
      <c r="D32" s="217" t="str">
        <f>IF(Tāme!D33="","",Tāme!D33)</f>
        <v/>
      </c>
      <c r="E32" s="217" t="str">
        <f>IF(Tāme!E33="","",Tāme!E33)</f>
        <v/>
      </c>
      <c r="F32" s="55" t="str">
        <f>IF(Tāme!F33="","",Tāme!F33)</f>
        <v/>
      </c>
      <c r="G32" s="243">
        <f>IF(Tāme!G33="","",Tāme!G33)</f>
        <v>1</v>
      </c>
      <c r="H32" s="55">
        <f>IF(Tāme!H33="","",Tāme!H33)</f>
        <v>0</v>
      </c>
      <c r="I32" s="56">
        <f>IF(Tāme!I33="","",Tāme!I33)</f>
        <v>0</v>
      </c>
      <c r="J32" s="57">
        <f>IF(Tāme!J33="","",Tāme!J33)</f>
        <v>0</v>
      </c>
      <c r="K32" s="48"/>
      <c r="L32" s="75">
        <f>Tāme!L33</f>
        <v>0</v>
      </c>
      <c r="M32" s="313"/>
      <c r="N32" s="314"/>
      <c r="O32" s="314"/>
      <c r="P32" s="57">
        <f t="shared" si="1"/>
        <v>0</v>
      </c>
      <c r="Q32" s="340"/>
      <c r="R32" s="315"/>
      <c r="S32" s="260"/>
      <c r="T32" s="315"/>
      <c r="U32" s="316"/>
      <c r="V32" s="317"/>
      <c r="W32" s="318"/>
      <c r="X32" s="316"/>
      <c r="Y32" s="319"/>
      <c r="Z32" s="298" t="str">
        <f t="shared" si="0"/>
        <v/>
      </c>
      <c r="AA32" s="31"/>
    </row>
    <row r="33" spans="1:27" s="169" customFormat="1" ht="11.25" customHeight="1" hidden="1" outlineLevel="1">
      <c r="A33" s="47"/>
      <c r="B33" s="53">
        <f>IF(Tāme!B34="","",Tāme!B34)</f>
        <v>1.24</v>
      </c>
      <c r="C33" s="54" t="str">
        <f>IF(Tāme!C34="","",Tāme!C34)</f>
        <v/>
      </c>
      <c r="D33" s="217" t="str">
        <f>IF(Tāme!D34="","",Tāme!D34)</f>
        <v/>
      </c>
      <c r="E33" s="217" t="str">
        <f>IF(Tāme!E34="","",Tāme!E34)</f>
        <v/>
      </c>
      <c r="F33" s="55" t="str">
        <f>IF(Tāme!F34="","",Tāme!F34)</f>
        <v/>
      </c>
      <c r="G33" s="243">
        <f>IF(Tāme!G34="","",Tāme!G34)</f>
        <v>1</v>
      </c>
      <c r="H33" s="55">
        <f>IF(Tāme!H34="","",Tāme!H34)</f>
        <v>0</v>
      </c>
      <c r="I33" s="56">
        <f>IF(Tāme!I34="","",Tāme!I34)</f>
        <v>0</v>
      </c>
      <c r="J33" s="57">
        <f>IF(Tāme!J34="","",Tāme!J34)</f>
        <v>0</v>
      </c>
      <c r="K33" s="48"/>
      <c r="L33" s="75">
        <f>Tāme!L34</f>
        <v>0</v>
      </c>
      <c r="M33" s="313"/>
      <c r="N33" s="314"/>
      <c r="O33" s="314"/>
      <c r="P33" s="57">
        <f t="shared" si="1"/>
        <v>0</v>
      </c>
      <c r="Q33" s="340"/>
      <c r="R33" s="315"/>
      <c r="S33" s="260"/>
      <c r="T33" s="315"/>
      <c r="U33" s="316"/>
      <c r="V33" s="317"/>
      <c r="W33" s="318"/>
      <c r="X33" s="316"/>
      <c r="Y33" s="319"/>
      <c r="Z33" s="298" t="str">
        <f t="shared" si="0"/>
        <v/>
      </c>
      <c r="AA33" s="31"/>
    </row>
    <row r="34" spans="1:27" s="169" customFormat="1" ht="11.25" customHeight="1" hidden="1" outlineLevel="1">
      <c r="A34" s="47"/>
      <c r="B34" s="53">
        <f>IF(Tāme!B35="","",Tāme!B35)</f>
        <v>1.25</v>
      </c>
      <c r="C34" s="54" t="str">
        <f>IF(Tāme!C35="","",Tāme!C35)</f>
        <v/>
      </c>
      <c r="D34" s="217" t="str">
        <f>IF(Tāme!D35="","",Tāme!D35)</f>
        <v/>
      </c>
      <c r="E34" s="217" t="str">
        <f>IF(Tāme!E35="","",Tāme!E35)</f>
        <v/>
      </c>
      <c r="F34" s="55" t="str">
        <f>IF(Tāme!F35="","",Tāme!F35)</f>
        <v/>
      </c>
      <c r="G34" s="243">
        <f>IF(Tāme!G35="","",Tāme!G35)</f>
        <v>1</v>
      </c>
      <c r="H34" s="55">
        <f>IF(Tāme!H35="","",Tāme!H35)</f>
        <v>0</v>
      </c>
      <c r="I34" s="56">
        <f>IF(Tāme!I35="","",Tāme!I35)</f>
        <v>0</v>
      </c>
      <c r="J34" s="57">
        <f>IF(Tāme!J35="","",Tāme!J35)</f>
        <v>0</v>
      </c>
      <c r="K34" s="48"/>
      <c r="L34" s="75">
        <f>Tāme!L35</f>
        <v>0</v>
      </c>
      <c r="M34" s="313"/>
      <c r="N34" s="314"/>
      <c r="O34" s="314"/>
      <c r="P34" s="57">
        <f t="shared" si="1"/>
        <v>0</v>
      </c>
      <c r="Q34" s="340"/>
      <c r="R34" s="315"/>
      <c r="S34" s="260"/>
      <c r="T34" s="315"/>
      <c r="U34" s="316"/>
      <c r="V34" s="317"/>
      <c r="W34" s="318"/>
      <c r="X34" s="316"/>
      <c r="Y34" s="319"/>
      <c r="Z34" s="298" t="str">
        <f t="shared" si="0"/>
        <v/>
      </c>
      <c r="AA34" s="31"/>
    </row>
    <row r="35" spans="1:27" s="169" customFormat="1" ht="21" customHeight="1">
      <c r="A35" s="47"/>
      <c r="B35" s="49">
        <v>2</v>
      </c>
      <c r="C35" s="423" t="str">
        <f>Tāme!C36</f>
        <v>Nemateriālie aktīvi</v>
      </c>
      <c r="D35" s="424"/>
      <c r="E35" s="216"/>
      <c r="F35" s="50"/>
      <c r="G35" s="242"/>
      <c r="H35" s="51"/>
      <c r="I35" s="173"/>
      <c r="J35" s="70">
        <f>SUM(J36:J55)</f>
        <v>0</v>
      </c>
      <c r="K35" s="48"/>
      <c r="L35" s="89">
        <f>SUM(L36:L55)</f>
        <v>0</v>
      </c>
      <c r="M35" s="89">
        <f>SUM(M36:M55)</f>
        <v>0</v>
      </c>
      <c r="N35" s="172">
        <f>SUM(N36:N55)</f>
        <v>0</v>
      </c>
      <c r="O35" s="172">
        <f>SUM(O36:O55)</f>
        <v>0</v>
      </c>
      <c r="P35" s="70">
        <f>SUM(P36:P55)</f>
        <v>0</v>
      </c>
      <c r="Q35" s="256"/>
      <c r="R35" s="305"/>
      <c r="S35" s="260"/>
      <c r="T35" s="308"/>
      <c r="U35" s="309"/>
      <c r="V35" s="309"/>
      <c r="W35" s="309"/>
      <c r="X35" s="309"/>
      <c r="Y35" s="310"/>
      <c r="Z35" s="298"/>
      <c r="AA35" s="31"/>
    </row>
    <row r="36" spans="1:27" s="169" customFormat="1" ht="11.25" customHeight="1">
      <c r="A36" s="47"/>
      <c r="B36" s="53">
        <f>IF(Tāme!B37="","",Tāme!B37)</f>
        <v>2.1</v>
      </c>
      <c r="C36" s="54" t="str">
        <f>IF(Tāme!C37="","",Tāme!C37)</f>
        <v/>
      </c>
      <c r="D36" s="217" t="str">
        <f>IF(Tāme!D37="","",Tāme!D37)</f>
        <v/>
      </c>
      <c r="E36" s="217" t="str">
        <f>IF(Tāme!E37="","",Tāme!E37)</f>
        <v/>
      </c>
      <c r="F36" s="55" t="str">
        <f>IF(Tāme!F37="","",Tāme!F37)</f>
        <v/>
      </c>
      <c r="G36" s="243">
        <f>IF(Tāme!G37="","",Tāme!G37)</f>
        <v>1</v>
      </c>
      <c r="H36" s="55">
        <f>IF(Tāme!H37="","",Tāme!H37)</f>
        <v>0</v>
      </c>
      <c r="I36" s="56">
        <f>IF(Tāme!I37="","",Tāme!I37)</f>
        <v>0</v>
      </c>
      <c r="J36" s="57">
        <f>IF(Tāme!J37="","",Tāme!J37)</f>
        <v>0</v>
      </c>
      <c r="K36" s="48"/>
      <c r="L36" s="75">
        <f>Tāme!L37</f>
        <v>0</v>
      </c>
      <c r="M36" s="313"/>
      <c r="N36" s="314"/>
      <c r="O36" s="314"/>
      <c r="P36" s="57">
        <f aca="true" t="shared" si="2" ref="P36:P55">IF(L36="","",L36-M36-N36-O36)</f>
        <v>0</v>
      </c>
      <c r="Q36" s="256"/>
      <c r="R36" s="315"/>
      <c r="S36" s="260"/>
      <c r="T36" s="321"/>
      <c r="U36" s="321"/>
      <c r="V36" s="321"/>
      <c r="W36" s="321"/>
      <c r="X36" s="321"/>
      <c r="Y36" s="321"/>
      <c r="Z36" s="298" t="str">
        <f t="shared" si="0"/>
        <v/>
      </c>
      <c r="AA36" s="31"/>
    </row>
    <row r="37" spans="1:27" s="169" customFormat="1" ht="11.25" customHeight="1" collapsed="1">
      <c r="A37" s="47"/>
      <c r="B37" s="53">
        <f>IF(Tāme!B38="","",Tāme!B38)</f>
        <v>2.2</v>
      </c>
      <c r="C37" s="54" t="str">
        <f>IF(Tāme!C38="","",Tāme!C38)</f>
        <v/>
      </c>
      <c r="D37" s="217" t="str">
        <f>IF(Tāme!D38="","",Tāme!D38)</f>
        <v/>
      </c>
      <c r="E37" s="217" t="str">
        <f>IF(Tāme!E38="","",Tāme!E38)</f>
        <v/>
      </c>
      <c r="F37" s="55" t="str">
        <f>IF(Tāme!F38="","",Tāme!F38)</f>
        <v/>
      </c>
      <c r="G37" s="243">
        <f>IF(Tāme!G38="","",Tāme!G38)</f>
        <v>1</v>
      </c>
      <c r="H37" s="55">
        <f>IF(Tāme!H38="","",Tāme!H38)</f>
        <v>0</v>
      </c>
      <c r="I37" s="56">
        <f>IF(Tāme!I38="","",Tāme!I38)</f>
        <v>0</v>
      </c>
      <c r="J37" s="57">
        <f>IF(Tāme!J38="","",Tāme!J38)</f>
        <v>0</v>
      </c>
      <c r="K37" s="48"/>
      <c r="L37" s="75">
        <f>Tāme!L38</f>
        <v>0</v>
      </c>
      <c r="M37" s="313"/>
      <c r="N37" s="314"/>
      <c r="O37" s="314"/>
      <c r="P37" s="57">
        <f t="shared" si="2"/>
        <v>0</v>
      </c>
      <c r="Q37" s="256"/>
      <c r="R37" s="315"/>
      <c r="S37" s="260"/>
      <c r="T37" s="321"/>
      <c r="U37" s="321"/>
      <c r="V37" s="321"/>
      <c r="W37" s="321"/>
      <c r="X37" s="321"/>
      <c r="Y37" s="321"/>
      <c r="Z37" s="298" t="str">
        <f t="shared" si="0"/>
        <v/>
      </c>
      <c r="AA37" s="31"/>
    </row>
    <row r="38" spans="1:27" s="169" customFormat="1" ht="11.25" customHeight="1" hidden="1" outlineLevel="1">
      <c r="A38" s="47"/>
      <c r="B38" s="53">
        <f>IF(Tāme!B39="","",Tāme!B39)</f>
        <v>2.3</v>
      </c>
      <c r="C38" s="54" t="str">
        <f>IF(Tāme!C39="","",Tāme!C39)</f>
        <v/>
      </c>
      <c r="D38" s="217" t="str">
        <f>IF(Tāme!D39="","",Tāme!D39)</f>
        <v/>
      </c>
      <c r="E38" s="217" t="str">
        <f>IF(Tāme!E39="","",Tāme!E39)</f>
        <v/>
      </c>
      <c r="F38" s="55" t="str">
        <f>IF(Tāme!F39="","",Tāme!F39)</f>
        <v/>
      </c>
      <c r="G38" s="243">
        <f>IF(Tāme!G39="","",Tāme!G39)</f>
        <v>1</v>
      </c>
      <c r="H38" s="55">
        <f>IF(Tāme!H39="","",Tāme!H39)</f>
        <v>0</v>
      </c>
      <c r="I38" s="56">
        <f>IF(Tāme!I39="","",Tāme!I39)</f>
        <v>0</v>
      </c>
      <c r="J38" s="57">
        <f>IF(Tāme!J39="","",Tāme!J39)</f>
        <v>0</v>
      </c>
      <c r="K38" s="48"/>
      <c r="L38" s="75">
        <f>Tāme!L39</f>
        <v>0</v>
      </c>
      <c r="M38" s="313"/>
      <c r="N38" s="314"/>
      <c r="O38" s="314"/>
      <c r="P38" s="57">
        <f t="shared" si="2"/>
        <v>0</v>
      </c>
      <c r="Q38" s="256"/>
      <c r="R38" s="315"/>
      <c r="S38" s="260"/>
      <c r="T38" s="321"/>
      <c r="U38" s="321"/>
      <c r="V38" s="321"/>
      <c r="W38" s="321"/>
      <c r="X38" s="321"/>
      <c r="Y38" s="321"/>
      <c r="Z38" s="298" t="str">
        <f t="shared" si="0"/>
        <v/>
      </c>
      <c r="AA38" s="31"/>
    </row>
    <row r="39" spans="1:27" s="169" customFormat="1" ht="11.25" customHeight="1" hidden="1" outlineLevel="1">
      <c r="A39" s="47"/>
      <c r="B39" s="53">
        <f>IF(Tāme!B40="","",Tāme!B40)</f>
        <v>2.4</v>
      </c>
      <c r="C39" s="54" t="str">
        <f>IF(Tāme!C40="","",Tāme!C40)</f>
        <v/>
      </c>
      <c r="D39" s="217" t="str">
        <f>IF(Tāme!D40="","",Tāme!D40)</f>
        <v/>
      </c>
      <c r="E39" s="217" t="str">
        <f>IF(Tāme!E40="","",Tāme!E40)</f>
        <v/>
      </c>
      <c r="F39" s="55" t="str">
        <f>IF(Tāme!F40="","",Tāme!F40)</f>
        <v/>
      </c>
      <c r="G39" s="243">
        <f>IF(Tāme!G40="","",Tāme!G40)</f>
        <v>1</v>
      </c>
      <c r="H39" s="55">
        <f>IF(Tāme!H40="","",Tāme!H40)</f>
        <v>0</v>
      </c>
      <c r="I39" s="56">
        <f>IF(Tāme!I40="","",Tāme!I40)</f>
        <v>0</v>
      </c>
      <c r="J39" s="57">
        <f>IF(Tāme!J40="","",Tāme!J40)</f>
        <v>0</v>
      </c>
      <c r="K39" s="48"/>
      <c r="L39" s="75">
        <f>Tāme!L40</f>
        <v>0</v>
      </c>
      <c r="M39" s="313"/>
      <c r="N39" s="314"/>
      <c r="O39" s="314"/>
      <c r="P39" s="57">
        <f t="shared" si="2"/>
        <v>0</v>
      </c>
      <c r="Q39" s="256"/>
      <c r="R39" s="315"/>
      <c r="S39" s="260"/>
      <c r="T39" s="321"/>
      <c r="U39" s="321"/>
      <c r="V39" s="321"/>
      <c r="W39" s="321"/>
      <c r="X39" s="321"/>
      <c r="Y39" s="321"/>
      <c r="Z39" s="298" t="str">
        <f t="shared" si="0"/>
        <v/>
      </c>
      <c r="AA39" s="31"/>
    </row>
    <row r="40" spans="1:27" s="169" customFormat="1" ht="11.25" customHeight="1" hidden="1" outlineLevel="1">
      <c r="A40" s="47"/>
      <c r="B40" s="53">
        <f>IF(Tāme!B41="","",Tāme!B41)</f>
        <v>2.5</v>
      </c>
      <c r="C40" s="54" t="str">
        <f>IF(Tāme!C41="","",Tāme!C41)</f>
        <v/>
      </c>
      <c r="D40" s="217" t="str">
        <f>IF(Tāme!D41="","",Tāme!D41)</f>
        <v/>
      </c>
      <c r="E40" s="217" t="str">
        <f>IF(Tāme!E41="","",Tāme!E41)</f>
        <v/>
      </c>
      <c r="F40" s="55" t="str">
        <f>IF(Tāme!F41="","",Tāme!F41)</f>
        <v/>
      </c>
      <c r="G40" s="243">
        <f>IF(Tāme!G41="","",Tāme!G41)</f>
        <v>1</v>
      </c>
      <c r="H40" s="55">
        <f>IF(Tāme!H41="","",Tāme!H41)</f>
        <v>0</v>
      </c>
      <c r="I40" s="56">
        <f>IF(Tāme!I41="","",Tāme!I41)</f>
        <v>0</v>
      </c>
      <c r="J40" s="57">
        <f>IF(Tāme!J41="","",Tāme!J41)</f>
        <v>0</v>
      </c>
      <c r="K40" s="48"/>
      <c r="L40" s="75">
        <f>Tāme!L41</f>
        <v>0</v>
      </c>
      <c r="M40" s="313"/>
      <c r="N40" s="314"/>
      <c r="O40" s="314"/>
      <c r="P40" s="57">
        <f t="shared" si="2"/>
        <v>0</v>
      </c>
      <c r="Q40" s="256"/>
      <c r="R40" s="315"/>
      <c r="S40" s="260"/>
      <c r="T40" s="321"/>
      <c r="U40" s="321"/>
      <c r="V40" s="321"/>
      <c r="W40" s="321"/>
      <c r="X40" s="321"/>
      <c r="Y40" s="321"/>
      <c r="Z40" s="298" t="str">
        <f t="shared" si="0"/>
        <v/>
      </c>
      <c r="AA40" s="31"/>
    </row>
    <row r="41" spans="1:27" s="169" customFormat="1" ht="11.25" customHeight="1" hidden="1" outlineLevel="1">
      <c r="A41" s="47"/>
      <c r="B41" s="53">
        <f>IF(Tāme!B42="","",Tāme!B42)</f>
        <v>2.6</v>
      </c>
      <c r="C41" s="54" t="str">
        <f>IF(Tāme!C42="","",Tāme!C42)</f>
        <v/>
      </c>
      <c r="D41" s="217" t="str">
        <f>IF(Tāme!D42="","",Tāme!D42)</f>
        <v/>
      </c>
      <c r="E41" s="217" t="str">
        <f>IF(Tāme!E42="","",Tāme!E42)</f>
        <v/>
      </c>
      <c r="F41" s="55" t="str">
        <f>IF(Tāme!F42="","",Tāme!F42)</f>
        <v/>
      </c>
      <c r="G41" s="243">
        <f>IF(Tāme!G42="","",Tāme!G42)</f>
        <v>1</v>
      </c>
      <c r="H41" s="55">
        <f>IF(Tāme!H42="","",Tāme!H42)</f>
        <v>0</v>
      </c>
      <c r="I41" s="56">
        <f>IF(Tāme!I42="","",Tāme!I42)</f>
        <v>0</v>
      </c>
      <c r="J41" s="57">
        <f>IF(Tāme!J42="","",Tāme!J42)</f>
        <v>0</v>
      </c>
      <c r="K41" s="48"/>
      <c r="L41" s="75">
        <f>Tāme!L42</f>
        <v>0</v>
      </c>
      <c r="M41" s="313"/>
      <c r="N41" s="314"/>
      <c r="O41" s="314"/>
      <c r="P41" s="57">
        <f t="shared" si="2"/>
        <v>0</v>
      </c>
      <c r="Q41" s="256"/>
      <c r="R41" s="315"/>
      <c r="S41" s="260"/>
      <c r="T41" s="321"/>
      <c r="U41" s="321"/>
      <c r="V41" s="321"/>
      <c r="W41" s="321"/>
      <c r="X41" s="321"/>
      <c r="Y41" s="321"/>
      <c r="Z41" s="298" t="str">
        <f t="shared" si="0"/>
        <v/>
      </c>
      <c r="AA41" s="31"/>
    </row>
    <row r="42" spans="1:27" s="169" customFormat="1" ht="11.25" customHeight="1" hidden="1" outlineLevel="1">
      <c r="A42" s="47"/>
      <c r="B42" s="53">
        <f>IF(Tāme!B43="","",Tāme!B43)</f>
        <v>2.7</v>
      </c>
      <c r="C42" s="54" t="str">
        <f>IF(Tāme!C43="","",Tāme!C43)</f>
        <v/>
      </c>
      <c r="D42" s="217" t="str">
        <f>IF(Tāme!D43="","",Tāme!D43)</f>
        <v/>
      </c>
      <c r="E42" s="217" t="str">
        <f>IF(Tāme!E43="","",Tāme!E43)</f>
        <v/>
      </c>
      <c r="F42" s="55" t="str">
        <f>IF(Tāme!F43="","",Tāme!F43)</f>
        <v/>
      </c>
      <c r="G42" s="243">
        <f>IF(Tāme!G43="","",Tāme!G43)</f>
        <v>1</v>
      </c>
      <c r="H42" s="55">
        <f>IF(Tāme!H43="","",Tāme!H43)</f>
        <v>0</v>
      </c>
      <c r="I42" s="56">
        <f>IF(Tāme!I43="","",Tāme!I43)</f>
        <v>0</v>
      </c>
      <c r="J42" s="57">
        <f>IF(Tāme!J43="","",Tāme!J43)</f>
        <v>0</v>
      </c>
      <c r="K42" s="48"/>
      <c r="L42" s="75">
        <f>Tāme!L43</f>
        <v>0</v>
      </c>
      <c r="M42" s="313"/>
      <c r="N42" s="314"/>
      <c r="O42" s="314"/>
      <c r="P42" s="57">
        <f>IF(L42="","",L42-M42-N42-O42)</f>
        <v>0</v>
      </c>
      <c r="Q42" s="256"/>
      <c r="R42" s="315"/>
      <c r="S42" s="260"/>
      <c r="T42" s="321"/>
      <c r="U42" s="321"/>
      <c r="V42" s="321"/>
      <c r="W42" s="321"/>
      <c r="X42" s="321"/>
      <c r="Y42" s="321"/>
      <c r="Z42" s="298" t="str">
        <f t="shared" si="0"/>
        <v/>
      </c>
      <c r="AA42" s="31"/>
    </row>
    <row r="43" spans="1:27" s="169" customFormat="1" ht="11.25" customHeight="1" hidden="1" outlineLevel="1">
      <c r="A43" s="47"/>
      <c r="B43" s="53">
        <f>IF(Tāme!B44="","",Tāme!B44)</f>
        <v>2.8</v>
      </c>
      <c r="C43" s="54" t="str">
        <f>IF(Tāme!C44="","",Tāme!C44)</f>
        <v/>
      </c>
      <c r="D43" s="217" t="str">
        <f>IF(Tāme!D44="","",Tāme!D44)</f>
        <v/>
      </c>
      <c r="E43" s="217" t="str">
        <f>IF(Tāme!E44="","",Tāme!E44)</f>
        <v/>
      </c>
      <c r="F43" s="55" t="str">
        <f>IF(Tāme!F44="","",Tāme!F44)</f>
        <v/>
      </c>
      <c r="G43" s="243">
        <f>IF(Tāme!G44="","",Tāme!G44)</f>
        <v>1</v>
      </c>
      <c r="H43" s="55">
        <f>IF(Tāme!H44="","",Tāme!H44)</f>
        <v>0</v>
      </c>
      <c r="I43" s="56">
        <f>IF(Tāme!I44="","",Tāme!I44)</f>
        <v>0</v>
      </c>
      <c r="J43" s="57">
        <f>IF(Tāme!J44="","",Tāme!J44)</f>
        <v>0</v>
      </c>
      <c r="K43" s="48"/>
      <c r="L43" s="75">
        <f>Tāme!L44</f>
        <v>0</v>
      </c>
      <c r="M43" s="313"/>
      <c r="N43" s="314"/>
      <c r="O43" s="314"/>
      <c r="P43" s="57">
        <f t="shared" si="2"/>
        <v>0</v>
      </c>
      <c r="Q43" s="256"/>
      <c r="R43" s="315"/>
      <c r="S43" s="260"/>
      <c r="T43" s="321"/>
      <c r="U43" s="321"/>
      <c r="V43" s="321"/>
      <c r="W43" s="321"/>
      <c r="X43" s="321"/>
      <c r="Y43" s="321"/>
      <c r="Z43" s="298" t="str">
        <f t="shared" si="0"/>
        <v/>
      </c>
      <c r="AA43" s="31"/>
    </row>
    <row r="44" spans="1:27" s="169" customFormat="1" ht="11.25" customHeight="1" hidden="1" outlineLevel="1">
      <c r="A44" s="47"/>
      <c r="B44" s="53">
        <f>IF(Tāme!B45="","",Tāme!B45)</f>
        <v>2.9</v>
      </c>
      <c r="C44" s="54" t="str">
        <f>IF(Tāme!C45="","",Tāme!C45)</f>
        <v/>
      </c>
      <c r="D44" s="217" t="str">
        <f>IF(Tāme!D45="","",Tāme!D45)</f>
        <v/>
      </c>
      <c r="E44" s="217" t="str">
        <f>IF(Tāme!E45="","",Tāme!E45)</f>
        <v/>
      </c>
      <c r="F44" s="55" t="str">
        <f>IF(Tāme!F45="","",Tāme!F45)</f>
        <v/>
      </c>
      <c r="G44" s="243">
        <f>IF(Tāme!G45="","",Tāme!G45)</f>
        <v>1</v>
      </c>
      <c r="H44" s="55">
        <f>IF(Tāme!H45="","",Tāme!H45)</f>
        <v>0</v>
      </c>
      <c r="I44" s="56">
        <f>IF(Tāme!I45="","",Tāme!I45)</f>
        <v>0</v>
      </c>
      <c r="J44" s="57">
        <f>IF(Tāme!J45="","",Tāme!J45)</f>
        <v>0</v>
      </c>
      <c r="K44" s="48"/>
      <c r="L44" s="75">
        <f>Tāme!L45</f>
        <v>0</v>
      </c>
      <c r="M44" s="313"/>
      <c r="N44" s="314"/>
      <c r="O44" s="314"/>
      <c r="P44" s="57">
        <f t="shared" si="2"/>
        <v>0</v>
      </c>
      <c r="Q44" s="256"/>
      <c r="R44" s="315"/>
      <c r="S44" s="260"/>
      <c r="T44" s="321"/>
      <c r="U44" s="321"/>
      <c r="V44" s="321"/>
      <c r="W44" s="321"/>
      <c r="X44" s="321"/>
      <c r="Y44" s="321"/>
      <c r="Z44" s="298" t="str">
        <f t="shared" si="0"/>
        <v/>
      </c>
      <c r="AA44" s="31"/>
    </row>
    <row r="45" spans="1:27" s="169" customFormat="1" ht="11.25" customHeight="1" hidden="1" outlineLevel="1">
      <c r="A45" s="47"/>
      <c r="B45" s="58" t="str">
        <f>IF(Tāme!B46="","",Tāme!B46)</f>
        <v>2.10.</v>
      </c>
      <c r="C45" s="54" t="str">
        <f>IF(Tāme!C46="","",Tāme!C46)</f>
        <v/>
      </c>
      <c r="D45" s="217" t="str">
        <f>IF(Tāme!D46="","",Tāme!D46)</f>
        <v/>
      </c>
      <c r="E45" s="217" t="str">
        <f>IF(Tāme!E46="","",Tāme!E46)</f>
        <v/>
      </c>
      <c r="F45" s="55" t="str">
        <f>IF(Tāme!F46="","",Tāme!F46)</f>
        <v/>
      </c>
      <c r="G45" s="243">
        <f>IF(Tāme!G46="","",Tāme!G46)</f>
        <v>1</v>
      </c>
      <c r="H45" s="55">
        <f>IF(Tāme!H46="","",Tāme!H46)</f>
        <v>0</v>
      </c>
      <c r="I45" s="56">
        <f>IF(Tāme!I46="","",Tāme!I46)</f>
        <v>0</v>
      </c>
      <c r="J45" s="57">
        <f>IF(Tāme!J46="","",Tāme!J46)</f>
        <v>0</v>
      </c>
      <c r="K45" s="48"/>
      <c r="L45" s="75">
        <f>Tāme!L46</f>
        <v>0</v>
      </c>
      <c r="M45" s="313"/>
      <c r="N45" s="314"/>
      <c r="O45" s="314"/>
      <c r="P45" s="57">
        <f t="shared" si="2"/>
        <v>0</v>
      </c>
      <c r="Q45" s="256"/>
      <c r="R45" s="315"/>
      <c r="S45" s="260"/>
      <c r="T45" s="321"/>
      <c r="U45" s="321"/>
      <c r="V45" s="321"/>
      <c r="W45" s="321"/>
      <c r="X45" s="321"/>
      <c r="Y45" s="321"/>
      <c r="Z45" s="298" t="str">
        <f t="shared" si="0"/>
        <v/>
      </c>
      <c r="AA45" s="31"/>
    </row>
    <row r="46" spans="1:27" s="169" customFormat="1" ht="11.25" customHeight="1" hidden="1" outlineLevel="1">
      <c r="A46" s="47"/>
      <c r="B46" s="58">
        <f>IF(Tāme!B47="","",Tāme!B47)</f>
        <v>2.11</v>
      </c>
      <c r="C46" s="54" t="str">
        <f>IF(Tāme!C47="","",Tāme!C47)</f>
        <v/>
      </c>
      <c r="D46" s="217" t="str">
        <f>IF(Tāme!D47="","",Tāme!D47)</f>
        <v/>
      </c>
      <c r="E46" s="217" t="str">
        <f>IF(Tāme!E47="","",Tāme!E47)</f>
        <v/>
      </c>
      <c r="F46" s="55" t="str">
        <f>IF(Tāme!F47="","",Tāme!F47)</f>
        <v/>
      </c>
      <c r="G46" s="243">
        <f>IF(Tāme!G47="","",Tāme!G47)</f>
        <v>1</v>
      </c>
      <c r="H46" s="55">
        <f>IF(Tāme!H47="","",Tāme!H47)</f>
        <v>0</v>
      </c>
      <c r="I46" s="56">
        <f>IF(Tāme!I47="","",Tāme!I47)</f>
        <v>0</v>
      </c>
      <c r="J46" s="57">
        <f>IF(Tāme!J47="","",Tāme!J47)</f>
        <v>0</v>
      </c>
      <c r="K46" s="48"/>
      <c r="L46" s="75">
        <f>Tāme!L47</f>
        <v>0</v>
      </c>
      <c r="M46" s="313"/>
      <c r="N46" s="314"/>
      <c r="O46" s="314"/>
      <c r="P46" s="57">
        <f t="shared" si="2"/>
        <v>0</v>
      </c>
      <c r="Q46" s="353"/>
      <c r="R46" s="315"/>
      <c r="S46" s="260"/>
      <c r="T46" s="321"/>
      <c r="U46" s="321"/>
      <c r="V46" s="321"/>
      <c r="W46" s="321"/>
      <c r="X46" s="321"/>
      <c r="Y46" s="321"/>
      <c r="Z46" s="298" t="str">
        <f t="shared" si="0"/>
        <v/>
      </c>
      <c r="AA46" s="31"/>
    </row>
    <row r="47" spans="1:27" s="169" customFormat="1" ht="11.25" customHeight="1" hidden="1" outlineLevel="1">
      <c r="A47" s="47"/>
      <c r="B47" s="58">
        <f>IF(Tāme!B48="","",Tāme!B48)</f>
        <v>2.12</v>
      </c>
      <c r="C47" s="54" t="str">
        <f>IF(Tāme!C48="","",Tāme!C48)</f>
        <v/>
      </c>
      <c r="D47" s="217" t="str">
        <f>IF(Tāme!D48="","",Tāme!D48)</f>
        <v/>
      </c>
      <c r="E47" s="217" t="str">
        <f>IF(Tāme!E48="","",Tāme!E48)</f>
        <v/>
      </c>
      <c r="F47" s="55" t="str">
        <f>IF(Tāme!F48="","",Tāme!F48)</f>
        <v/>
      </c>
      <c r="G47" s="243">
        <f>IF(Tāme!G48="","",Tāme!G48)</f>
        <v>1</v>
      </c>
      <c r="H47" s="55">
        <f>IF(Tāme!H48="","",Tāme!H48)</f>
        <v>0</v>
      </c>
      <c r="I47" s="56">
        <f>IF(Tāme!I48="","",Tāme!I48)</f>
        <v>0</v>
      </c>
      <c r="J47" s="57">
        <f>IF(Tāme!J48="","",Tāme!J48)</f>
        <v>0</v>
      </c>
      <c r="K47" s="48"/>
      <c r="L47" s="75">
        <f>Tāme!L48</f>
        <v>0</v>
      </c>
      <c r="M47" s="313"/>
      <c r="N47" s="314"/>
      <c r="O47" s="314"/>
      <c r="P47" s="57">
        <f t="shared" si="2"/>
        <v>0</v>
      </c>
      <c r="Q47" s="353"/>
      <c r="R47" s="315"/>
      <c r="S47" s="260"/>
      <c r="T47" s="321"/>
      <c r="U47" s="321"/>
      <c r="V47" s="321"/>
      <c r="W47" s="321"/>
      <c r="X47" s="321"/>
      <c r="Y47" s="321"/>
      <c r="Z47" s="298" t="str">
        <f t="shared" si="0"/>
        <v/>
      </c>
      <c r="AA47" s="31"/>
    </row>
    <row r="48" spans="1:27" s="169" customFormat="1" ht="11.25" customHeight="1" hidden="1" outlineLevel="1">
      <c r="A48" s="47"/>
      <c r="B48" s="58">
        <f>IF(Tāme!B49="","",Tāme!B49)</f>
        <v>2.13</v>
      </c>
      <c r="C48" s="54" t="str">
        <f>IF(Tāme!C49="","",Tāme!C49)</f>
        <v/>
      </c>
      <c r="D48" s="217" t="str">
        <f>IF(Tāme!D49="","",Tāme!D49)</f>
        <v/>
      </c>
      <c r="E48" s="217" t="str">
        <f>IF(Tāme!E49="","",Tāme!E49)</f>
        <v/>
      </c>
      <c r="F48" s="55" t="str">
        <f>IF(Tāme!F49="","",Tāme!F49)</f>
        <v/>
      </c>
      <c r="G48" s="243">
        <f>IF(Tāme!G49="","",Tāme!G49)</f>
        <v>1</v>
      </c>
      <c r="H48" s="55">
        <f>IF(Tāme!H49="","",Tāme!H49)</f>
        <v>0</v>
      </c>
      <c r="I48" s="56">
        <f>IF(Tāme!I49="","",Tāme!I49)</f>
        <v>0</v>
      </c>
      <c r="J48" s="57">
        <f>IF(Tāme!J49="","",Tāme!J49)</f>
        <v>0</v>
      </c>
      <c r="K48" s="48"/>
      <c r="L48" s="75">
        <f>Tāme!L49</f>
        <v>0</v>
      </c>
      <c r="M48" s="313"/>
      <c r="N48" s="314"/>
      <c r="O48" s="314"/>
      <c r="P48" s="57">
        <f t="shared" si="2"/>
        <v>0</v>
      </c>
      <c r="Q48" s="353"/>
      <c r="R48" s="315"/>
      <c r="S48" s="260"/>
      <c r="T48" s="321"/>
      <c r="U48" s="321"/>
      <c r="V48" s="321"/>
      <c r="W48" s="321"/>
      <c r="X48" s="321"/>
      <c r="Y48" s="321"/>
      <c r="Z48" s="298" t="str">
        <f t="shared" si="0"/>
        <v/>
      </c>
      <c r="AA48" s="31"/>
    </row>
    <row r="49" spans="1:27" s="169" customFormat="1" ht="11.25" customHeight="1" hidden="1" outlineLevel="1">
      <c r="A49" s="47"/>
      <c r="B49" s="58">
        <f>IF(Tāme!B50="","",Tāme!B50)</f>
        <v>2.14</v>
      </c>
      <c r="C49" s="54" t="str">
        <f>IF(Tāme!C50="","",Tāme!C50)</f>
        <v/>
      </c>
      <c r="D49" s="217" t="str">
        <f>IF(Tāme!D50="","",Tāme!D50)</f>
        <v/>
      </c>
      <c r="E49" s="217" t="str">
        <f>IF(Tāme!E50="","",Tāme!E50)</f>
        <v/>
      </c>
      <c r="F49" s="55" t="str">
        <f>IF(Tāme!F50="","",Tāme!F50)</f>
        <v/>
      </c>
      <c r="G49" s="243">
        <f>IF(Tāme!G50="","",Tāme!G50)</f>
        <v>1</v>
      </c>
      <c r="H49" s="55">
        <f>IF(Tāme!H50="","",Tāme!H50)</f>
        <v>0</v>
      </c>
      <c r="I49" s="56">
        <f>IF(Tāme!I50="","",Tāme!I50)</f>
        <v>0</v>
      </c>
      <c r="J49" s="57">
        <f>IF(Tāme!J50="","",Tāme!J50)</f>
        <v>0</v>
      </c>
      <c r="K49" s="48"/>
      <c r="L49" s="75">
        <f>Tāme!L50</f>
        <v>0</v>
      </c>
      <c r="M49" s="313"/>
      <c r="N49" s="314"/>
      <c r="O49" s="314"/>
      <c r="P49" s="57">
        <f t="shared" si="2"/>
        <v>0</v>
      </c>
      <c r="Q49" s="353"/>
      <c r="R49" s="315"/>
      <c r="S49" s="260"/>
      <c r="T49" s="321"/>
      <c r="U49" s="321"/>
      <c r="V49" s="321"/>
      <c r="W49" s="321"/>
      <c r="X49" s="321"/>
      <c r="Y49" s="321"/>
      <c r="Z49" s="298" t="str">
        <f t="shared" si="0"/>
        <v/>
      </c>
      <c r="AA49" s="31"/>
    </row>
    <row r="50" spans="1:27" s="169" customFormat="1" ht="11.25" customHeight="1" hidden="1" outlineLevel="1">
      <c r="A50" s="47"/>
      <c r="B50" s="58">
        <f>IF(Tāme!B51="","",Tāme!B51)</f>
        <v>2.15</v>
      </c>
      <c r="C50" s="54" t="str">
        <f>IF(Tāme!C51="","",Tāme!C51)</f>
        <v/>
      </c>
      <c r="D50" s="217" t="str">
        <f>IF(Tāme!D51="","",Tāme!D51)</f>
        <v/>
      </c>
      <c r="E50" s="217" t="str">
        <f>IF(Tāme!E51="","",Tāme!E51)</f>
        <v/>
      </c>
      <c r="F50" s="55" t="str">
        <f>IF(Tāme!F51="","",Tāme!F51)</f>
        <v/>
      </c>
      <c r="G50" s="243">
        <f>IF(Tāme!G51="","",Tāme!G51)</f>
        <v>1</v>
      </c>
      <c r="H50" s="55">
        <f>IF(Tāme!H51="","",Tāme!H51)</f>
        <v>0</v>
      </c>
      <c r="I50" s="56">
        <f>IF(Tāme!I51="","",Tāme!I51)</f>
        <v>0</v>
      </c>
      <c r="J50" s="57">
        <f>IF(Tāme!J51="","",Tāme!J51)</f>
        <v>0</v>
      </c>
      <c r="K50" s="48"/>
      <c r="L50" s="75">
        <f>Tāme!L51</f>
        <v>0</v>
      </c>
      <c r="M50" s="313"/>
      <c r="N50" s="314"/>
      <c r="O50" s="314"/>
      <c r="P50" s="57">
        <f t="shared" si="2"/>
        <v>0</v>
      </c>
      <c r="Q50" s="353"/>
      <c r="R50" s="315"/>
      <c r="S50" s="260"/>
      <c r="T50" s="321"/>
      <c r="U50" s="321"/>
      <c r="V50" s="321"/>
      <c r="W50" s="321"/>
      <c r="X50" s="321"/>
      <c r="Y50" s="321"/>
      <c r="Z50" s="298" t="str">
        <f t="shared" si="0"/>
        <v/>
      </c>
      <c r="AA50" s="31"/>
    </row>
    <row r="51" spans="1:27" s="169" customFormat="1" ht="11.25" customHeight="1" hidden="1" outlineLevel="1">
      <c r="A51" s="47"/>
      <c r="B51" s="58">
        <f>IF(Tāme!B52="","",Tāme!B52)</f>
        <v>2.16</v>
      </c>
      <c r="C51" s="54" t="str">
        <f>IF(Tāme!C52="","",Tāme!C52)</f>
        <v/>
      </c>
      <c r="D51" s="217" t="str">
        <f>IF(Tāme!D52="","",Tāme!D52)</f>
        <v/>
      </c>
      <c r="E51" s="217" t="str">
        <f>IF(Tāme!E52="","",Tāme!E52)</f>
        <v/>
      </c>
      <c r="F51" s="55" t="str">
        <f>IF(Tāme!F52="","",Tāme!F52)</f>
        <v/>
      </c>
      <c r="G51" s="243">
        <f>IF(Tāme!G52="","",Tāme!G52)</f>
        <v>1</v>
      </c>
      <c r="H51" s="55">
        <f>IF(Tāme!H52="","",Tāme!H52)</f>
        <v>0</v>
      </c>
      <c r="I51" s="56">
        <f>IF(Tāme!I52="","",Tāme!I52)</f>
        <v>0</v>
      </c>
      <c r="J51" s="57">
        <f>IF(Tāme!J52="","",Tāme!J52)</f>
        <v>0</v>
      </c>
      <c r="K51" s="48"/>
      <c r="L51" s="75">
        <f>Tāme!L52</f>
        <v>0</v>
      </c>
      <c r="M51" s="313"/>
      <c r="N51" s="314"/>
      <c r="O51" s="314"/>
      <c r="P51" s="57">
        <f t="shared" si="2"/>
        <v>0</v>
      </c>
      <c r="Q51" s="353"/>
      <c r="R51" s="315"/>
      <c r="S51" s="260"/>
      <c r="T51" s="321"/>
      <c r="U51" s="321"/>
      <c r="V51" s="321"/>
      <c r="W51" s="321"/>
      <c r="X51" s="321"/>
      <c r="Y51" s="321"/>
      <c r="Z51" s="298" t="str">
        <f t="shared" si="0"/>
        <v/>
      </c>
      <c r="AA51" s="31"/>
    </row>
    <row r="52" spans="1:27" s="169" customFormat="1" ht="11.25" customHeight="1" hidden="1" outlineLevel="1">
      <c r="A52" s="47"/>
      <c r="B52" s="58">
        <f>IF(Tāme!B53="","",Tāme!B53)</f>
        <v>2.17</v>
      </c>
      <c r="C52" s="54" t="str">
        <f>IF(Tāme!C53="","",Tāme!C53)</f>
        <v/>
      </c>
      <c r="D52" s="217" t="str">
        <f>IF(Tāme!D53="","",Tāme!D53)</f>
        <v/>
      </c>
      <c r="E52" s="217" t="str">
        <f>IF(Tāme!E53="","",Tāme!E53)</f>
        <v/>
      </c>
      <c r="F52" s="55" t="str">
        <f>IF(Tāme!F53="","",Tāme!F53)</f>
        <v/>
      </c>
      <c r="G52" s="243">
        <f>IF(Tāme!G53="","",Tāme!G53)</f>
        <v>1</v>
      </c>
      <c r="H52" s="55">
        <f>IF(Tāme!H53="","",Tāme!H53)</f>
        <v>0</v>
      </c>
      <c r="I52" s="56">
        <f>IF(Tāme!I53="","",Tāme!I53)</f>
        <v>0</v>
      </c>
      <c r="J52" s="57">
        <f>IF(Tāme!J53="","",Tāme!J53)</f>
        <v>0</v>
      </c>
      <c r="K52" s="48"/>
      <c r="L52" s="75">
        <f>Tāme!L53</f>
        <v>0</v>
      </c>
      <c r="M52" s="313"/>
      <c r="N52" s="314"/>
      <c r="O52" s="314"/>
      <c r="P52" s="57">
        <f t="shared" si="2"/>
        <v>0</v>
      </c>
      <c r="Q52" s="353"/>
      <c r="R52" s="315"/>
      <c r="S52" s="260"/>
      <c r="T52" s="321"/>
      <c r="U52" s="321"/>
      <c r="V52" s="321"/>
      <c r="W52" s="321"/>
      <c r="X52" s="321"/>
      <c r="Y52" s="321"/>
      <c r="Z52" s="298" t="str">
        <f t="shared" si="0"/>
        <v/>
      </c>
      <c r="AA52" s="31"/>
    </row>
    <row r="53" spans="1:27" s="169" customFormat="1" ht="11.25" customHeight="1" hidden="1" outlineLevel="1">
      <c r="A53" s="47"/>
      <c r="B53" s="58">
        <f>IF(Tāme!B54="","",Tāme!B54)</f>
        <v>2.18</v>
      </c>
      <c r="C53" s="54" t="str">
        <f>IF(Tāme!C54="","",Tāme!C54)</f>
        <v/>
      </c>
      <c r="D53" s="217" t="str">
        <f>IF(Tāme!D54="","",Tāme!D54)</f>
        <v/>
      </c>
      <c r="E53" s="217" t="str">
        <f>IF(Tāme!E54="","",Tāme!E54)</f>
        <v/>
      </c>
      <c r="F53" s="55" t="str">
        <f>IF(Tāme!F54="","",Tāme!F54)</f>
        <v/>
      </c>
      <c r="G53" s="243">
        <f>IF(Tāme!G54="","",Tāme!G54)</f>
        <v>1</v>
      </c>
      <c r="H53" s="55">
        <f>IF(Tāme!H54="","",Tāme!H54)</f>
        <v>0</v>
      </c>
      <c r="I53" s="56">
        <f>IF(Tāme!I54="","",Tāme!I54)</f>
        <v>0</v>
      </c>
      <c r="J53" s="57">
        <f>IF(Tāme!J54="","",Tāme!J54)</f>
        <v>0</v>
      </c>
      <c r="K53" s="48"/>
      <c r="L53" s="75">
        <f>Tāme!L54</f>
        <v>0</v>
      </c>
      <c r="M53" s="313"/>
      <c r="N53" s="314"/>
      <c r="O53" s="314"/>
      <c r="P53" s="57">
        <f t="shared" si="2"/>
        <v>0</v>
      </c>
      <c r="Q53" s="353"/>
      <c r="R53" s="315"/>
      <c r="S53" s="260"/>
      <c r="T53" s="321"/>
      <c r="U53" s="321"/>
      <c r="V53" s="321"/>
      <c r="W53" s="321"/>
      <c r="X53" s="321"/>
      <c r="Y53" s="321"/>
      <c r="Z53" s="298" t="str">
        <f>IF(P53&gt;0,IF(R53="","Nav norādīts reģions, kur atradīsies ieguldījums",(IF(AND(T53="",U53="",V53="",W53="",X53="",Y53=""),"Nav norādīts reģions/i, kurā plānots gūt labumu no ieguldījuma",""))),"")</f>
        <v/>
      </c>
      <c r="AA53" s="31"/>
    </row>
    <row r="54" spans="1:27" s="169" customFormat="1" ht="11.25" customHeight="1" hidden="1" outlineLevel="1">
      <c r="A54" s="47"/>
      <c r="B54" s="58">
        <f>IF(Tāme!B55="","",Tāme!B55)</f>
        <v>2.19</v>
      </c>
      <c r="C54" s="54" t="str">
        <f>IF(Tāme!C55="","",Tāme!C55)</f>
        <v/>
      </c>
      <c r="D54" s="217" t="str">
        <f>IF(Tāme!D55="","",Tāme!D55)</f>
        <v/>
      </c>
      <c r="E54" s="217" t="str">
        <f>IF(Tāme!E55="","",Tāme!E55)</f>
        <v/>
      </c>
      <c r="F54" s="55" t="str">
        <f>IF(Tāme!F55="","",Tāme!F55)</f>
        <v/>
      </c>
      <c r="G54" s="243">
        <f>IF(Tāme!G55="","",Tāme!G55)</f>
        <v>1</v>
      </c>
      <c r="H54" s="55">
        <f>IF(Tāme!H55="","",Tāme!H55)</f>
        <v>0</v>
      </c>
      <c r="I54" s="56">
        <f>IF(Tāme!I55="","",Tāme!I55)</f>
        <v>0</v>
      </c>
      <c r="J54" s="57">
        <f>IF(Tāme!J55="","",Tāme!J55)</f>
        <v>0</v>
      </c>
      <c r="K54" s="48"/>
      <c r="L54" s="75">
        <f>Tāme!L55</f>
        <v>0</v>
      </c>
      <c r="M54" s="313"/>
      <c r="N54" s="314"/>
      <c r="O54" s="314"/>
      <c r="P54" s="57">
        <f t="shared" si="2"/>
        <v>0</v>
      </c>
      <c r="Q54" s="353"/>
      <c r="R54" s="315"/>
      <c r="S54" s="260"/>
      <c r="T54" s="321"/>
      <c r="U54" s="321"/>
      <c r="V54" s="321"/>
      <c r="W54" s="321"/>
      <c r="X54" s="321"/>
      <c r="Y54" s="321"/>
      <c r="Z54" s="298" t="str">
        <f t="shared" si="0"/>
        <v/>
      </c>
      <c r="AA54" s="31"/>
    </row>
    <row r="55" spans="1:27" s="169" customFormat="1" ht="11.25" customHeight="1" hidden="1" outlineLevel="1">
      <c r="A55" s="47"/>
      <c r="B55" s="58" t="str">
        <f>IF(Tāme!B56="","",Tāme!B56)</f>
        <v>2.20.</v>
      </c>
      <c r="C55" s="54" t="str">
        <f>IF(Tāme!C56="","",Tāme!C56)</f>
        <v/>
      </c>
      <c r="D55" s="217" t="str">
        <f>IF(Tāme!D56="","",Tāme!D56)</f>
        <v/>
      </c>
      <c r="E55" s="217" t="str">
        <f>IF(Tāme!E56="","",Tāme!E56)</f>
        <v/>
      </c>
      <c r="F55" s="55" t="str">
        <f>IF(Tāme!F56="","",Tāme!F56)</f>
        <v/>
      </c>
      <c r="G55" s="243">
        <f>IF(Tāme!G56="","",Tāme!G56)</f>
        <v>1</v>
      </c>
      <c r="H55" s="55">
        <f>IF(Tāme!H56="","",Tāme!H56)</f>
        <v>0</v>
      </c>
      <c r="I55" s="56">
        <f>IF(Tāme!I56="","",Tāme!I56)</f>
        <v>0</v>
      </c>
      <c r="J55" s="57">
        <f>IF(Tāme!J56="","",Tāme!J56)</f>
        <v>0</v>
      </c>
      <c r="K55" s="48"/>
      <c r="L55" s="75">
        <f>Tāme!L56</f>
        <v>0</v>
      </c>
      <c r="M55" s="313"/>
      <c r="N55" s="314"/>
      <c r="O55" s="314"/>
      <c r="P55" s="57">
        <f t="shared" si="2"/>
        <v>0</v>
      </c>
      <c r="Q55" s="353"/>
      <c r="R55" s="315"/>
      <c r="S55" s="260"/>
      <c r="T55" s="321"/>
      <c r="U55" s="321"/>
      <c r="V55" s="321"/>
      <c r="W55" s="321"/>
      <c r="X55" s="321"/>
      <c r="Y55" s="321"/>
      <c r="Z55" s="298" t="str">
        <f t="shared" si="0"/>
        <v/>
      </c>
      <c r="AA55" s="31"/>
    </row>
    <row r="56" spans="1:27" s="169" customFormat="1" ht="21" customHeight="1">
      <c r="A56" s="47"/>
      <c r="B56" s="49">
        <v>3</v>
      </c>
      <c r="C56" s="423" t="str">
        <f>Tāme!C57</f>
        <v>Ar iekārtu uzstādīšanu saistītās būvniecības izmaksas</v>
      </c>
      <c r="D56" s="424"/>
      <c r="E56" s="216"/>
      <c r="F56" s="50"/>
      <c r="G56" s="242"/>
      <c r="H56" s="51"/>
      <c r="I56" s="173"/>
      <c r="J56" s="70">
        <f>SUM(J57:J66)</f>
        <v>0</v>
      </c>
      <c r="K56" s="48"/>
      <c r="L56" s="89">
        <f>SUM(L57:L66)</f>
        <v>0</v>
      </c>
      <c r="M56" s="89">
        <f>SUM(M57:M66)</f>
        <v>0</v>
      </c>
      <c r="N56" s="172">
        <f>SUM(N57:N66)</f>
        <v>0</v>
      </c>
      <c r="O56" s="172">
        <f>SUM(O57:O66)</f>
        <v>0</v>
      </c>
      <c r="P56" s="70">
        <f>SUM(P57:P66)</f>
        <v>0</v>
      </c>
      <c r="Q56" s="256"/>
      <c r="R56" s="305"/>
      <c r="S56" s="260"/>
      <c r="T56" s="308"/>
      <c r="U56" s="309"/>
      <c r="V56" s="309"/>
      <c r="W56" s="309"/>
      <c r="X56" s="309"/>
      <c r="Y56" s="310"/>
      <c r="Z56" s="330" t="str">
        <f>Tāme!J81</f>
        <v/>
      </c>
      <c r="AA56" s="31"/>
    </row>
    <row r="57" spans="1:27" s="169" customFormat="1" ht="11.25" customHeight="1">
      <c r="A57" s="47"/>
      <c r="B57" s="53">
        <f>IF(Tāme!B58="","",Tāme!B58)</f>
        <v>3.1</v>
      </c>
      <c r="C57" s="54" t="str">
        <f>IF(Tāme!C58="","",Tāme!C58)</f>
        <v/>
      </c>
      <c r="D57" s="217" t="str">
        <f>IF(Tāme!D58="","",Tāme!D58)</f>
        <v/>
      </c>
      <c r="E57" s="217" t="str">
        <f>IF(Tāme!E58="","",Tāme!E58)</f>
        <v/>
      </c>
      <c r="F57" s="55" t="str">
        <f>IF(Tāme!F58="","",Tāme!F58)</f>
        <v/>
      </c>
      <c r="G57" s="243">
        <f>IF(Tāme!G58="","",Tāme!G58)</f>
        <v>1</v>
      </c>
      <c r="H57" s="55">
        <f>IF(Tāme!H58="","",Tāme!H58)</f>
        <v>0</v>
      </c>
      <c r="I57" s="56">
        <f>IF(Tāme!I58="","",Tāme!I58)</f>
        <v>0</v>
      </c>
      <c r="J57" s="57">
        <f>IF(Tāme!J58="","",Tāme!J58)</f>
        <v>0</v>
      </c>
      <c r="K57" s="48"/>
      <c r="L57" s="75">
        <f>Tāme!L58</f>
        <v>0</v>
      </c>
      <c r="M57" s="313"/>
      <c r="N57" s="314"/>
      <c r="O57" s="314"/>
      <c r="P57" s="57">
        <f>IF(L57="","",L57-M57-N57-O57)</f>
        <v>0</v>
      </c>
      <c r="Q57" s="256"/>
      <c r="R57" s="315"/>
      <c r="S57" s="260"/>
      <c r="T57" s="320"/>
      <c r="U57" s="321"/>
      <c r="V57" s="321"/>
      <c r="W57" s="321"/>
      <c r="X57" s="321"/>
      <c r="Y57" s="322"/>
      <c r="Z57" s="298" t="str">
        <f t="shared" si="0"/>
        <v/>
      </c>
      <c r="AA57" s="31"/>
    </row>
    <row r="58" spans="1:27" s="169" customFormat="1" ht="11.25" customHeight="1" collapsed="1" thickBot="1">
      <c r="A58" s="47"/>
      <c r="B58" s="53">
        <f>IF(Tāme!B59="","",Tāme!B59)</f>
        <v>3.2</v>
      </c>
      <c r="C58" s="54" t="str">
        <f>IF(Tāme!C59="","",Tāme!C59)</f>
        <v/>
      </c>
      <c r="D58" s="217" t="str">
        <f>IF(Tāme!D59="","",Tāme!D59)</f>
        <v/>
      </c>
      <c r="E58" s="217" t="str">
        <f>IF(Tāme!E59="","",Tāme!E59)</f>
        <v/>
      </c>
      <c r="F58" s="55" t="str">
        <f>IF(Tāme!F59="","",Tāme!F59)</f>
        <v/>
      </c>
      <c r="G58" s="243">
        <f>IF(Tāme!G59="","",Tāme!G59)</f>
        <v>1</v>
      </c>
      <c r="H58" s="55">
        <f>IF(Tāme!H59="","",Tāme!H59)</f>
        <v>0</v>
      </c>
      <c r="I58" s="56">
        <f>IF(Tāme!I59="","",Tāme!I59)</f>
        <v>0</v>
      </c>
      <c r="J58" s="57">
        <f>IF(Tāme!J59="","",Tāme!J59)</f>
        <v>0</v>
      </c>
      <c r="K58" s="48"/>
      <c r="L58" s="75">
        <f>Tāme!L59</f>
        <v>0</v>
      </c>
      <c r="M58" s="313"/>
      <c r="N58" s="314"/>
      <c r="O58" s="314"/>
      <c r="P58" s="57">
        <f>IF(L58="","",L58-M58-N58-O58)</f>
        <v>0</v>
      </c>
      <c r="Q58" s="256"/>
      <c r="R58" s="315"/>
      <c r="S58" s="260"/>
      <c r="T58" s="320"/>
      <c r="U58" s="321"/>
      <c r="V58" s="321"/>
      <c r="W58" s="321"/>
      <c r="X58" s="321"/>
      <c r="Y58" s="322"/>
      <c r="Z58" s="298" t="str">
        <f t="shared" si="0"/>
        <v/>
      </c>
      <c r="AA58" s="31"/>
    </row>
    <row r="59" spans="1:27" s="169" customFormat="1" ht="11.25" customHeight="1" hidden="1" outlineLevel="1">
      <c r="A59" s="47"/>
      <c r="B59" s="53">
        <f>IF(Tāme!B60="","",Tāme!B60)</f>
        <v>3.3</v>
      </c>
      <c r="C59" s="54" t="str">
        <f>IF(Tāme!C60="","",Tāme!C60)</f>
        <v/>
      </c>
      <c r="D59" s="217" t="str">
        <f>IF(Tāme!D60="","",Tāme!D60)</f>
        <v/>
      </c>
      <c r="E59" s="217" t="str">
        <f>IF(Tāme!E60="","",Tāme!E60)</f>
        <v/>
      </c>
      <c r="F59" s="55" t="str">
        <f>IF(Tāme!F60="","",Tāme!F60)</f>
        <v/>
      </c>
      <c r="G59" s="243">
        <f>IF(Tāme!G60="","",Tāme!G60)</f>
        <v>1</v>
      </c>
      <c r="H59" s="55">
        <f>IF(Tāme!H60="","",Tāme!H60)</f>
        <v>0</v>
      </c>
      <c r="I59" s="56">
        <f>IF(Tāme!I60="","",Tāme!I60)</f>
        <v>0</v>
      </c>
      <c r="J59" s="57">
        <f>IF(Tāme!J60="","",Tāme!J60)</f>
        <v>0</v>
      </c>
      <c r="K59" s="48"/>
      <c r="L59" s="75">
        <f>Tāme!L60</f>
        <v>0</v>
      </c>
      <c r="M59" s="313"/>
      <c r="N59" s="314"/>
      <c r="O59" s="314"/>
      <c r="P59" s="57">
        <f aca="true" t="shared" si="3" ref="P59:P66">IF(L59="","",L59-M59-N59-O59)</f>
        <v>0</v>
      </c>
      <c r="Q59" s="256"/>
      <c r="R59" s="315"/>
      <c r="S59" s="260"/>
      <c r="T59" s="320"/>
      <c r="U59" s="321"/>
      <c r="V59" s="321"/>
      <c r="W59" s="321"/>
      <c r="X59" s="321"/>
      <c r="Y59" s="322"/>
      <c r="Z59" s="298" t="str">
        <f t="shared" si="0"/>
        <v/>
      </c>
      <c r="AA59" s="31"/>
    </row>
    <row r="60" spans="1:27" s="169" customFormat="1" ht="11.25" customHeight="1" hidden="1" outlineLevel="1">
      <c r="A60" s="47"/>
      <c r="B60" s="53">
        <f>IF(Tāme!B61="","",Tāme!B61)</f>
        <v>3.4</v>
      </c>
      <c r="C60" s="54" t="str">
        <f>IF(Tāme!C61="","",Tāme!C61)</f>
        <v/>
      </c>
      <c r="D60" s="217" t="str">
        <f>IF(Tāme!D61="","",Tāme!D61)</f>
        <v/>
      </c>
      <c r="E60" s="217" t="str">
        <f>IF(Tāme!E61="","",Tāme!E61)</f>
        <v/>
      </c>
      <c r="F60" s="55" t="str">
        <f>IF(Tāme!F61="","",Tāme!F61)</f>
        <v/>
      </c>
      <c r="G60" s="243">
        <f>IF(Tāme!G61="","",Tāme!G61)</f>
        <v>1</v>
      </c>
      <c r="H60" s="55">
        <f>IF(Tāme!H61="","",Tāme!H61)</f>
        <v>0</v>
      </c>
      <c r="I60" s="56">
        <f>IF(Tāme!I61="","",Tāme!I61)</f>
        <v>0</v>
      </c>
      <c r="J60" s="57">
        <f>IF(Tāme!J61="","",Tāme!J61)</f>
        <v>0</v>
      </c>
      <c r="K60" s="48"/>
      <c r="L60" s="75">
        <f>Tāme!L61</f>
        <v>0</v>
      </c>
      <c r="M60" s="313"/>
      <c r="N60" s="314"/>
      <c r="O60" s="314"/>
      <c r="P60" s="57">
        <f t="shared" si="3"/>
        <v>0</v>
      </c>
      <c r="Q60" s="256"/>
      <c r="R60" s="315"/>
      <c r="S60" s="260"/>
      <c r="T60" s="320"/>
      <c r="U60" s="321"/>
      <c r="V60" s="321"/>
      <c r="W60" s="321"/>
      <c r="X60" s="321"/>
      <c r="Y60" s="322"/>
      <c r="Z60" s="298" t="str">
        <f t="shared" si="0"/>
        <v/>
      </c>
      <c r="AA60" s="31"/>
    </row>
    <row r="61" spans="1:27" s="169" customFormat="1" ht="11.25" customHeight="1" hidden="1" outlineLevel="1">
      <c r="A61" s="47"/>
      <c r="B61" s="53">
        <f>IF(Tāme!B62="","",Tāme!B62)</f>
        <v>3.5</v>
      </c>
      <c r="C61" s="54" t="str">
        <f>IF(Tāme!C62="","",Tāme!C62)</f>
        <v/>
      </c>
      <c r="D61" s="217" t="str">
        <f>IF(Tāme!D62="","",Tāme!D62)</f>
        <v/>
      </c>
      <c r="E61" s="217" t="str">
        <f>IF(Tāme!E62="","",Tāme!E62)</f>
        <v/>
      </c>
      <c r="F61" s="55" t="str">
        <f>IF(Tāme!F62="","",Tāme!F62)</f>
        <v/>
      </c>
      <c r="G61" s="243">
        <f>IF(Tāme!G62="","",Tāme!G62)</f>
        <v>1</v>
      </c>
      <c r="H61" s="55">
        <f>IF(Tāme!H62="","",Tāme!H62)</f>
        <v>0</v>
      </c>
      <c r="I61" s="56">
        <f>IF(Tāme!I62="","",Tāme!I62)</f>
        <v>0</v>
      </c>
      <c r="J61" s="57">
        <f>IF(Tāme!J62="","",Tāme!J62)</f>
        <v>0</v>
      </c>
      <c r="K61" s="48"/>
      <c r="L61" s="75">
        <f>Tāme!L62</f>
        <v>0</v>
      </c>
      <c r="M61" s="313"/>
      <c r="N61" s="314"/>
      <c r="O61" s="314"/>
      <c r="P61" s="57">
        <f t="shared" si="3"/>
        <v>0</v>
      </c>
      <c r="Q61" s="256"/>
      <c r="R61" s="315"/>
      <c r="S61" s="260"/>
      <c r="T61" s="320"/>
      <c r="U61" s="321"/>
      <c r="V61" s="321"/>
      <c r="W61" s="321"/>
      <c r="X61" s="321"/>
      <c r="Y61" s="322"/>
      <c r="Z61" s="298" t="str">
        <f t="shared" si="0"/>
        <v/>
      </c>
      <c r="AA61" s="31"/>
    </row>
    <row r="62" spans="1:27" s="169" customFormat="1" ht="11.25" customHeight="1" hidden="1" outlineLevel="1">
      <c r="A62" s="47"/>
      <c r="B62" s="53">
        <f>IF(Tāme!B63="","",Tāme!B63)</f>
        <v>3.6</v>
      </c>
      <c r="C62" s="54" t="str">
        <f>IF(Tāme!C63="","",Tāme!C63)</f>
        <v/>
      </c>
      <c r="D62" s="217" t="str">
        <f>IF(Tāme!D63="","",Tāme!D63)</f>
        <v/>
      </c>
      <c r="E62" s="217" t="str">
        <f>IF(Tāme!E63="","",Tāme!E63)</f>
        <v/>
      </c>
      <c r="F62" s="55" t="str">
        <f>IF(Tāme!F63="","",Tāme!F63)</f>
        <v/>
      </c>
      <c r="G62" s="243">
        <f>IF(Tāme!G63="","",Tāme!G63)</f>
        <v>1</v>
      </c>
      <c r="H62" s="55">
        <f>IF(Tāme!H63="","",Tāme!H63)</f>
        <v>0</v>
      </c>
      <c r="I62" s="56">
        <f>IF(Tāme!I63="","",Tāme!I63)</f>
        <v>0</v>
      </c>
      <c r="J62" s="57">
        <f>IF(Tāme!J63="","",Tāme!J63)</f>
        <v>0</v>
      </c>
      <c r="K62" s="48"/>
      <c r="L62" s="75">
        <f>Tāme!L63</f>
        <v>0</v>
      </c>
      <c r="M62" s="313"/>
      <c r="N62" s="314"/>
      <c r="O62" s="314"/>
      <c r="P62" s="57">
        <f t="shared" si="3"/>
        <v>0</v>
      </c>
      <c r="Q62" s="256"/>
      <c r="R62" s="315"/>
      <c r="S62" s="260"/>
      <c r="T62" s="320"/>
      <c r="U62" s="321"/>
      <c r="V62" s="321"/>
      <c r="W62" s="321"/>
      <c r="X62" s="321"/>
      <c r="Y62" s="322"/>
      <c r="Z62" s="298" t="str">
        <f t="shared" si="0"/>
        <v/>
      </c>
      <c r="AA62" s="31"/>
    </row>
    <row r="63" spans="1:27" s="169" customFormat="1" ht="11.25" customHeight="1" hidden="1" outlineLevel="1">
      <c r="A63" s="47"/>
      <c r="B63" s="53">
        <f>IF(Tāme!B64="","",Tāme!B64)</f>
        <v>3.7</v>
      </c>
      <c r="C63" s="54" t="str">
        <f>IF(Tāme!C64="","",Tāme!C64)</f>
        <v/>
      </c>
      <c r="D63" s="217" t="str">
        <f>IF(Tāme!D64="","",Tāme!D64)</f>
        <v/>
      </c>
      <c r="E63" s="217" t="str">
        <f>IF(Tāme!E64="","",Tāme!E64)</f>
        <v/>
      </c>
      <c r="F63" s="55" t="str">
        <f>IF(Tāme!F64="","",Tāme!F64)</f>
        <v/>
      </c>
      <c r="G63" s="243">
        <f>IF(Tāme!G64="","",Tāme!G64)</f>
        <v>1</v>
      </c>
      <c r="H63" s="55">
        <f>IF(Tāme!H64="","",Tāme!H64)</f>
        <v>0</v>
      </c>
      <c r="I63" s="56">
        <f>IF(Tāme!I64="","",Tāme!I64)</f>
        <v>0</v>
      </c>
      <c r="J63" s="57">
        <f>IF(Tāme!J64="","",Tāme!J64)</f>
        <v>0</v>
      </c>
      <c r="K63" s="48"/>
      <c r="L63" s="75">
        <f>Tāme!L64</f>
        <v>0</v>
      </c>
      <c r="M63" s="313"/>
      <c r="N63" s="314"/>
      <c r="O63" s="314"/>
      <c r="P63" s="57">
        <f t="shared" si="3"/>
        <v>0</v>
      </c>
      <c r="Q63" s="256"/>
      <c r="R63" s="315"/>
      <c r="S63" s="260"/>
      <c r="T63" s="320"/>
      <c r="U63" s="321"/>
      <c r="V63" s="321"/>
      <c r="W63" s="321"/>
      <c r="X63" s="321"/>
      <c r="Y63" s="322"/>
      <c r="Z63" s="298" t="str">
        <f t="shared" si="0"/>
        <v/>
      </c>
      <c r="AA63" s="31"/>
    </row>
    <row r="64" spans="1:27" s="169" customFormat="1" ht="11.25" customHeight="1" hidden="1" outlineLevel="1">
      <c r="A64" s="47"/>
      <c r="B64" s="53">
        <f>IF(Tāme!B65="","",Tāme!B65)</f>
        <v>3.8</v>
      </c>
      <c r="C64" s="54" t="str">
        <f>IF(Tāme!C65="","",Tāme!C65)</f>
        <v/>
      </c>
      <c r="D64" s="217" t="str">
        <f>IF(Tāme!D65="","",Tāme!D65)</f>
        <v/>
      </c>
      <c r="E64" s="217" t="str">
        <f>IF(Tāme!E65="","",Tāme!E65)</f>
        <v/>
      </c>
      <c r="F64" s="55" t="str">
        <f>IF(Tāme!F65="","",Tāme!F65)</f>
        <v/>
      </c>
      <c r="G64" s="243">
        <f>IF(Tāme!G65="","",Tāme!G65)</f>
        <v>1</v>
      </c>
      <c r="H64" s="55">
        <f>IF(Tāme!H65="","",Tāme!H65)</f>
        <v>0</v>
      </c>
      <c r="I64" s="56">
        <f>IF(Tāme!I65="","",Tāme!I65)</f>
        <v>0</v>
      </c>
      <c r="J64" s="57">
        <f>IF(Tāme!J65="","",Tāme!J65)</f>
        <v>0</v>
      </c>
      <c r="K64" s="48"/>
      <c r="L64" s="75">
        <f>Tāme!L65</f>
        <v>0</v>
      </c>
      <c r="M64" s="313"/>
      <c r="N64" s="314"/>
      <c r="O64" s="314"/>
      <c r="P64" s="57">
        <f t="shared" si="3"/>
        <v>0</v>
      </c>
      <c r="Q64" s="256"/>
      <c r="R64" s="315"/>
      <c r="S64" s="260"/>
      <c r="T64" s="320"/>
      <c r="U64" s="321"/>
      <c r="V64" s="321"/>
      <c r="W64" s="321"/>
      <c r="X64" s="321"/>
      <c r="Y64" s="322"/>
      <c r="Z64" s="298" t="str">
        <f t="shared" si="0"/>
        <v/>
      </c>
      <c r="AA64" s="31"/>
    </row>
    <row r="65" spans="1:27" s="169" customFormat="1" ht="11.25" customHeight="1" hidden="1" outlineLevel="1">
      <c r="A65" s="47"/>
      <c r="B65" s="53">
        <f>IF(Tāme!B66="","",Tāme!B66)</f>
        <v>3.9</v>
      </c>
      <c r="C65" s="54" t="str">
        <f>IF(Tāme!C66="","",Tāme!C66)</f>
        <v/>
      </c>
      <c r="D65" s="217" t="str">
        <f>IF(Tāme!D66="","",Tāme!D66)</f>
        <v/>
      </c>
      <c r="E65" s="217" t="str">
        <f>IF(Tāme!E66="","",Tāme!E66)</f>
        <v/>
      </c>
      <c r="F65" s="55" t="str">
        <f>IF(Tāme!F66="","",Tāme!F66)</f>
        <v/>
      </c>
      <c r="G65" s="243">
        <f>IF(Tāme!G66="","",Tāme!G66)</f>
        <v>1</v>
      </c>
      <c r="H65" s="55">
        <f>IF(Tāme!H66="","",Tāme!H66)</f>
        <v>0</v>
      </c>
      <c r="I65" s="56">
        <f>IF(Tāme!I66="","",Tāme!I66)</f>
        <v>0</v>
      </c>
      <c r="J65" s="57">
        <f>IF(Tāme!J66="","",Tāme!J66)</f>
        <v>0</v>
      </c>
      <c r="K65" s="48"/>
      <c r="L65" s="75">
        <f>Tāme!L66</f>
        <v>0</v>
      </c>
      <c r="M65" s="313"/>
      <c r="N65" s="314"/>
      <c r="O65" s="314"/>
      <c r="P65" s="57">
        <f t="shared" si="3"/>
        <v>0</v>
      </c>
      <c r="Q65" s="256"/>
      <c r="R65" s="315"/>
      <c r="S65" s="260"/>
      <c r="T65" s="320"/>
      <c r="U65" s="321"/>
      <c r="V65" s="321"/>
      <c r="W65" s="321"/>
      <c r="X65" s="321"/>
      <c r="Y65" s="322"/>
      <c r="Z65" s="298" t="str">
        <f t="shared" si="0"/>
        <v/>
      </c>
      <c r="AA65" s="31"/>
    </row>
    <row r="66" spans="1:27" s="169" customFormat="1" ht="11.25" customHeight="1" hidden="1" outlineLevel="1" thickBot="1">
      <c r="A66" s="47"/>
      <c r="B66" s="58" t="str">
        <f>IF(Tāme!B67="","",Tāme!B67)</f>
        <v>3.10.</v>
      </c>
      <c r="C66" s="59" t="str">
        <f>IF(Tāme!C67="","",Tāme!C67)</f>
        <v/>
      </c>
      <c r="D66" s="218" t="str">
        <f>IF(Tāme!D67="","",Tāme!D67)</f>
        <v/>
      </c>
      <c r="E66" s="218" t="str">
        <f>IF(Tāme!E67="","",Tāme!E67)</f>
        <v/>
      </c>
      <c r="F66" s="60" t="str">
        <f>IF(Tāme!F67="","",Tāme!F67)</f>
        <v/>
      </c>
      <c r="G66" s="244">
        <f>IF(Tāme!G67="","",Tāme!G67)</f>
        <v>1</v>
      </c>
      <c r="H66" s="60">
        <f>IF(Tāme!H67="","",Tāme!H67)</f>
        <v>0</v>
      </c>
      <c r="I66" s="61">
        <f>IF(Tāme!I67="","",Tāme!I67)</f>
        <v>0</v>
      </c>
      <c r="J66" s="62">
        <f>IF(Tāme!J67="","",Tāme!J67)</f>
        <v>0</v>
      </c>
      <c r="K66" s="48"/>
      <c r="L66" s="75">
        <f>Tāme!L67</f>
        <v>0</v>
      </c>
      <c r="M66" s="313"/>
      <c r="N66" s="314"/>
      <c r="O66" s="314"/>
      <c r="P66" s="57">
        <f t="shared" si="3"/>
        <v>0</v>
      </c>
      <c r="Q66" s="256"/>
      <c r="R66" s="315"/>
      <c r="S66" s="260"/>
      <c r="T66" s="323"/>
      <c r="U66" s="324"/>
      <c r="V66" s="324"/>
      <c r="W66" s="321"/>
      <c r="X66" s="324"/>
      <c r="Y66" s="325"/>
      <c r="Z66" s="298" t="str">
        <f t="shared" si="0"/>
        <v/>
      </c>
      <c r="AA66" s="31"/>
    </row>
    <row r="67" spans="1:27" s="175" customFormat="1" ht="21" customHeight="1" thickBot="1" thickTop="1">
      <c r="A67" s="65"/>
      <c r="B67" s="432" t="s">
        <v>21</v>
      </c>
      <c r="C67" s="433"/>
      <c r="D67" s="433"/>
      <c r="E67" s="433"/>
      <c r="F67" s="433"/>
      <c r="G67" s="433"/>
      <c r="H67" s="433"/>
      <c r="I67" s="433"/>
      <c r="J67" s="434"/>
      <c r="K67" s="48"/>
      <c r="L67" s="174">
        <f>L9+L35+L56</f>
        <v>0</v>
      </c>
      <c r="M67" s="174">
        <f>M9+M35+M56</f>
        <v>0</v>
      </c>
      <c r="N67" s="174">
        <f>N9+N35+N56</f>
        <v>0</v>
      </c>
      <c r="O67" s="174">
        <f>O9+O35+O56</f>
        <v>0</v>
      </c>
      <c r="P67" s="174">
        <f>P9+P35+P56</f>
        <v>0</v>
      </c>
      <c r="Q67" s="256"/>
      <c r="R67" s="259"/>
      <c r="S67" s="259"/>
      <c r="T67" s="259"/>
      <c r="U67" s="259"/>
      <c r="V67" s="259"/>
      <c r="W67" s="259"/>
      <c r="X67" s="259"/>
      <c r="Y67" s="259"/>
      <c r="Z67" s="307"/>
      <c r="AA67" s="259"/>
    </row>
    <row r="68" spans="1:27" s="175" customFormat="1" ht="6" customHeight="1" thickTop="1">
      <c r="A68" s="65"/>
      <c r="B68" s="157"/>
      <c r="C68" s="157"/>
      <c r="D68" s="219"/>
      <c r="E68" s="219"/>
      <c r="F68" s="157"/>
      <c r="G68" s="157"/>
      <c r="H68" s="157"/>
      <c r="I68" s="157"/>
      <c r="J68" s="157"/>
      <c r="K68" s="48"/>
      <c r="L68" s="157"/>
      <c r="M68" s="157"/>
      <c r="N68" s="157"/>
      <c r="O68" s="290"/>
      <c r="P68" s="176"/>
      <c r="Q68" s="256"/>
      <c r="R68" s="259"/>
      <c r="S68" s="259"/>
      <c r="T68" s="259"/>
      <c r="U68" s="259"/>
      <c r="V68" s="259"/>
      <c r="W68" s="259"/>
      <c r="X68" s="259"/>
      <c r="Y68" s="259"/>
      <c r="Z68" s="307"/>
      <c r="AA68" s="259"/>
    </row>
    <row r="69" spans="1:27" s="177" customFormat="1" ht="15">
      <c r="A69" s="159"/>
      <c r="B69" s="159"/>
      <c r="C69" s="159"/>
      <c r="D69" s="220"/>
      <c r="E69" s="220"/>
      <c r="F69" s="159"/>
      <c r="G69" s="159"/>
      <c r="H69" s="160"/>
      <c r="I69" s="161"/>
      <c r="J69" s="160"/>
      <c r="K69" s="160"/>
      <c r="L69" s="421" t="str">
        <f>IF(L67=SUM(M67:P67),"","! Nav veikts korekts attiecināmo izmaksu sadalījums pa finansētājiem")</f>
        <v/>
      </c>
      <c r="M69" s="421"/>
      <c r="N69" s="421"/>
      <c r="O69" s="421"/>
      <c r="P69" s="421"/>
      <c r="Q69" s="256"/>
      <c r="R69" s="259"/>
      <c r="S69" s="259"/>
      <c r="T69" s="259"/>
      <c r="U69" s="259"/>
      <c r="V69" s="259"/>
      <c r="W69" s="259"/>
      <c r="X69" s="259"/>
      <c r="Y69" s="259"/>
      <c r="Z69" s="307"/>
      <c r="AA69" s="259"/>
    </row>
    <row r="70" spans="2:27" ht="15">
      <c r="B70" s="67" t="s">
        <v>24</v>
      </c>
      <c r="L70" s="421" t="str">
        <f>_xlfn.IFERROR(IF(M67/L67&lt;5%,"! Aizņēmēja līdzdalībai projektā jābūt ne mazākai kā 5% no Attiecināmo izmaksu kopsummas ",""),"")</f>
        <v/>
      </c>
      <c r="M70" s="421"/>
      <c r="N70" s="421"/>
      <c r="O70" s="421"/>
      <c r="P70" s="421"/>
      <c r="Q70" s="256"/>
      <c r="R70" s="259"/>
      <c r="S70" s="259"/>
      <c r="T70" s="259"/>
      <c r="U70" s="259"/>
      <c r="V70" s="259"/>
      <c r="W70" s="259"/>
      <c r="X70" s="259"/>
      <c r="Y70" s="259"/>
      <c r="Z70" s="307"/>
      <c r="AA70" s="259"/>
    </row>
    <row r="71" spans="2:27" ht="37.5" customHeight="1">
      <c r="B71" s="407"/>
      <c r="C71" s="408"/>
      <c r="D71" s="408"/>
      <c r="E71" s="408"/>
      <c r="F71" s="408"/>
      <c r="G71" s="408"/>
      <c r="H71" s="408"/>
      <c r="I71" s="408"/>
      <c r="J71" s="408"/>
      <c r="K71" s="408"/>
      <c r="L71" s="408"/>
      <c r="M71" s="408"/>
      <c r="N71" s="408"/>
      <c r="O71" s="408"/>
      <c r="P71" s="409"/>
      <c r="R71" s="259"/>
      <c r="S71" s="259"/>
      <c r="T71" s="259"/>
      <c r="U71" s="259"/>
      <c r="V71" s="259"/>
      <c r="W71" s="259"/>
      <c r="X71" s="259"/>
      <c r="Y71" s="259"/>
      <c r="Z71" s="307"/>
      <c r="AA71" s="259"/>
    </row>
    <row r="72" spans="18:27" ht="15">
      <c r="R72" s="259"/>
      <c r="S72" s="259"/>
      <c r="T72" s="259"/>
      <c r="U72" s="259"/>
      <c r="V72" s="259"/>
      <c r="W72" s="259"/>
      <c r="X72" s="259"/>
      <c r="Y72" s="259"/>
      <c r="Z72" s="307"/>
      <c r="AA72" s="259"/>
    </row>
    <row r="73" spans="18:27" ht="15">
      <c r="R73" s="259"/>
      <c r="S73" s="259"/>
      <c r="T73" s="259"/>
      <c r="U73" s="259"/>
      <c r="V73" s="259"/>
      <c r="W73" s="259"/>
      <c r="X73" s="259"/>
      <c r="Y73" s="259"/>
      <c r="Z73" s="307"/>
      <c r="AA73" s="259"/>
    </row>
    <row r="74" spans="18:27" ht="15" hidden="1">
      <c r="R74" s="259"/>
      <c r="S74" s="259"/>
      <c r="T74" s="259"/>
      <c r="U74" s="259"/>
      <c r="V74" s="259"/>
      <c r="W74" s="259"/>
      <c r="X74" s="259"/>
      <c r="Y74" s="259"/>
      <c r="Z74" s="307"/>
      <c r="AA74" s="259"/>
    </row>
    <row r="75" spans="18:27" ht="15" hidden="1">
      <c r="R75" s="259"/>
      <c r="S75" s="259"/>
      <c r="T75" s="259"/>
      <c r="U75" s="259"/>
      <c r="V75" s="259"/>
      <c r="W75" s="259"/>
      <c r="X75" s="259"/>
      <c r="Y75" s="259"/>
      <c r="Z75" s="307"/>
      <c r="AA75" s="259"/>
    </row>
    <row r="76" spans="18:27" ht="15" hidden="1">
      <c r="R76" s="259"/>
      <c r="S76" s="259"/>
      <c r="T76" s="259"/>
      <c r="U76" s="259"/>
      <c r="V76" s="259"/>
      <c r="W76" s="259"/>
      <c r="X76" s="259"/>
      <c r="Y76" s="259"/>
      <c r="Z76" s="307"/>
      <c r="AA76" s="259"/>
    </row>
    <row r="77" spans="18:27" ht="15" hidden="1">
      <c r="R77" s="259"/>
      <c r="S77" s="259"/>
      <c r="T77" s="259"/>
      <c r="U77" s="259"/>
      <c r="V77" s="259"/>
      <c r="W77" s="259"/>
      <c r="X77" s="259"/>
      <c r="Y77" s="259"/>
      <c r="Z77" s="307"/>
      <c r="AA77" s="259"/>
    </row>
    <row r="78" spans="18:27" ht="15" hidden="1">
      <c r="R78" s="259"/>
      <c r="S78" s="259"/>
      <c r="T78" s="259"/>
      <c r="U78" s="259"/>
      <c r="V78" s="259"/>
      <c r="W78" s="259"/>
      <c r="X78" s="259"/>
      <c r="Y78" s="259"/>
      <c r="Z78" s="307"/>
      <c r="AA78" s="259"/>
    </row>
    <row r="79" spans="18:27" ht="15" hidden="1">
      <c r="R79" s="259"/>
      <c r="S79" s="259"/>
      <c r="T79" s="259"/>
      <c r="U79" s="259"/>
      <c r="V79" s="259"/>
      <c r="W79" s="259"/>
      <c r="X79" s="259"/>
      <c r="Y79" s="259"/>
      <c r="Z79" s="307"/>
      <c r="AA79" s="259"/>
    </row>
    <row r="80" spans="18:27" ht="15" hidden="1">
      <c r="R80" s="259"/>
      <c r="S80" s="259"/>
      <c r="T80" s="259"/>
      <c r="U80" s="259"/>
      <c r="V80" s="259"/>
      <c r="W80" s="259"/>
      <c r="X80" s="259"/>
      <c r="Y80" s="259"/>
      <c r="Z80" s="307"/>
      <c r="AA80" s="259"/>
    </row>
    <row r="81" spans="18:27" ht="15" hidden="1">
      <c r="R81" s="259"/>
      <c r="S81" s="259"/>
      <c r="T81" s="259"/>
      <c r="U81" s="259"/>
      <c r="V81" s="259"/>
      <c r="W81" s="259"/>
      <c r="X81" s="259"/>
      <c r="Y81" s="259"/>
      <c r="Z81" s="307"/>
      <c r="AA81" s="259"/>
    </row>
    <row r="82" spans="18:27" ht="15" hidden="1">
      <c r="R82" s="259"/>
      <c r="S82" s="259"/>
      <c r="T82" s="259"/>
      <c r="U82" s="259"/>
      <c r="V82" s="259"/>
      <c r="W82" s="259"/>
      <c r="X82" s="259"/>
      <c r="Y82" s="259"/>
      <c r="Z82" s="307"/>
      <c r="AA82" s="259"/>
    </row>
    <row r="83" spans="18:27" ht="15" hidden="1">
      <c r="R83" s="259"/>
      <c r="S83" s="259"/>
      <c r="T83" s="259"/>
      <c r="U83" s="259"/>
      <c r="V83" s="259"/>
      <c r="W83" s="259"/>
      <c r="X83" s="259"/>
      <c r="Y83" s="259"/>
      <c r="Z83" s="307"/>
      <c r="AA83" s="259"/>
    </row>
    <row r="84" spans="18:27" ht="15" hidden="1">
      <c r="R84" s="259"/>
      <c r="S84" s="259"/>
      <c r="T84" s="259"/>
      <c r="U84" s="259"/>
      <c r="V84" s="259"/>
      <c r="W84" s="259"/>
      <c r="X84" s="259"/>
      <c r="Y84" s="259"/>
      <c r="Z84" s="307"/>
      <c r="AA84" s="259"/>
    </row>
  </sheetData>
  <sheetProtection algorithmName="SHA-512" hashValue="T7UIi0BJ3m4rtizmf8jWmxgOB5ZuZyVEX1OkaqQ6TZjpQyzxSJkTnQsQ72vHE/BNNufF8ZY02dO0CqP+HGZcwQ==" saltValue="Pf7d4zvLmJ2DQYPj3XSodA==" spinCount="100000" sheet="1" scenarios="1" formatCells="0" formatColumns="0" formatRows="0"/>
  <mergeCells count="23">
    <mergeCell ref="T7:Y7"/>
    <mergeCell ref="Q1:Y1"/>
    <mergeCell ref="B4:Y4"/>
    <mergeCell ref="L69:P69"/>
    <mergeCell ref="L70:P70"/>
    <mergeCell ref="B5:P5"/>
    <mergeCell ref="R7:R8"/>
    <mergeCell ref="C9:D9"/>
    <mergeCell ref="C35:D35"/>
    <mergeCell ref="C56:D56"/>
    <mergeCell ref="B7:B8"/>
    <mergeCell ref="C7:C8"/>
    <mergeCell ref="D7:E7"/>
    <mergeCell ref="M7:P7"/>
    <mergeCell ref="H1:P1"/>
    <mergeCell ref="B67:J67"/>
    <mergeCell ref="B71:P71"/>
    <mergeCell ref="L7:L8"/>
    <mergeCell ref="I7:I8"/>
    <mergeCell ref="J7:J8"/>
    <mergeCell ref="F7:F8"/>
    <mergeCell ref="G7:G8"/>
    <mergeCell ref="H7:H8"/>
  </mergeCells>
  <dataValidations count="2">
    <dataValidation type="list" allowBlank="1" showInputMessage="1" showErrorMessage="1" sqref="R10:R34 R36:R55 R57:R66"/>
    <dataValidation type="list" allowBlank="1" showInputMessage="1" showErrorMessage="1" sqref="T36:Y55 T10:Y34 T57:Y66">
      <formula1>"JĀ"</formula1>
    </dataValidation>
  </dataValidations>
  <printOptions/>
  <pageMargins left="0.7" right="0.7" top="0.75" bottom="0.75" header="0.3" footer="0.3"/>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DBAAE-6915-47B2-B0D0-DFC4B0EC3DE7}">
  <sheetPr>
    <tabColor theme="9" tint="0.7999799847602844"/>
    <outlinePr summaryBelow="0" summaryRight="0"/>
  </sheetPr>
  <dimension ref="B1:AG86"/>
  <sheetViews>
    <sheetView showGridLines="0" zoomScale="95" zoomScaleNormal="95" workbookViewId="0" topLeftCell="A1">
      <pane ySplit="8" topLeftCell="A9" activePane="bottomLeft" state="frozen"/>
      <selection pane="bottomLeft" activeCell="J49" sqref="J49"/>
    </sheetView>
  </sheetViews>
  <sheetFormatPr defaultColWidth="0" defaultRowHeight="15" zeroHeight="1" outlineLevelRow="1" outlineLevelCol="1"/>
  <cols>
    <col min="1" max="1" width="1.57421875" style="1" customWidth="1"/>
    <col min="2" max="2" width="4.57421875" style="1" customWidth="1"/>
    <col min="3" max="3" width="53.140625" style="221" customWidth="1" collapsed="1"/>
    <col min="4" max="4" width="20.421875" style="221" hidden="1" customWidth="1" outlineLevel="1"/>
    <col min="5" max="5" width="14.00390625" style="221" hidden="1" customWidth="1" outlineLevel="1"/>
    <col min="6" max="6" width="12.7109375" style="1" hidden="1" customWidth="1" outlineLevel="1"/>
    <col min="7" max="7" width="7.00390625" style="1" hidden="1" customWidth="1" outlineLevel="1"/>
    <col min="8" max="8" width="14.28125" style="14" customWidth="1"/>
    <col min="9" max="9" width="14.28125" style="6" customWidth="1"/>
    <col min="10" max="10" width="14.28125" style="14" customWidth="1"/>
    <col min="11" max="11" width="4.57421875" style="22" customWidth="1"/>
    <col min="12" max="12" width="16.57421875" style="1" customWidth="1"/>
    <col min="13" max="14" width="14.140625" style="1" customWidth="1"/>
    <col min="15" max="15" width="14.140625" style="5" customWidth="1"/>
    <col min="16" max="16" width="0.71875" style="1" customWidth="1"/>
    <col min="17" max="17" width="15.140625" style="1" customWidth="1"/>
    <col min="18" max="18" width="2.140625" style="1" customWidth="1"/>
    <col min="19" max="22" width="15.140625" style="1" customWidth="1"/>
    <col min="23" max="23" width="2.421875" style="1" customWidth="1"/>
    <col min="24" max="24" width="15.140625" style="1" customWidth="1"/>
    <col min="25" max="25" width="9.140625" style="1" customWidth="1"/>
    <col min="26" max="33" width="9.140625" style="1" hidden="1" customWidth="1"/>
    <col min="34" max="41" width="0" style="1" hidden="1" customWidth="1"/>
    <col min="42" max="16384" width="9.140625" style="1" hidden="1" customWidth="1"/>
  </cols>
  <sheetData>
    <row r="1" spans="6:33" ht="66" customHeight="1">
      <c r="F1" s="25"/>
      <c r="G1" s="25"/>
      <c r="H1" s="459" t="s">
        <v>72</v>
      </c>
      <c r="I1" s="459"/>
      <c r="J1" s="459"/>
      <c r="K1" s="459"/>
      <c r="L1" s="459"/>
      <c r="M1" s="459"/>
      <c r="N1" s="459"/>
      <c r="O1" s="459"/>
      <c r="P1" s="459"/>
      <c r="Q1" s="459"/>
      <c r="R1" s="459"/>
      <c r="S1" s="459"/>
      <c r="T1" s="459"/>
      <c r="U1" s="459"/>
      <c r="V1" s="459"/>
      <c r="W1" s="459"/>
      <c r="X1" s="459"/>
      <c r="Y1" s="2"/>
      <c r="Z1" s="2"/>
      <c r="AA1" s="2"/>
      <c r="AB1" s="2"/>
      <c r="AC1" s="2"/>
      <c r="AD1" s="2"/>
      <c r="AE1" s="2"/>
      <c r="AF1" s="2"/>
      <c r="AG1" s="2"/>
    </row>
    <row r="2" spans="2:33" ht="16.5" customHeight="1" thickBot="1">
      <c r="B2" s="86" t="s">
        <v>114</v>
      </c>
      <c r="C2" s="222"/>
      <c r="D2" s="222"/>
      <c r="E2" s="228"/>
      <c r="F2" s="7"/>
      <c r="G2" s="8"/>
      <c r="H2" s="12"/>
      <c r="I2" s="8"/>
      <c r="J2" s="15"/>
      <c r="K2" s="15"/>
      <c r="L2" s="8"/>
      <c r="M2" s="8"/>
      <c r="N2" s="8"/>
      <c r="O2" s="9"/>
      <c r="P2" s="9"/>
      <c r="Q2" s="9"/>
      <c r="R2" s="9"/>
      <c r="S2" s="9"/>
      <c r="T2" s="9"/>
      <c r="U2" s="9"/>
      <c r="V2" s="9"/>
      <c r="W2" s="9"/>
      <c r="X2" s="9"/>
      <c r="Y2" s="2"/>
      <c r="Z2" s="2"/>
      <c r="AA2" s="2"/>
      <c r="AB2" s="2"/>
      <c r="AC2" s="2"/>
      <c r="AD2" s="2"/>
      <c r="AE2" s="2"/>
      <c r="AF2" s="2"/>
      <c r="AG2" s="2"/>
    </row>
    <row r="3" spans="2:15" ht="3" customHeight="1">
      <c r="B3" s="10"/>
      <c r="C3" s="223"/>
      <c r="D3" s="223"/>
      <c r="E3" s="229"/>
      <c r="F3" s="11"/>
      <c r="G3" s="3"/>
      <c r="H3" s="13"/>
      <c r="I3" s="3"/>
      <c r="J3" s="16"/>
      <c r="K3" s="14"/>
      <c r="L3" s="3"/>
      <c r="M3" s="3"/>
      <c r="N3" s="3"/>
      <c r="O3" s="4"/>
    </row>
    <row r="4" spans="2:15" s="24" customFormat="1" ht="24" customHeight="1">
      <c r="B4" s="460" t="s">
        <v>115</v>
      </c>
      <c r="C4" s="460"/>
      <c r="D4" s="460"/>
      <c r="E4" s="460"/>
      <c r="F4" s="460"/>
      <c r="G4" s="460"/>
      <c r="H4" s="460"/>
      <c r="I4" s="460"/>
      <c r="J4" s="460"/>
      <c r="K4" s="460"/>
      <c r="L4" s="460"/>
      <c r="M4" s="460"/>
      <c r="N4" s="460"/>
      <c r="O4" s="460"/>
    </row>
    <row r="5" spans="2:15" s="24" customFormat="1" ht="16.5" customHeight="1">
      <c r="B5" s="422" t="str">
        <f>IF(OR(Tāme!P79&gt;0.01,Tāme!P79&lt;-0.01),"! Pirms aizpildiet šo darba lapu, aizpildiet pilnībā darba lapu- Tāme! (nepieciešams sadalīt kopējās izmaksas starp Attiecināmām/ Neattiecināmām/ PVN)","")</f>
        <v/>
      </c>
      <c r="C5" s="422"/>
      <c r="D5" s="422"/>
      <c r="E5" s="422"/>
      <c r="F5" s="422"/>
      <c r="G5" s="422"/>
      <c r="H5" s="422"/>
      <c r="I5" s="422"/>
      <c r="J5" s="422"/>
      <c r="K5" s="422"/>
      <c r="L5" s="422"/>
      <c r="M5" s="422"/>
      <c r="N5" s="422"/>
      <c r="O5" s="422"/>
    </row>
    <row r="6" spans="2:18" ht="6" customHeight="1">
      <c r="B6" s="10"/>
      <c r="C6" s="223"/>
      <c r="D6" s="223"/>
      <c r="E6" s="229"/>
      <c r="F6" s="11"/>
      <c r="G6" s="3"/>
      <c r="H6" s="13"/>
      <c r="I6" s="3"/>
      <c r="J6" s="16"/>
      <c r="K6" s="14"/>
      <c r="L6" s="3"/>
      <c r="M6" s="3"/>
      <c r="N6" s="3"/>
      <c r="O6" s="4"/>
      <c r="R6" s="24"/>
    </row>
    <row r="7" spans="2:24" ht="13.5" customHeight="1">
      <c r="B7" s="455" t="s">
        <v>0</v>
      </c>
      <c r="C7" s="449" t="s">
        <v>39</v>
      </c>
      <c r="D7" s="449" t="s">
        <v>12</v>
      </c>
      <c r="E7" s="449"/>
      <c r="F7" s="449" t="s">
        <v>2</v>
      </c>
      <c r="G7" s="449" t="s">
        <v>3</v>
      </c>
      <c r="H7" s="449" t="s">
        <v>4</v>
      </c>
      <c r="I7" s="453" t="s">
        <v>5</v>
      </c>
      <c r="J7" s="445" t="s">
        <v>41</v>
      </c>
      <c r="L7" s="441" t="s">
        <v>45</v>
      </c>
      <c r="M7" s="451" t="s">
        <v>15</v>
      </c>
      <c r="N7" s="452"/>
      <c r="O7" s="452"/>
      <c r="Q7" s="457" t="s">
        <v>102</v>
      </c>
      <c r="R7" s="24"/>
      <c r="S7" s="441" t="s">
        <v>116</v>
      </c>
      <c r="T7" s="451" t="s">
        <v>15</v>
      </c>
      <c r="U7" s="452"/>
      <c r="V7" s="452"/>
      <c r="W7" s="363"/>
      <c r="X7" s="457" t="s">
        <v>118</v>
      </c>
    </row>
    <row r="8" spans="2:24" ht="52.5" customHeight="1">
      <c r="B8" s="456"/>
      <c r="C8" s="450"/>
      <c r="D8" s="208" t="s">
        <v>6</v>
      </c>
      <c r="E8" s="208" t="s">
        <v>7</v>
      </c>
      <c r="F8" s="450"/>
      <c r="G8" s="450"/>
      <c r="H8" s="450"/>
      <c r="I8" s="454"/>
      <c r="J8" s="446"/>
      <c r="L8" s="442"/>
      <c r="M8" s="127" t="s">
        <v>91</v>
      </c>
      <c r="N8" s="128" t="s">
        <v>92</v>
      </c>
      <c r="O8" s="128" t="s">
        <v>81</v>
      </c>
      <c r="Q8" s="458"/>
      <c r="R8" s="24"/>
      <c r="S8" s="442"/>
      <c r="T8" s="127" t="s">
        <v>91</v>
      </c>
      <c r="U8" s="128" t="s">
        <v>92</v>
      </c>
      <c r="V8" s="128" t="s">
        <v>81</v>
      </c>
      <c r="W8" s="363"/>
      <c r="X8" s="458"/>
    </row>
    <row r="9" spans="2:24" s="17" customFormat="1" ht="21" customHeight="1">
      <c r="B9" s="180">
        <v>1</v>
      </c>
      <c r="C9" s="447" t="str">
        <f>'Attiecināmās izmaksas'!C9</f>
        <v>Iekārtas un aprīkojums</v>
      </c>
      <c r="D9" s="448"/>
      <c r="E9" s="230"/>
      <c r="F9" s="123"/>
      <c r="G9" s="245"/>
      <c r="H9" s="181"/>
      <c r="I9" s="182"/>
      <c r="J9" s="183">
        <f>SUM(J10:J34)</f>
        <v>0</v>
      </c>
      <c r="K9" s="22"/>
      <c r="L9" s="183">
        <f>SUM(L10:L34)</f>
        <v>0</v>
      </c>
      <c r="M9" s="345">
        <f>SUM(M10:M34)</f>
        <v>0</v>
      </c>
      <c r="N9" s="346">
        <f>SUM(N10:N34)</f>
        <v>0</v>
      </c>
      <c r="O9" s="186">
        <f>SUM(O10:O34)</f>
        <v>0</v>
      </c>
      <c r="Q9" s="149">
        <f>SUM(Q10:Q34)</f>
        <v>0</v>
      </c>
      <c r="R9" s="24"/>
      <c r="S9" s="183">
        <f>SUM(S10:S34)</f>
        <v>0</v>
      </c>
      <c r="T9" s="345">
        <f>SUM(T10:T34)</f>
        <v>0</v>
      </c>
      <c r="U9" s="346">
        <f>SUM(U10:U34)</f>
        <v>0</v>
      </c>
      <c r="V9" s="346">
        <f>SUM(V10:V34)</f>
        <v>0</v>
      </c>
      <c r="X9" s="149">
        <f>SUM(X10:X34)</f>
        <v>0</v>
      </c>
    </row>
    <row r="10" spans="2:24" s="17" customFormat="1" ht="11.25" customHeight="1">
      <c r="B10" s="26">
        <f>IF(Tāme!B11="","",Tāme!B11)</f>
        <v>1.1</v>
      </c>
      <c r="C10" s="224" t="str">
        <f>IF(Tāme!C11="","",Tāme!C11)</f>
        <v/>
      </c>
      <c r="D10" s="224" t="str">
        <f>IF(Tāme!D11="","",Tāme!D11)</f>
        <v/>
      </c>
      <c r="E10" s="224" t="str">
        <f>IF(Tāme!E11="","",Tāme!E11)</f>
        <v/>
      </c>
      <c r="F10" s="19" t="str">
        <f>IF(Tāme!F11="","",Tāme!F11)</f>
        <v/>
      </c>
      <c r="G10" s="246">
        <f>IF(Tāme!G11="","",Tāme!G11)</f>
        <v>1</v>
      </c>
      <c r="H10" s="19">
        <f>IF(Tāme!H11="","",Tāme!H11)</f>
        <v>0</v>
      </c>
      <c r="I10" s="29">
        <f>IF(Tāme!I11="","",Tāme!I11)</f>
        <v>0</v>
      </c>
      <c r="J10" s="21">
        <f>IF(Tāme!J11="","",Tāme!J11)</f>
        <v>0</v>
      </c>
      <c r="K10" s="22"/>
      <c r="L10" s="21">
        <f>Tāme!M11</f>
        <v>0</v>
      </c>
      <c r="M10" s="326"/>
      <c r="N10" s="326"/>
      <c r="O10" s="327"/>
      <c r="Q10" s="152">
        <f>_xlfn.IFERROR((L10-M10-N10-O10),"")</f>
        <v>0</v>
      </c>
      <c r="R10" s="24"/>
      <c r="S10" s="21">
        <f>Tāme!N11</f>
        <v>0</v>
      </c>
      <c r="T10" s="326"/>
      <c r="U10" s="326"/>
      <c r="V10" s="327"/>
      <c r="X10" s="152">
        <f>_xlfn.IFERROR((S10-T10-U10-V10),"")</f>
        <v>0</v>
      </c>
    </row>
    <row r="11" spans="2:24" s="17" customFormat="1" ht="11.25" customHeight="1" collapsed="1">
      <c r="B11" s="26">
        <f>IF(Tāme!B12="","",Tāme!B12)</f>
        <v>1.2</v>
      </c>
      <c r="C11" s="224" t="str">
        <f>IF(Tāme!C12="","",Tāme!C12)</f>
        <v/>
      </c>
      <c r="D11" s="224" t="str">
        <f>IF(Tāme!D12="","",Tāme!D12)</f>
        <v/>
      </c>
      <c r="E11" s="224" t="str">
        <f>IF(Tāme!E12="","",Tāme!E12)</f>
        <v/>
      </c>
      <c r="F11" s="19" t="str">
        <f>IF(Tāme!F12="","",Tāme!F12)</f>
        <v/>
      </c>
      <c r="G11" s="246">
        <f>IF(Tāme!G12="","",Tāme!G12)</f>
        <v>1</v>
      </c>
      <c r="H11" s="19">
        <f>IF(Tāme!H12="","",Tāme!H12)</f>
        <v>0</v>
      </c>
      <c r="I11" s="29">
        <f>IF(Tāme!I12="","",Tāme!I12)</f>
        <v>0</v>
      </c>
      <c r="J11" s="21">
        <f>IF(Tāme!J12="","",Tāme!J12)</f>
        <v>0</v>
      </c>
      <c r="K11" s="22"/>
      <c r="L11" s="21">
        <f>Tāme!M12</f>
        <v>0</v>
      </c>
      <c r="M11" s="326"/>
      <c r="N11" s="326"/>
      <c r="O11" s="327"/>
      <c r="Q11" s="152">
        <f>_xlfn.IFERROR((L11-M11-N11-O11),"")</f>
        <v>0</v>
      </c>
      <c r="R11" s="24"/>
      <c r="S11" s="21">
        <f>Tāme!N12</f>
        <v>0</v>
      </c>
      <c r="T11" s="326"/>
      <c r="U11" s="326"/>
      <c r="V11" s="327"/>
      <c r="X11" s="152">
        <f>_xlfn.IFERROR((S11-T11-U11-V11),"")</f>
        <v>0</v>
      </c>
    </row>
    <row r="12" spans="2:24" s="17" customFormat="1" ht="11.25" customHeight="1" hidden="1" outlineLevel="1">
      <c r="B12" s="26">
        <f>IF(Tāme!B13="","",Tāme!B13)</f>
        <v>1.3</v>
      </c>
      <c r="C12" s="224" t="str">
        <f>IF(Tāme!C13="","",Tāme!C13)</f>
        <v/>
      </c>
      <c r="D12" s="224" t="str">
        <f>IF(Tāme!D13="","",Tāme!D13)</f>
        <v/>
      </c>
      <c r="E12" s="224" t="str">
        <f>IF(Tāme!E13="","",Tāme!E13)</f>
        <v/>
      </c>
      <c r="F12" s="19" t="str">
        <f>IF(Tāme!F13="","",Tāme!F13)</f>
        <v/>
      </c>
      <c r="G12" s="246">
        <f>IF(Tāme!G13="","",Tāme!G13)</f>
        <v>1</v>
      </c>
      <c r="H12" s="19">
        <f>IF(Tāme!H13="","",Tāme!H13)</f>
        <v>0</v>
      </c>
      <c r="I12" s="29">
        <f>IF(Tāme!I13="","",Tāme!I13)</f>
        <v>0</v>
      </c>
      <c r="J12" s="21">
        <f>IF(Tāme!J13="","",Tāme!J13)</f>
        <v>0</v>
      </c>
      <c r="K12" s="22"/>
      <c r="L12" s="21">
        <f>Tāme!M13</f>
        <v>0</v>
      </c>
      <c r="M12" s="326"/>
      <c r="N12" s="326"/>
      <c r="O12" s="327"/>
      <c r="Q12" s="152">
        <f aca="true" t="shared" si="0" ref="Q12:Q34">_xlfn.IFERROR((L12-M12-N12-O12),"")</f>
        <v>0</v>
      </c>
      <c r="R12" s="24"/>
      <c r="S12" s="21">
        <f>Tāme!N13</f>
        <v>0</v>
      </c>
      <c r="T12" s="326"/>
      <c r="U12" s="326"/>
      <c r="V12" s="327"/>
      <c r="X12" s="152">
        <f aca="true" t="shared" si="1" ref="X12:X34">_xlfn.IFERROR((S12-T12-U12-V12),"")</f>
        <v>0</v>
      </c>
    </row>
    <row r="13" spans="2:24" s="17" customFormat="1" ht="11.25" customHeight="1" hidden="1" outlineLevel="1">
      <c r="B13" s="26">
        <f>IF(Tāme!B14="","",Tāme!B14)</f>
        <v>1.4</v>
      </c>
      <c r="C13" s="224" t="str">
        <f>IF(Tāme!C14="","",Tāme!C14)</f>
        <v/>
      </c>
      <c r="D13" s="224" t="str">
        <f>IF(Tāme!D14="","",Tāme!D14)</f>
        <v/>
      </c>
      <c r="E13" s="224" t="str">
        <f>IF(Tāme!E14="","",Tāme!E14)</f>
        <v/>
      </c>
      <c r="F13" s="19" t="str">
        <f>IF(Tāme!F14="","",Tāme!F14)</f>
        <v/>
      </c>
      <c r="G13" s="246">
        <f>IF(Tāme!G14="","",Tāme!G14)</f>
        <v>1</v>
      </c>
      <c r="H13" s="19">
        <f>IF(Tāme!H14="","",Tāme!H14)</f>
        <v>0</v>
      </c>
      <c r="I13" s="29">
        <f>IF(Tāme!I14="","",Tāme!I14)</f>
        <v>0</v>
      </c>
      <c r="J13" s="21">
        <f>IF(Tāme!J14="","",Tāme!J14)</f>
        <v>0</v>
      </c>
      <c r="K13" s="22"/>
      <c r="L13" s="21">
        <f>Tāme!M14</f>
        <v>0</v>
      </c>
      <c r="M13" s="326"/>
      <c r="N13" s="326"/>
      <c r="O13" s="327"/>
      <c r="Q13" s="152">
        <f t="shared" si="0"/>
        <v>0</v>
      </c>
      <c r="R13" s="24"/>
      <c r="S13" s="21">
        <f>Tāme!N14</f>
        <v>0</v>
      </c>
      <c r="T13" s="326"/>
      <c r="U13" s="326"/>
      <c r="V13" s="327"/>
      <c r="X13" s="152">
        <f t="shared" si="1"/>
        <v>0</v>
      </c>
    </row>
    <row r="14" spans="2:24" s="17" customFormat="1" ht="11.25" customHeight="1" hidden="1" outlineLevel="1">
      <c r="B14" s="26">
        <f>IF(Tāme!B15="","",Tāme!B15)</f>
        <v>1.5</v>
      </c>
      <c r="C14" s="224" t="str">
        <f>IF(Tāme!C15="","",Tāme!C15)</f>
        <v/>
      </c>
      <c r="D14" s="224" t="str">
        <f>IF(Tāme!D15="","",Tāme!D15)</f>
        <v/>
      </c>
      <c r="E14" s="224" t="str">
        <f>IF(Tāme!E15="","",Tāme!E15)</f>
        <v/>
      </c>
      <c r="F14" s="19" t="str">
        <f>IF(Tāme!F15="","",Tāme!F15)</f>
        <v/>
      </c>
      <c r="G14" s="246">
        <f>IF(Tāme!G15="","",Tāme!G15)</f>
        <v>1</v>
      </c>
      <c r="H14" s="19">
        <f>IF(Tāme!H15="","",Tāme!H15)</f>
        <v>0</v>
      </c>
      <c r="I14" s="29">
        <f>IF(Tāme!I15="","",Tāme!I15)</f>
        <v>0</v>
      </c>
      <c r="J14" s="21">
        <f>IF(Tāme!J15="","",Tāme!J15)</f>
        <v>0</v>
      </c>
      <c r="K14" s="22"/>
      <c r="L14" s="21">
        <f>Tāme!M15</f>
        <v>0</v>
      </c>
      <c r="M14" s="326"/>
      <c r="N14" s="326"/>
      <c r="O14" s="327"/>
      <c r="Q14" s="152">
        <f t="shared" si="0"/>
        <v>0</v>
      </c>
      <c r="R14" s="24"/>
      <c r="S14" s="21">
        <f>Tāme!N15</f>
        <v>0</v>
      </c>
      <c r="T14" s="326"/>
      <c r="U14" s="326"/>
      <c r="V14" s="327"/>
      <c r="X14" s="152">
        <f t="shared" si="1"/>
        <v>0</v>
      </c>
    </row>
    <row r="15" spans="2:24" s="17" customFormat="1" ht="11.25" customHeight="1" hidden="1" outlineLevel="1">
      <c r="B15" s="26">
        <f>IF(Tāme!B16="","",Tāme!B16)</f>
        <v>1.6</v>
      </c>
      <c r="C15" s="224" t="str">
        <f>IF(Tāme!C16="","",Tāme!C16)</f>
        <v/>
      </c>
      <c r="D15" s="224" t="str">
        <f>IF(Tāme!D16="","",Tāme!D16)</f>
        <v/>
      </c>
      <c r="E15" s="224" t="str">
        <f>IF(Tāme!E16="","",Tāme!E16)</f>
        <v/>
      </c>
      <c r="F15" s="19" t="str">
        <f>IF(Tāme!F16="","",Tāme!F16)</f>
        <v/>
      </c>
      <c r="G15" s="246">
        <f>IF(Tāme!G16="","",Tāme!G16)</f>
        <v>1</v>
      </c>
      <c r="H15" s="19">
        <f>IF(Tāme!H16="","",Tāme!H16)</f>
        <v>0</v>
      </c>
      <c r="I15" s="29">
        <f>IF(Tāme!I16="","",Tāme!I16)</f>
        <v>0</v>
      </c>
      <c r="J15" s="21">
        <f>IF(Tāme!J16="","",Tāme!J16)</f>
        <v>0</v>
      </c>
      <c r="K15" s="22"/>
      <c r="L15" s="21">
        <f>Tāme!M16</f>
        <v>0</v>
      </c>
      <c r="M15" s="326"/>
      <c r="N15" s="326"/>
      <c r="O15" s="327"/>
      <c r="Q15" s="152">
        <f t="shared" si="0"/>
        <v>0</v>
      </c>
      <c r="R15" s="24"/>
      <c r="S15" s="21">
        <f>Tāme!N16</f>
        <v>0</v>
      </c>
      <c r="T15" s="326"/>
      <c r="U15" s="326"/>
      <c r="V15" s="327"/>
      <c r="X15" s="152">
        <f t="shared" si="1"/>
        <v>0</v>
      </c>
    </row>
    <row r="16" spans="2:24" s="17" customFormat="1" ht="11.25" customHeight="1" hidden="1" outlineLevel="1">
      <c r="B16" s="26">
        <f>IF(Tāme!B17="","",Tāme!B17)</f>
        <v>1.7</v>
      </c>
      <c r="C16" s="224" t="str">
        <f>IF(Tāme!C17="","",Tāme!C17)</f>
        <v/>
      </c>
      <c r="D16" s="224" t="str">
        <f>IF(Tāme!D17="","",Tāme!D17)</f>
        <v/>
      </c>
      <c r="E16" s="224" t="str">
        <f>IF(Tāme!E17="","",Tāme!E17)</f>
        <v/>
      </c>
      <c r="F16" s="19" t="str">
        <f>IF(Tāme!F17="","",Tāme!F17)</f>
        <v/>
      </c>
      <c r="G16" s="246">
        <f>IF(Tāme!G17="","",Tāme!G17)</f>
        <v>1</v>
      </c>
      <c r="H16" s="19">
        <f>IF(Tāme!H17="","",Tāme!H17)</f>
        <v>0</v>
      </c>
      <c r="I16" s="29">
        <f>IF(Tāme!I17="","",Tāme!I17)</f>
        <v>0</v>
      </c>
      <c r="J16" s="21">
        <f>IF(Tāme!J17="","",Tāme!J17)</f>
        <v>0</v>
      </c>
      <c r="K16" s="22"/>
      <c r="L16" s="21">
        <f>Tāme!M17</f>
        <v>0</v>
      </c>
      <c r="M16" s="326"/>
      <c r="N16" s="326"/>
      <c r="O16" s="327"/>
      <c r="Q16" s="152">
        <f t="shared" si="0"/>
        <v>0</v>
      </c>
      <c r="R16" s="24"/>
      <c r="S16" s="21">
        <f>Tāme!N17</f>
        <v>0</v>
      </c>
      <c r="T16" s="326"/>
      <c r="U16" s="326"/>
      <c r="V16" s="327"/>
      <c r="X16" s="152">
        <f t="shared" si="1"/>
        <v>0</v>
      </c>
    </row>
    <row r="17" spans="2:24" s="17" customFormat="1" ht="11.25" customHeight="1" hidden="1" outlineLevel="1">
      <c r="B17" s="26">
        <f>IF(Tāme!B18="","",Tāme!B18)</f>
        <v>1.8</v>
      </c>
      <c r="C17" s="224" t="str">
        <f>IF(Tāme!C18="","",Tāme!C18)</f>
        <v/>
      </c>
      <c r="D17" s="224" t="str">
        <f>IF(Tāme!D18="","",Tāme!D18)</f>
        <v/>
      </c>
      <c r="E17" s="224" t="str">
        <f>IF(Tāme!E18="","",Tāme!E18)</f>
        <v/>
      </c>
      <c r="F17" s="19" t="str">
        <f>IF(Tāme!F18="","",Tāme!F18)</f>
        <v/>
      </c>
      <c r="G17" s="246">
        <f>IF(Tāme!G18="","",Tāme!G18)</f>
        <v>1</v>
      </c>
      <c r="H17" s="19">
        <f>IF(Tāme!H18="","",Tāme!H18)</f>
        <v>0</v>
      </c>
      <c r="I17" s="29">
        <f>IF(Tāme!I18="","",Tāme!I18)</f>
        <v>0</v>
      </c>
      <c r="J17" s="21">
        <f>IF(Tāme!J18="","",Tāme!J18)</f>
        <v>0</v>
      </c>
      <c r="K17" s="22"/>
      <c r="L17" s="21">
        <f>Tāme!M18</f>
        <v>0</v>
      </c>
      <c r="M17" s="326"/>
      <c r="N17" s="326"/>
      <c r="O17" s="327"/>
      <c r="Q17" s="152">
        <f t="shared" si="0"/>
        <v>0</v>
      </c>
      <c r="R17" s="24"/>
      <c r="S17" s="21">
        <f>Tāme!N18</f>
        <v>0</v>
      </c>
      <c r="T17" s="326"/>
      <c r="U17" s="326"/>
      <c r="V17" s="327"/>
      <c r="X17" s="152">
        <f t="shared" si="1"/>
        <v>0</v>
      </c>
    </row>
    <row r="18" spans="2:24" s="17" customFormat="1" ht="11.25" customHeight="1" hidden="1" outlineLevel="1">
      <c r="B18" s="26">
        <f>IF(Tāme!B19="","",Tāme!B19)</f>
        <v>1.9</v>
      </c>
      <c r="C18" s="224" t="str">
        <f>IF(Tāme!C19="","",Tāme!C19)</f>
        <v/>
      </c>
      <c r="D18" s="224" t="str">
        <f>IF(Tāme!D19="","",Tāme!D19)</f>
        <v/>
      </c>
      <c r="E18" s="224" t="str">
        <f>IF(Tāme!E19="","",Tāme!E19)</f>
        <v/>
      </c>
      <c r="F18" s="19" t="str">
        <f>IF(Tāme!F19="","",Tāme!F19)</f>
        <v/>
      </c>
      <c r="G18" s="246">
        <f>IF(Tāme!G19="","",Tāme!G19)</f>
        <v>1</v>
      </c>
      <c r="H18" s="19">
        <f>IF(Tāme!H19="","",Tāme!H19)</f>
        <v>0</v>
      </c>
      <c r="I18" s="29">
        <f>IF(Tāme!I19="","",Tāme!I19)</f>
        <v>0</v>
      </c>
      <c r="J18" s="21">
        <f>IF(Tāme!J19="","",Tāme!J19)</f>
        <v>0</v>
      </c>
      <c r="K18" s="22"/>
      <c r="L18" s="21">
        <f>Tāme!M19</f>
        <v>0</v>
      </c>
      <c r="M18" s="326"/>
      <c r="N18" s="326"/>
      <c r="O18" s="327"/>
      <c r="Q18" s="152">
        <f t="shared" si="0"/>
        <v>0</v>
      </c>
      <c r="R18" s="24"/>
      <c r="S18" s="21">
        <f>Tāme!N19</f>
        <v>0</v>
      </c>
      <c r="T18" s="326"/>
      <c r="U18" s="326"/>
      <c r="V18" s="327"/>
      <c r="X18" s="152">
        <f t="shared" si="1"/>
        <v>0</v>
      </c>
    </row>
    <row r="19" spans="2:24" s="17" customFormat="1" ht="11.25" customHeight="1" hidden="1" outlineLevel="1">
      <c r="B19" s="26" t="str">
        <f>IF(Tāme!B20="","",Tāme!B20)</f>
        <v>1.10.</v>
      </c>
      <c r="C19" s="224" t="str">
        <f>IF(Tāme!C20="","",Tāme!C20)</f>
        <v/>
      </c>
      <c r="D19" s="224" t="str">
        <f>IF(Tāme!D20="","",Tāme!D20)</f>
        <v/>
      </c>
      <c r="E19" s="224" t="str">
        <f>IF(Tāme!E20="","",Tāme!E20)</f>
        <v/>
      </c>
      <c r="F19" s="19" t="str">
        <f>IF(Tāme!F20="","",Tāme!F20)</f>
        <v/>
      </c>
      <c r="G19" s="246">
        <f>IF(Tāme!G20="","",Tāme!G20)</f>
        <v>1</v>
      </c>
      <c r="H19" s="19">
        <f>IF(Tāme!H20="","",Tāme!H20)</f>
        <v>0</v>
      </c>
      <c r="I19" s="29">
        <f>IF(Tāme!I20="","",Tāme!I20)</f>
        <v>0</v>
      </c>
      <c r="J19" s="21">
        <f>IF(Tāme!J20="","",Tāme!J20)</f>
        <v>0</v>
      </c>
      <c r="K19" s="22"/>
      <c r="L19" s="21">
        <f>Tāme!M20</f>
        <v>0</v>
      </c>
      <c r="M19" s="326"/>
      <c r="N19" s="326"/>
      <c r="O19" s="327"/>
      <c r="Q19" s="152">
        <f t="shared" si="0"/>
        <v>0</v>
      </c>
      <c r="R19" s="24"/>
      <c r="S19" s="21">
        <f>Tāme!N20</f>
        <v>0</v>
      </c>
      <c r="T19" s="326"/>
      <c r="U19" s="326"/>
      <c r="V19" s="327"/>
      <c r="X19" s="152">
        <f t="shared" si="1"/>
        <v>0</v>
      </c>
    </row>
    <row r="20" spans="2:24" s="17" customFormat="1" ht="11.25" customHeight="1" hidden="1" outlineLevel="1">
      <c r="B20" s="26">
        <f>IF(Tāme!B21="","",Tāme!B21)</f>
        <v>1.11</v>
      </c>
      <c r="C20" s="224" t="str">
        <f>IF(Tāme!C21="","",Tāme!C21)</f>
        <v/>
      </c>
      <c r="D20" s="224" t="str">
        <f>IF(Tāme!D21="","",Tāme!D21)</f>
        <v/>
      </c>
      <c r="E20" s="224" t="str">
        <f>IF(Tāme!E21="","",Tāme!E21)</f>
        <v/>
      </c>
      <c r="F20" s="19" t="str">
        <f>IF(Tāme!F21="","",Tāme!F21)</f>
        <v/>
      </c>
      <c r="G20" s="246">
        <f>IF(Tāme!G21="","",Tāme!G21)</f>
        <v>1</v>
      </c>
      <c r="H20" s="19">
        <f>IF(Tāme!H21="","",Tāme!H21)</f>
        <v>0</v>
      </c>
      <c r="I20" s="29">
        <f>IF(Tāme!I21="","",Tāme!I21)</f>
        <v>0</v>
      </c>
      <c r="J20" s="21">
        <f>IF(Tāme!J21="","",Tāme!J21)</f>
        <v>0</v>
      </c>
      <c r="K20" s="22"/>
      <c r="L20" s="21">
        <f>Tāme!M21</f>
        <v>0</v>
      </c>
      <c r="M20" s="326"/>
      <c r="N20" s="326"/>
      <c r="O20" s="327"/>
      <c r="Q20" s="152">
        <f t="shared" si="0"/>
        <v>0</v>
      </c>
      <c r="R20" s="24"/>
      <c r="S20" s="21">
        <f>Tāme!N21</f>
        <v>0</v>
      </c>
      <c r="T20" s="326"/>
      <c r="U20" s="326"/>
      <c r="V20" s="327"/>
      <c r="X20" s="152">
        <f t="shared" si="1"/>
        <v>0</v>
      </c>
    </row>
    <row r="21" spans="2:24" s="17" customFormat="1" ht="11.25" customHeight="1" hidden="1" outlineLevel="1">
      <c r="B21" s="26">
        <f>IF(Tāme!B22="","",Tāme!B22)</f>
        <v>1.12</v>
      </c>
      <c r="C21" s="224" t="str">
        <f>IF(Tāme!C22="","",Tāme!C22)</f>
        <v/>
      </c>
      <c r="D21" s="224" t="str">
        <f>IF(Tāme!D22="","",Tāme!D22)</f>
        <v/>
      </c>
      <c r="E21" s="224" t="str">
        <f>IF(Tāme!E22="","",Tāme!E22)</f>
        <v/>
      </c>
      <c r="F21" s="19" t="str">
        <f>IF(Tāme!F22="","",Tāme!F22)</f>
        <v/>
      </c>
      <c r="G21" s="246">
        <f>IF(Tāme!G22="","",Tāme!G22)</f>
        <v>1</v>
      </c>
      <c r="H21" s="19">
        <f>IF(Tāme!H22="","",Tāme!H22)</f>
        <v>0</v>
      </c>
      <c r="I21" s="29">
        <f>IF(Tāme!I22="","",Tāme!I22)</f>
        <v>0</v>
      </c>
      <c r="J21" s="21">
        <f>IF(Tāme!J22="","",Tāme!J22)</f>
        <v>0</v>
      </c>
      <c r="K21" s="22"/>
      <c r="L21" s="21">
        <f>Tāme!M22</f>
        <v>0</v>
      </c>
      <c r="M21" s="326"/>
      <c r="N21" s="326"/>
      <c r="O21" s="327"/>
      <c r="Q21" s="152">
        <f t="shared" si="0"/>
        <v>0</v>
      </c>
      <c r="R21" s="24"/>
      <c r="S21" s="21">
        <f>Tāme!N22</f>
        <v>0</v>
      </c>
      <c r="T21" s="326"/>
      <c r="U21" s="326"/>
      <c r="V21" s="327"/>
      <c r="X21" s="152">
        <f t="shared" si="1"/>
        <v>0</v>
      </c>
    </row>
    <row r="22" spans="2:24" s="17" customFormat="1" ht="11.25" customHeight="1" hidden="1" outlineLevel="1">
      <c r="B22" s="26">
        <f>IF(Tāme!B23="","",Tāme!B23)</f>
        <v>1.13</v>
      </c>
      <c r="C22" s="224" t="str">
        <f>IF(Tāme!C23="","",Tāme!C23)</f>
        <v/>
      </c>
      <c r="D22" s="224" t="str">
        <f>IF(Tāme!D23="","",Tāme!D23)</f>
        <v/>
      </c>
      <c r="E22" s="224" t="str">
        <f>IF(Tāme!E23="","",Tāme!E23)</f>
        <v/>
      </c>
      <c r="F22" s="19" t="str">
        <f>IF(Tāme!F23="","",Tāme!F23)</f>
        <v/>
      </c>
      <c r="G22" s="246">
        <f>IF(Tāme!G23="","",Tāme!G23)</f>
        <v>1</v>
      </c>
      <c r="H22" s="19">
        <f>IF(Tāme!H23="","",Tāme!H23)</f>
        <v>0</v>
      </c>
      <c r="I22" s="29">
        <f>IF(Tāme!I23="","",Tāme!I23)</f>
        <v>0</v>
      </c>
      <c r="J22" s="21">
        <f>IF(Tāme!J23="","",Tāme!J23)</f>
        <v>0</v>
      </c>
      <c r="K22" s="22"/>
      <c r="L22" s="21">
        <f>Tāme!M23</f>
        <v>0</v>
      </c>
      <c r="M22" s="326"/>
      <c r="N22" s="326"/>
      <c r="O22" s="327"/>
      <c r="Q22" s="152">
        <f t="shared" si="0"/>
        <v>0</v>
      </c>
      <c r="R22" s="24"/>
      <c r="S22" s="21">
        <f>Tāme!N23</f>
        <v>0</v>
      </c>
      <c r="T22" s="326"/>
      <c r="U22" s="326"/>
      <c r="V22" s="327"/>
      <c r="X22" s="152">
        <f t="shared" si="1"/>
        <v>0</v>
      </c>
    </row>
    <row r="23" spans="2:24" s="17" customFormat="1" ht="11.25" customHeight="1" hidden="1" outlineLevel="1">
      <c r="B23" s="26">
        <f>IF(Tāme!B24="","",Tāme!B24)</f>
        <v>1.14</v>
      </c>
      <c r="C23" s="224" t="str">
        <f>IF(Tāme!C24="","",Tāme!C24)</f>
        <v/>
      </c>
      <c r="D23" s="224" t="str">
        <f>IF(Tāme!D24="","",Tāme!D24)</f>
        <v/>
      </c>
      <c r="E23" s="224" t="str">
        <f>IF(Tāme!E24="","",Tāme!E24)</f>
        <v/>
      </c>
      <c r="F23" s="19" t="str">
        <f>IF(Tāme!F24="","",Tāme!F24)</f>
        <v/>
      </c>
      <c r="G23" s="246">
        <f>IF(Tāme!G24="","",Tāme!G24)</f>
        <v>1</v>
      </c>
      <c r="H23" s="19">
        <f>IF(Tāme!H24="","",Tāme!H24)</f>
        <v>0</v>
      </c>
      <c r="I23" s="29">
        <f>IF(Tāme!I24="","",Tāme!I24)</f>
        <v>0</v>
      </c>
      <c r="J23" s="21">
        <f>IF(Tāme!J24="","",Tāme!J24)</f>
        <v>0</v>
      </c>
      <c r="K23" s="22"/>
      <c r="L23" s="21">
        <f>Tāme!M24</f>
        <v>0</v>
      </c>
      <c r="M23" s="326"/>
      <c r="N23" s="326"/>
      <c r="O23" s="327"/>
      <c r="Q23" s="152">
        <f t="shared" si="0"/>
        <v>0</v>
      </c>
      <c r="R23" s="24"/>
      <c r="S23" s="21">
        <f>Tāme!N24</f>
        <v>0</v>
      </c>
      <c r="T23" s="326"/>
      <c r="U23" s="326"/>
      <c r="V23" s="327"/>
      <c r="X23" s="152">
        <f t="shared" si="1"/>
        <v>0</v>
      </c>
    </row>
    <row r="24" spans="2:24" s="17" customFormat="1" ht="11.25" customHeight="1" hidden="1" outlineLevel="1">
      <c r="B24" s="26">
        <f>IF(Tāme!B25="","",Tāme!B25)</f>
        <v>1.15</v>
      </c>
      <c r="C24" s="224" t="str">
        <f>IF(Tāme!C25="","",Tāme!C25)</f>
        <v/>
      </c>
      <c r="D24" s="224" t="str">
        <f>IF(Tāme!D25="","",Tāme!D25)</f>
        <v/>
      </c>
      <c r="E24" s="224" t="str">
        <f>IF(Tāme!E25="","",Tāme!E25)</f>
        <v/>
      </c>
      <c r="F24" s="19" t="str">
        <f>IF(Tāme!F25="","",Tāme!F25)</f>
        <v/>
      </c>
      <c r="G24" s="246">
        <f>IF(Tāme!G25="","",Tāme!G25)</f>
        <v>1</v>
      </c>
      <c r="H24" s="19">
        <f>IF(Tāme!H25="","",Tāme!H25)</f>
        <v>0</v>
      </c>
      <c r="I24" s="29">
        <f>IF(Tāme!I25="","",Tāme!I25)</f>
        <v>0</v>
      </c>
      <c r="J24" s="21">
        <f>IF(Tāme!J25="","",Tāme!J25)</f>
        <v>0</v>
      </c>
      <c r="K24" s="22"/>
      <c r="L24" s="21">
        <f>Tāme!M25</f>
        <v>0</v>
      </c>
      <c r="M24" s="326"/>
      <c r="N24" s="326"/>
      <c r="O24" s="327"/>
      <c r="Q24" s="152">
        <f t="shared" si="0"/>
        <v>0</v>
      </c>
      <c r="R24" s="24"/>
      <c r="S24" s="21">
        <f>Tāme!N25</f>
        <v>0</v>
      </c>
      <c r="T24" s="326"/>
      <c r="U24" s="326"/>
      <c r="V24" s="327"/>
      <c r="X24" s="152">
        <f t="shared" si="1"/>
        <v>0</v>
      </c>
    </row>
    <row r="25" spans="2:24" s="17" customFormat="1" ht="11.25" customHeight="1" hidden="1" outlineLevel="1">
      <c r="B25" s="26">
        <f>IF(Tāme!B26="","",Tāme!B26)</f>
        <v>1.16</v>
      </c>
      <c r="C25" s="224" t="str">
        <f>IF(Tāme!C26="","",Tāme!C26)</f>
        <v/>
      </c>
      <c r="D25" s="224" t="str">
        <f>IF(Tāme!D26="","",Tāme!D26)</f>
        <v/>
      </c>
      <c r="E25" s="224" t="str">
        <f>IF(Tāme!E26="","",Tāme!E26)</f>
        <v/>
      </c>
      <c r="F25" s="19" t="str">
        <f>IF(Tāme!F26="","",Tāme!F26)</f>
        <v/>
      </c>
      <c r="G25" s="246">
        <f>IF(Tāme!G26="","",Tāme!G26)</f>
        <v>1</v>
      </c>
      <c r="H25" s="19">
        <f>IF(Tāme!H26="","",Tāme!H26)</f>
        <v>0</v>
      </c>
      <c r="I25" s="29">
        <f>IF(Tāme!I26="","",Tāme!I26)</f>
        <v>0</v>
      </c>
      <c r="J25" s="21">
        <f>IF(Tāme!J26="","",Tāme!J26)</f>
        <v>0</v>
      </c>
      <c r="K25" s="22"/>
      <c r="L25" s="21">
        <f>Tāme!M26</f>
        <v>0</v>
      </c>
      <c r="M25" s="326"/>
      <c r="N25" s="326"/>
      <c r="O25" s="327"/>
      <c r="Q25" s="152">
        <f t="shared" si="0"/>
        <v>0</v>
      </c>
      <c r="R25" s="24"/>
      <c r="S25" s="21">
        <f>Tāme!N26</f>
        <v>0</v>
      </c>
      <c r="T25" s="326"/>
      <c r="U25" s="326"/>
      <c r="V25" s="327"/>
      <c r="X25" s="152">
        <f t="shared" si="1"/>
        <v>0</v>
      </c>
    </row>
    <row r="26" spans="2:24" s="17" customFormat="1" ht="11.25" customHeight="1" hidden="1" outlineLevel="1">
      <c r="B26" s="26">
        <f>IF(Tāme!B27="","",Tāme!B27)</f>
        <v>1.17</v>
      </c>
      <c r="C26" s="224" t="str">
        <f>IF(Tāme!C27="","",Tāme!C27)</f>
        <v/>
      </c>
      <c r="D26" s="224" t="str">
        <f>IF(Tāme!D27="","",Tāme!D27)</f>
        <v/>
      </c>
      <c r="E26" s="224" t="str">
        <f>IF(Tāme!E27="","",Tāme!E27)</f>
        <v/>
      </c>
      <c r="F26" s="19" t="str">
        <f>IF(Tāme!F27="","",Tāme!F27)</f>
        <v/>
      </c>
      <c r="G26" s="246">
        <f>IF(Tāme!G27="","",Tāme!G27)</f>
        <v>1</v>
      </c>
      <c r="H26" s="19">
        <f>IF(Tāme!H27="","",Tāme!H27)</f>
        <v>0</v>
      </c>
      <c r="I26" s="29">
        <f>IF(Tāme!I27="","",Tāme!I27)</f>
        <v>0</v>
      </c>
      <c r="J26" s="21">
        <f>IF(Tāme!J27="","",Tāme!J27)</f>
        <v>0</v>
      </c>
      <c r="K26" s="22"/>
      <c r="L26" s="21">
        <f>Tāme!M27</f>
        <v>0</v>
      </c>
      <c r="M26" s="326"/>
      <c r="N26" s="326"/>
      <c r="O26" s="327"/>
      <c r="Q26" s="152">
        <f t="shared" si="0"/>
        <v>0</v>
      </c>
      <c r="R26" s="24"/>
      <c r="S26" s="21">
        <f>Tāme!N27</f>
        <v>0</v>
      </c>
      <c r="T26" s="326"/>
      <c r="U26" s="326"/>
      <c r="V26" s="327"/>
      <c r="X26" s="152">
        <f t="shared" si="1"/>
        <v>0</v>
      </c>
    </row>
    <row r="27" spans="2:24" s="17" customFormat="1" ht="11.25" customHeight="1" hidden="1" outlineLevel="1">
      <c r="B27" s="26">
        <f>IF(Tāme!B28="","",Tāme!B28)</f>
        <v>1.18</v>
      </c>
      <c r="C27" s="224" t="str">
        <f>IF(Tāme!C28="","",Tāme!C28)</f>
        <v/>
      </c>
      <c r="D27" s="224" t="str">
        <f>IF(Tāme!D28="","",Tāme!D28)</f>
        <v/>
      </c>
      <c r="E27" s="224" t="str">
        <f>IF(Tāme!E28="","",Tāme!E28)</f>
        <v/>
      </c>
      <c r="F27" s="19" t="str">
        <f>IF(Tāme!F28="","",Tāme!F28)</f>
        <v/>
      </c>
      <c r="G27" s="246">
        <f>IF(Tāme!G28="","",Tāme!G28)</f>
        <v>1</v>
      </c>
      <c r="H27" s="19">
        <f>IF(Tāme!H28="","",Tāme!H28)</f>
        <v>0</v>
      </c>
      <c r="I27" s="29">
        <f>IF(Tāme!I28="","",Tāme!I28)</f>
        <v>0</v>
      </c>
      <c r="J27" s="21">
        <f>IF(Tāme!J28="","",Tāme!J28)</f>
        <v>0</v>
      </c>
      <c r="K27" s="22"/>
      <c r="L27" s="21">
        <f>Tāme!M28</f>
        <v>0</v>
      </c>
      <c r="M27" s="326"/>
      <c r="N27" s="326"/>
      <c r="O27" s="327"/>
      <c r="Q27" s="152">
        <f t="shared" si="0"/>
        <v>0</v>
      </c>
      <c r="R27" s="24"/>
      <c r="S27" s="21">
        <f>Tāme!N28</f>
        <v>0</v>
      </c>
      <c r="T27" s="326"/>
      <c r="U27" s="326"/>
      <c r="V27" s="327"/>
      <c r="X27" s="152">
        <f t="shared" si="1"/>
        <v>0</v>
      </c>
    </row>
    <row r="28" spans="2:24" s="17" customFormat="1" ht="11.25" customHeight="1" hidden="1" outlineLevel="1">
      <c r="B28" s="26">
        <f>IF(Tāme!B29="","",Tāme!B29)</f>
        <v>1.19</v>
      </c>
      <c r="C28" s="224" t="str">
        <f>IF(Tāme!C29="","",Tāme!C29)</f>
        <v/>
      </c>
      <c r="D28" s="224" t="str">
        <f>IF(Tāme!D29="","",Tāme!D29)</f>
        <v/>
      </c>
      <c r="E28" s="224" t="str">
        <f>IF(Tāme!E29="","",Tāme!E29)</f>
        <v/>
      </c>
      <c r="F28" s="19" t="str">
        <f>IF(Tāme!F29="","",Tāme!F29)</f>
        <v/>
      </c>
      <c r="G28" s="246">
        <f>IF(Tāme!G29="","",Tāme!G29)</f>
        <v>1</v>
      </c>
      <c r="H28" s="19">
        <f>IF(Tāme!H29="","",Tāme!H29)</f>
        <v>0</v>
      </c>
      <c r="I28" s="29">
        <f>IF(Tāme!I29="","",Tāme!I29)</f>
        <v>0</v>
      </c>
      <c r="J28" s="21">
        <f>IF(Tāme!J29="","",Tāme!J29)</f>
        <v>0</v>
      </c>
      <c r="K28" s="22"/>
      <c r="L28" s="21">
        <f>Tāme!M29</f>
        <v>0</v>
      </c>
      <c r="M28" s="326"/>
      <c r="N28" s="326"/>
      <c r="O28" s="327"/>
      <c r="Q28" s="152">
        <f t="shared" si="0"/>
        <v>0</v>
      </c>
      <c r="R28" s="24"/>
      <c r="S28" s="21">
        <f>Tāme!N29</f>
        <v>0</v>
      </c>
      <c r="T28" s="326"/>
      <c r="U28" s="326"/>
      <c r="V28" s="327"/>
      <c r="X28" s="152">
        <f t="shared" si="1"/>
        <v>0</v>
      </c>
    </row>
    <row r="29" spans="2:24" s="17" customFormat="1" ht="11.25" customHeight="1" hidden="1" outlineLevel="1">
      <c r="B29" s="26">
        <f>IF(Tāme!B30="","",Tāme!B30)</f>
        <v>1.2</v>
      </c>
      <c r="C29" s="224" t="str">
        <f>IF(Tāme!C30="","",Tāme!C30)</f>
        <v/>
      </c>
      <c r="D29" s="224" t="str">
        <f>IF(Tāme!D30="","",Tāme!D30)</f>
        <v/>
      </c>
      <c r="E29" s="224" t="str">
        <f>IF(Tāme!E30="","",Tāme!E30)</f>
        <v/>
      </c>
      <c r="F29" s="19" t="str">
        <f>IF(Tāme!F30="","",Tāme!F30)</f>
        <v/>
      </c>
      <c r="G29" s="246">
        <f>IF(Tāme!G30="","",Tāme!G30)</f>
        <v>1</v>
      </c>
      <c r="H29" s="19">
        <f>IF(Tāme!H30="","",Tāme!H30)</f>
        <v>0</v>
      </c>
      <c r="I29" s="29">
        <f>IF(Tāme!I30="","",Tāme!I30)</f>
        <v>0</v>
      </c>
      <c r="J29" s="21">
        <f>IF(Tāme!J30="","",Tāme!J30)</f>
        <v>0</v>
      </c>
      <c r="K29" s="22"/>
      <c r="L29" s="21">
        <f>Tāme!M30</f>
        <v>0</v>
      </c>
      <c r="M29" s="326"/>
      <c r="N29" s="326"/>
      <c r="O29" s="327"/>
      <c r="Q29" s="152">
        <f t="shared" si="0"/>
        <v>0</v>
      </c>
      <c r="R29" s="24"/>
      <c r="S29" s="21">
        <f>Tāme!N30</f>
        <v>0</v>
      </c>
      <c r="T29" s="326"/>
      <c r="U29" s="326"/>
      <c r="V29" s="327"/>
      <c r="X29" s="152">
        <f t="shared" si="1"/>
        <v>0</v>
      </c>
    </row>
    <row r="30" spans="2:24" s="17" customFormat="1" ht="11.25" customHeight="1" hidden="1" outlineLevel="1">
      <c r="B30" s="26">
        <f>IF(Tāme!B31="","",Tāme!B31)</f>
        <v>1.21</v>
      </c>
      <c r="C30" s="224" t="str">
        <f>IF(Tāme!C31="","",Tāme!C31)</f>
        <v/>
      </c>
      <c r="D30" s="224" t="str">
        <f>IF(Tāme!D31="","",Tāme!D31)</f>
        <v/>
      </c>
      <c r="E30" s="224" t="str">
        <f>IF(Tāme!E31="","",Tāme!E31)</f>
        <v/>
      </c>
      <c r="F30" s="19" t="str">
        <f>IF(Tāme!F31="","",Tāme!F31)</f>
        <v/>
      </c>
      <c r="G30" s="246">
        <f>IF(Tāme!G31="","",Tāme!G31)</f>
        <v>1</v>
      </c>
      <c r="H30" s="19">
        <f>IF(Tāme!H31="","",Tāme!H31)</f>
        <v>0</v>
      </c>
      <c r="I30" s="29">
        <f>IF(Tāme!I31="","",Tāme!I31)</f>
        <v>0</v>
      </c>
      <c r="J30" s="21">
        <f>IF(Tāme!J31="","",Tāme!J31)</f>
        <v>0</v>
      </c>
      <c r="K30" s="22"/>
      <c r="L30" s="21">
        <f>Tāme!M31</f>
        <v>0</v>
      </c>
      <c r="M30" s="326"/>
      <c r="N30" s="326"/>
      <c r="O30" s="327"/>
      <c r="Q30" s="152">
        <f t="shared" si="0"/>
        <v>0</v>
      </c>
      <c r="R30" s="24"/>
      <c r="S30" s="21">
        <f>Tāme!N31</f>
        <v>0</v>
      </c>
      <c r="T30" s="326"/>
      <c r="U30" s="326"/>
      <c r="V30" s="327"/>
      <c r="X30" s="152">
        <f t="shared" si="1"/>
        <v>0</v>
      </c>
    </row>
    <row r="31" spans="2:24" s="17" customFormat="1" ht="11.25" customHeight="1" hidden="1" outlineLevel="1">
      <c r="B31" s="26">
        <f>IF(Tāme!B32="","",Tāme!B32)</f>
        <v>1.22</v>
      </c>
      <c r="C31" s="224" t="str">
        <f>IF(Tāme!C32="","",Tāme!C32)</f>
        <v/>
      </c>
      <c r="D31" s="224" t="str">
        <f>IF(Tāme!D32="","",Tāme!D32)</f>
        <v/>
      </c>
      <c r="E31" s="224" t="str">
        <f>IF(Tāme!E32="","",Tāme!E32)</f>
        <v/>
      </c>
      <c r="F31" s="19" t="str">
        <f>IF(Tāme!F32="","",Tāme!F32)</f>
        <v/>
      </c>
      <c r="G31" s="246">
        <f>IF(Tāme!G32="","",Tāme!G32)</f>
        <v>1</v>
      </c>
      <c r="H31" s="19">
        <f>IF(Tāme!H32="","",Tāme!H32)</f>
        <v>0</v>
      </c>
      <c r="I31" s="29">
        <f>IF(Tāme!I32="","",Tāme!I32)</f>
        <v>0</v>
      </c>
      <c r="J31" s="21">
        <f>IF(Tāme!J32="","",Tāme!J32)</f>
        <v>0</v>
      </c>
      <c r="K31" s="22"/>
      <c r="L31" s="21">
        <f>Tāme!M32</f>
        <v>0</v>
      </c>
      <c r="M31" s="326"/>
      <c r="N31" s="326"/>
      <c r="O31" s="327"/>
      <c r="Q31" s="152">
        <f t="shared" si="0"/>
        <v>0</v>
      </c>
      <c r="R31" s="24"/>
      <c r="S31" s="21">
        <f>Tāme!N32</f>
        <v>0</v>
      </c>
      <c r="T31" s="326"/>
      <c r="U31" s="326"/>
      <c r="V31" s="327"/>
      <c r="X31" s="152">
        <f t="shared" si="1"/>
        <v>0</v>
      </c>
    </row>
    <row r="32" spans="2:24" s="17" customFormat="1" ht="11.25" customHeight="1" hidden="1" outlineLevel="1">
      <c r="B32" s="26">
        <f>IF(Tāme!B33="","",Tāme!B33)</f>
        <v>1.23</v>
      </c>
      <c r="C32" s="224" t="str">
        <f>IF(Tāme!C33="","",Tāme!C33)</f>
        <v/>
      </c>
      <c r="D32" s="224" t="str">
        <f>IF(Tāme!D33="","",Tāme!D33)</f>
        <v/>
      </c>
      <c r="E32" s="224" t="str">
        <f>IF(Tāme!E33="","",Tāme!E33)</f>
        <v/>
      </c>
      <c r="F32" s="19" t="str">
        <f>IF(Tāme!F33="","",Tāme!F33)</f>
        <v/>
      </c>
      <c r="G32" s="246">
        <f>IF(Tāme!G33="","",Tāme!G33)</f>
        <v>1</v>
      </c>
      <c r="H32" s="19">
        <f>IF(Tāme!H33="","",Tāme!H33)</f>
        <v>0</v>
      </c>
      <c r="I32" s="29">
        <f>IF(Tāme!I33="","",Tāme!I33)</f>
        <v>0</v>
      </c>
      <c r="J32" s="21">
        <f>IF(Tāme!J33="","",Tāme!J33)</f>
        <v>0</v>
      </c>
      <c r="K32" s="22"/>
      <c r="L32" s="21">
        <f>Tāme!M33</f>
        <v>0</v>
      </c>
      <c r="M32" s="326"/>
      <c r="N32" s="326"/>
      <c r="O32" s="327"/>
      <c r="Q32" s="152">
        <f t="shared" si="0"/>
        <v>0</v>
      </c>
      <c r="R32" s="24"/>
      <c r="S32" s="21">
        <f>Tāme!N33</f>
        <v>0</v>
      </c>
      <c r="T32" s="326"/>
      <c r="U32" s="326"/>
      <c r="V32" s="327"/>
      <c r="X32" s="152">
        <f t="shared" si="1"/>
        <v>0</v>
      </c>
    </row>
    <row r="33" spans="2:24" s="17" customFormat="1" ht="11.25" customHeight="1" hidden="1" outlineLevel="1">
      <c r="B33" s="26">
        <f>IF(Tāme!B34="","",Tāme!B34)</f>
        <v>1.24</v>
      </c>
      <c r="C33" s="224" t="str">
        <f>IF(Tāme!C34="","",Tāme!C34)</f>
        <v/>
      </c>
      <c r="D33" s="224" t="str">
        <f>IF(Tāme!D34="","",Tāme!D34)</f>
        <v/>
      </c>
      <c r="E33" s="224" t="str">
        <f>IF(Tāme!E34="","",Tāme!E34)</f>
        <v/>
      </c>
      <c r="F33" s="19" t="str">
        <f>IF(Tāme!F34="","",Tāme!F34)</f>
        <v/>
      </c>
      <c r="G33" s="246">
        <f>IF(Tāme!G34="","",Tāme!G34)</f>
        <v>1</v>
      </c>
      <c r="H33" s="19">
        <f>IF(Tāme!H34="","",Tāme!H34)</f>
        <v>0</v>
      </c>
      <c r="I33" s="29">
        <f>IF(Tāme!I34="","",Tāme!I34)</f>
        <v>0</v>
      </c>
      <c r="J33" s="21">
        <f>IF(Tāme!J34="","",Tāme!J34)</f>
        <v>0</v>
      </c>
      <c r="K33" s="22"/>
      <c r="L33" s="21">
        <f>Tāme!M34</f>
        <v>0</v>
      </c>
      <c r="M33" s="326"/>
      <c r="N33" s="326"/>
      <c r="O33" s="327"/>
      <c r="Q33" s="152">
        <f t="shared" si="0"/>
        <v>0</v>
      </c>
      <c r="R33" s="24"/>
      <c r="S33" s="21">
        <f>Tāme!N34</f>
        <v>0</v>
      </c>
      <c r="T33" s="326"/>
      <c r="U33" s="326"/>
      <c r="V33" s="327"/>
      <c r="X33" s="152">
        <f t="shared" si="1"/>
        <v>0</v>
      </c>
    </row>
    <row r="34" spans="2:24" s="17" customFormat="1" ht="11.25" customHeight="1" hidden="1" outlineLevel="1">
      <c r="B34" s="26">
        <f>IF(Tāme!B35="","",Tāme!B35)</f>
        <v>1.25</v>
      </c>
      <c r="C34" s="224" t="str">
        <f>IF(Tāme!C35="","",Tāme!C35)</f>
        <v/>
      </c>
      <c r="D34" s="224" t="str">
        <f>IF(Tāme!D35="","",Tāme!D35)</f>
        <v/>
      </c>
      <c r="E34" s="224" t="str">
        <f>IF(Tāme!E35="","",Tāme!E35)</f>
        <v/>
      </c>
      <c r="F34" s="19" t="str">
        <f>IF(Tāme!F35="","",Tāme!F35)</f>
        <v/>
      </c>
      <c r="G34" s="246">
        <f>IF(Tāme!G35="","",Tāme!G35)</f>
        <v>1</v>
      </c>
      <c r="H34" s="19">
        <f>IF(Tāme!H35="","",Tāme!H35)</f>
        <v>0</v>
      </c>
      <c r="I34" s="29">
        <f>IF(Tāme!I35="","",Tāme!I35)</f>
        <v>0</v>
      </c>
      <c r="J34" s="21">
        <f>IF(Tāme!J35="","",Tāme!J35)</f>
        <v>0</v>
      </c>
      <c r="K34" s="22"/>
      <c r="L34" s="21">
        <f>Tāme!M35</f>
        <v>0</v>
      </c>
      <c r="M34" s="326"/>
      <c r="N34" s="326"/>
      <c r="O34" s="327"/>
      <c r="Q34" s="152">
        <f t="shared" si="0"/>
        <v>0</v>
      </c>
      <c r="R34" s="24"/>
      <c r="S34" s="21">
        <f>Tāme!N35</f>
        <v>0</v>
      </c>
      <c r="T34" s="326"/>
      <c r="U34" s="326"/>
      <c r="V34" s="327"/>
      <c r="X34" s="152">
        <f t="shared" si="1"/>
        <v>0</v>
      </c>
    </row>
    <row r="35" spans="2:24" s="17" customFormat="1" ht="21" customHeight="1">
      <c r="B35" s="180">
        <v>2</v>
      </c>
      <c r="C35" s="447" t="str">
        <f>Tāme!C36</f>
        <v>Nemateriālie aktīvi</v>
      </c>
      <c r="D35" s="448"/>
      <c r="E35" s="230"/>
      <c r="F35" s="123"/>
      <c r="G35" s="245"/>
      <c r="H35" s="181"/>
      <c r="I35" s="187"/>
      <c r="J35" s="183">
        <f>SUM(J36:J55)</f>
        <v>0</v>
      </c>
      <c r="K35" s="22"/>
      <c r="L35" s="183">
        <f>SUM(L36:L55)</f>
        <v>0</v>
      </c>
      <c r="M35" s="184">
        <f>SUM(M36:M55)</f>
        <v>0</v>
      </c>
      <c r="N35" s="185">
        <f>SUM(N36:N55)</f>
        <v>0</v>
      </c>
      <c r="O35" s="186">
        <f>SUM(O36:O55)</f>
        <v>0</v>
      </c>
      <c r="Q35" s="149">
        <f>SUM(Q36:Q55)</f>
        <v>0</v>
      </c>
      <c r="R35" s="24"/>
      <c r="S35" s="183">
        <f>SUM(S36:S55)</f>
        <v>0</v>
      </c>
      <c r="T35" s="184">
        <f>SUM(T36:T55)</f>
        <v>0</v>
      </c>
      <c r="U35" s="185">
        <f>SUM(U36:U55)</f>
        <v>0</v>
      </c>
      <c r="V35" s="185">
        <f>SUM(V36:V55)</f>
        <v>0</v>
      </c>
      <c r="X35" s="149">
        <f>SUM(X36:X55)</f>
        <v>0</v>
      </c>
    </row>
    <row r="36" spans="2:24" s="17" customFormat="1" ht="11.25" customHeight="1">
      <c r="B36" s="26">
        <f>IF(Tāme!B37="","",Tāme!B37)</f>
        <v>2.1</v>
      </c>
      <c r="C36" s="224" t="str">
        <f>IF(Tāme!C37="","",Tāme!C37)</f>
        <v/>
      </c>
      <c r="D36" s="224" t="str">
        <f>IF(Tāme!D37="","",Tāme!D37)</f>
        <v/>
      </c>
      <c r="E36" s="224" t="str">
        <f>IF(Tāme!E37="","",Tāme!E37)</f>
        <v/>
      </c>
      <c r="F36" s="19" t="str">
        <f>IF(Tāme!F37="","",Tāme!F37)</f>
        <v/>
      </c>
      <c r="G36" s="246">
        <f>IF(Tāme!G37="","",Tāme!G37)</f>
        <v>1</v>
      </c>
      <c r="H36" s="19">
        <f>IF(Tāme!H37="","",Tāme!H37)</f>
        <v>0</v>
      </c>
      <c r="I36" s="29">
        <f>IF(Tāme!I37="","",Tāme!I37)</f>
        <v>0</v>
      </c>
      <c r="J36" s="21">
        <f>IF(Tāme!J37="","",Tāme!J37)</f>
        <v>0</v>
      </c>
      <c r="K36" s="22"/>
      <c r="L36" s="21">
        <f>Tāme!M37</f>
        <v>0</v>
      </c>
      <c r="M36" s="326"/>
      <c r="N36" s="326"/>
      <c r="O36" s="327"/>
      <c r="Q36" s="152">
        <f>_xlfn.IFERROR((L36-M36-N36-O36),"")</f>
        <v>0</v>
      </c>
      <c r="R36" s="24"/>
      <c r="S36" s="21">
        <f>Tāme!N37</f>
        <v>0</v>
      </c>
      <c r="T36" s="326"/>
      <c r="U36" s="326"/>
      <c r="V36" s="327"/>
      <c r="X36" s="152">
        <f>_xlfn.IFERROR((S36-T36-U36-V36),"")</f>
        <v>0</v>
      </c>
    </row>
    <row r="37" spans="2:24" s="17" customFormat="1" ht="11.25" customHeight="1" collapsed="1">
      <c r="B37" s="26">
        <f>IF(Tāme!B38="","",Tāme!B38)</f>
        <v>2.2</v>
      </c>
      <c r="C37" s="224" t="str">
        <f>IF(Tāme!C38="","",Tāme!C38)</f>
        <v/>
      </c>
      <c r="D37" s="224" t="str">
        <f>IF(Tāme!D38="","",Tāme!D38)</f>
        <v/>
      </c>
      <c r="E37" s="224" t="str">
        <f>IF(Tāme!E38="","",Tāme!E38)</f>
        <v/>
      </c>
      <c r="F37" s="19" t="str">
        <f>IF(Tāme!F38="","",Tāme!F38)</f>
        <v/>
      </c>
      <c r="G37" s="246">
        <f>IF(Tāme!G38="","",Tāme!G38)</f>
        <v>1</v>
      </c>
      <c r="H37" s="19">
        <f>IF(Tāme!H38="","",Tāme!H38)</f>
        <v>0</v>
      </c>
      <c r="I37" s="29">
        <f>IF(Tāme!I38="","",Tāme!I38)</f>
        <v>0</v>
      </c>
      <c r="J37" s="21">
        <f>IF(Tāme!J38="","",Tāme!J38)</f>
        <v>0</v>
      </c>
      <c r="K37" s="22"/>
      <c r="L37" s="21">
        <f>Tāme!M38</f>
        <v>0</v>
      </c>
      <c r="M37" s="326"/>
      <c r="N37" s="326"/>
      <c r="O37" s="327"/>
      <c r="Q37" s="152">
        <f aca="true" t="shared" si="2" ref="Q37:Q55">_xlfn.IFERROR((L37-M37-N37-O37),"")</f>
        <v>0</v>
      </c>
      <c r="R37" s="24"/>
      <c r="S37" s="21">
        <f>Tāme!N38</f>
        <v>0</v>
      </c>
      <c r="T37" s="326"/>
      <c r="U37" s="326"/>
      <c r="V37" s="327"/>
      <c r="X37" s="152">
        <f aca="true" t="shared" si="3" ref="X37:X55">_xlfn.IFERROR((S37-T37-U37-V37),"")</f>
        <v>0</v>
      </c>
    </row>
    <row r="38" spans="2:24" s="17" customFormat="1" ht="11.25" customHeight="1" hidden="1" outlineLevel="1">
      <c r="B38" s="26">
        <f>IF(Tāme!B39="","",Tāme!B39)</f>
        <v>2.3</v>
      </c>
      <c r="C38" s="224" t="str">
        <f>IF(Tāme!C39="","",Tāme!C39)</f>
        <v/>
      </c>
      <c r="D38" s="224" t="str">
        <f>IF(Tāme!D39="","",Tāme!D39)</f>
        <v/>
      </c>
      <c r="E38" s="224" t="str">
        <f>IF(Tāme!E39="","",Tāme!E39)</f>
        <v/>
      </c>
      <c r="F38" s="19" t="str">
        <f>IF(Tāme!F39="","",Tāme!F39)</f>
        <v/>
      </c>
      <c r="G38" s="246">
        <f>IF(Tāme!G39="","",Tāme!G39)</f>
        <v>1</v>
      </c>
      <c r="H38" s="19">
        <f>IF(Tāme!H39="","",Tāme!H39)</f>
        <v>0</v>
      </c>
      <c r="I38" s="29">
        <f>IF(Tāme!I39="","",Tāme!I39)</f>
        <v>0</v>
      </c>
      <c r="J38" s="21">
        <f>IF(Tāme!J39="","",Tāme!J39)</f>
        <v>0</v>
      </c>
      <c r="K38" s="22"/>
      <c r="L38" s="21">
        <f>Tāme!M39</f>
        <v>0</v>
      </c>
      <c r="M38" s="326"/>
      <c r="N38" s="326"/>
      <c r="O38" s="327"/>
      <c r="Q38" s="152">
        <f t="shared" si="2"/>
        <v>0</v>
      </c>
      <c r="R38" s="24"/>
      <c r="S38" s="21">
        <f>Tāme!N39</f>
        <v>0</v>
      </c>
      <c r="T38" s="326"/>
      <c r="U38" s="326"/>
      <c r="V38" s="327"/>
      <c r="X38" s="152">
        <f t="shared" si="3"/>
        <v>0</v>
      </c>
    </row>
    <row r="39" spans="2:24" s="17" customFormat="1" ht="11.25" customHeight="1" hidden="1" outlineLevel="1">
      <c r="B39" s="26">
        <f>IF(Tāme!B40="","",Tāme!B40)</f>
        <v>2.4</v>
      </c>
      <c r="C39" s="224" t="str">
        <f>IF(Tāme!C40="","",Tāme!C40)</f>
        <v/>
      </c>
      <c r="D39" s="224" t="str">
        <f>IF(Tāme!D40="","",Tāme!D40)</f>
        <v/>
      </c>
      <c r="E39" s="224" t="str">
        <f>IF(Tāme!E40="","",Tāme!E40)</f>
        <v/>
      </c>
      <c r="F39" s="19" t="str">
        <f>IF(Tāme!F40="","",Tāme!F40)</f>
        <v/>
      </c>
      <c r="G39" s="246">
        <f>IF(Tāme!G40="","",Tāme!G40)</f>
        <v>1</v>
      </c>
      <c r="H39" s="19">
        <f>IF(Tāme!H40="","",Tāme!H40)</f>
        <v>0</v>
      </c>
      <c r="I39" s="29">
        <f>IF(Tāme!I40="","",Tāme!I40)</f>
        <v>0</v>
      </c>
      <c r="J39" s="21">
        <f>IF(Tāme!J40="","",Tāme!J40)</f>
        <v>0</v>
      </c>
      <c r="K39" s="22"/>
      <c r="L39" s="21">
        <f>Tāme!M40</f>
        <v>0</v>
      </c>
      <c r="M39" s="326"/>
      <c r="N39" s="326"/>
      <c r="O39" s="327"/>
      <c r="Q39" s="152">
        <f t="shared" si="2"/>
        <v>0</v>
      </c>
      <c r="R39" s="24"/>
      <c r="S39" s="21">
        <f>Tāme!N40</f>
        <v>0</v>
      </c>
      <c r="T39" s="326"/>
      <c r="U39" s="326"/>
      <c r="V39" s="327"/>
      <c r="X39" s="152">
        <f t="shared" si="3"/>
        <v>0</v>
      </c>
    </row>
    <row r="40" spans="2:24" s="17" customFormat="1" ht="11.25" customHeight="1" hidden="1" outlineLevel="1">
      <c r="B40" s="26">
        <f>IF(Tāme!B41="","",Tāme!B41)</f>
        <v>2.5</v>
      </c>
      <c r="C40" s="224" t="str">
        <f>IF(Tāme!C41="","",Tāme!C41)</f>
        <v/>
      </c>
      <c r="D40" s="224" t="str">
        <f>IF(Tāme!D41="","",Tāme!D41)</f>
        <v/>
      </c>
      <c r="E40" s="224" t="str">
        <f>IF(Tāme!E41="","",Tāme!E41)</f>
        <v/>
      </c>
      <c r="F40" s="19" t="str">
        <f>IF(Tāme!F41="","",Tāme!F41)</f>
        <v/>
      </c>
      <c r="G40" s="246">
        <f>IF(Tāme!G41="","",Tāme!G41)</f>
        <v>1</v>
      </c>
      <c r="H40" s="19">
        <f>IF(Tāme!H41="","",Tāme!H41)</f>
        <v>0</v>
      </c>
      <c r="I40" s="29">
        <f>IF(Tāme!I41="","",Tāme!I41)</f>
        <v>0</v>
      </c>
      <c r="J40" s="21">
        <f>IF(Tāme!J41="","",Tāme!J41)</f>
        <v>0</v>
      </c>
      <c r="K40" s="22"/>
      <c r="L40" s="21">
        <f>Tāme!M41</f>
        <v>0</v>
      </c>
      <c r="M40" s="326"/>
      <c r="N40" s="326"/>
      <c r="O40" s="327"/>
      <c r="Q40" s="152">
        <f>_xlfn.IFERROR((L40-M40-N40-O40),"")</f>
        <v>0</v>
      </c>
      <c r="R40" s="24"/>
      <c r="S40" s="21">
        <f>Tāme!N41</f>
        <v>0</v>
      </c>
      <c r="T40" s="326"/>
      <c r="U40" s="326"/>
      <c r="V40" s="327"/>
      <c r="X40" s="152">
        <f t="shared" si="3"/>
        <v>0</v>
      </c>
    </row>
    <row r="41" spans="2:24" s="17" customFormat="1" ht="11.25" customHeight="1" hidden="1" outlineLevel="1">
      <c r="B41" s="26">
        <f>IF(Tāme!B42="","",Tāme!B42)</f>
        <v>2.6</v>
      </c>
      <c r="C41" s="224" t="str">
        <f>IF(Tāme!C42="","",Tāme!C42)</f>
        <v/>
      </c>
      <c r="D41" s="224" t="str">
        <f>IF(Tāme!D42="","",Tāme!D42)</f>
        <v/>
      </c>
      <c r="E41" s="224" t="str">
        <f>IF(Tāme!E42="","",Tāme!E42)</f>
        <v/>
      </c>
      <c r="F41" s="19" t="str">
        <f>IF(Tāme!F42="","",Tāme!F42)</f>
        <v/>
      </c>
      <c r="G41" s="246">
        <f>IF(Tāme!G42="","",Tāme!G42)</f>
        <v>1</v>
      </c>
      <c r="H41" s="19">
        <f>IF(Tāme!H42="","",Tāme!H42)</f>
        <v>0</v>
      </c>
      <c r="I41" s="29">
        <f>IF(Tāme!I42="","",Tāme!I42)</f>
        <v>0</v>
      </c>
      <c r="J41" s="21">
        <f>IF(Tāme!J42="","",Tāme!J42)</f>
        <v>0</v>
      </c>
      <c r="K41" s="22"/>
      <c r="L41" s="21">
        <f>Tāme!M42</f>
        <v>0</v>
      </c>
      <c r="M41" s="326"/>
      <c r="N41" s="326"/>
      <c r="O41" s="327"/>
      <c r="Q41" s="152">
        <f t="shared" si="2"/>
        <v>0</v>
      </c>
      <c r="R41" s="24"/>
      <c r="S41" s="21">
        <f>Tāme!N42</f>
        <v>0</v>
      </c>
      <c r="T41" s="326"/>
      <c r="U41" s="326"/>
      <c r="V41" s="327"/>
      <c r="X41" s="152">
        <f t="shared" si="3"/>
        <v>0</v>
      </c>
    </row>
    <row r="42" spans="2:24" s="17" customFormat="1" ht="11.25" customHeight="1" hidden="1" outlineLevel="1">
      <c r="B42" s="26">
        <f>IF(Tāme!B43="","",Tāme!B43)</f>
        <v>2.7</v>
      </c>
      <c r="C42" s="224" t="str">
        <f>IF(Tāme!C43="","",Tāme!C43)</f>
        <v/>
      </c>
      <c r="D42" s="224" t="str">
        <f>IF(Tāme!D43="","",Tāme!D43)</f>
        <v/>
      </c>
      <c r="E42" s="224" t="str">
        <f>IF(Tāme!E43="","",Tāme!E43)</f>
        <v/>
      </c>
      <c r="F42" s="19" t="str">
        <f>IF(Tāme!F43="","",Tāme!F43)</f>
        <v/>
      </c>
      <c r="G42" s="246">
        <f>IF(Tāme!G43="","",Tāme!G43)</f>
        <v>1</v>
      </c>
      <c r="H42" s="19">
        <f>IF(Tāme!H43="","",Tāme!H43)</f>
        <v>0</v>
      </c>
      <c r="I42" s="29">
        <f>IF(Tāme!I43="","",Tāme!I43)</f>
        <v>0</v>
      </c>
      <c r="J42" s="21">
        <f>IF(Tāme!J43="","",Tāme!J43)</f>
        <v>0</v>
      </c>
      <c r="K42" s="22"/>
      <c r="L42" s="21">
        <f>Tāme!M43</f>
        <v>0</v>
      </c>
      <c r="M42" s="326"/>
      <c r="N42" s="326"/>
      <c r="O42" s="327"/>
      <c r="Q42" s="152">
        <f t="shared" si="2"/>
        <v>0</v>
      </c>
      <c r="R42" s="24"/>
      <c r="S42" s="21">
        <f>Tāme!N43</f>
        <v>0</v>
      </c>
      <c r="T42" s="326"/>
      <c r="U42" s="326"/>
      <c r="V42" s="327"/>
      <c r="X42" s="152">
        <f t="shared" si="3"/>
        <v>0</v>
      </c>
    </row>
    <row r="43" spans="2:24" s="17" customFormat="1" ht="11.25" customHeight="1" hidden="1" outlineLevel="1">
      <c r="B43" s="26">
        <f>IF(Tāme!B44="","",Tāme!B44)</f>
        <v>2.8</v>
      </c>
      <c r="C43" s="224" t="str">
        <f>IF(Tāme!C44="","",Tāme!C44)</f>
        <v/>
      </c>
      <c r="D43" s="224" t="str">
        <f>IF(Tāme!D44="","",Tāme!D44)</f>
        <v/>
      </c>
      <c r="E43" s="224" t="str">
        <f>IF(Tāme!E44="","",Tāme!E44)</f>
        <v/>
      </c>
      <c r="F43" s="19" t="str">
        <f>IF(Tāme!F44="","",Tāme!F44)</f>
        <v/>
      </c>
      <c r="G43" s="246">
        <f>IF(Tāme!G44="","",Tāme!G44)</f>
        <v>1</v>
      </c>
      <c r="H43" s="19">
        <f>IF(Tāme!H44="","",Tāme!H44)</f>
        <v>0</v>
      </c>
      <c r="I43" s="29">
        <f>IF(Tāme!I44="","",Tāme!I44)</f>
        <v>0</v>
      </c>
      <c r="J43" s="21">
        <f>IF(Tāme!J44="","",Tāme!J44)</f>
        <v>0</v>
      </c>
      <c r="K43" s="22"/>
      <c r="L43" s="21">
        <f>Tāme!M44</f>
        <v>0</v>
      </c>
      <c r="M43" s="326"/>
      <c r="N43" s="326"/>
      <c r="O43" s="327"/>
      <c r="Q43" s="152">
        <f t="shared" si="2"/>
        <v>0</v>
      </c>
      <c r="R43" s="24"/>
      <c r="S43" s="21">
        <f>Tāme!N44</f>
        <v>0</v>
      </c>
      <c r="T43" s="326"/>
      <c r="U43" s="326"/>
      <c r="V43" s="327"/>
      <c r="X43" s="152">
        <f t="shared" si="3"/>
        <v>0</v>
      </c>
    </row>
    <row r="44" spans="2:24" s="17" customFormat="1" ht="11.25" customHeight="1" hidden="1" outlineLevel="1">
      <c r="B44" s="26">
        <f>IF(Tāme!B45="","",Tāme!B45)</f>
        <v>2.9</v>
      </c>
      <c r="C44" s="224" t="str">
        <f>IF(Tāme!C45="","",Tāme!C45)</f>
        <v/>
      </c>
      <c r="D44" s="224" t="str">
        <f>IF(Tāme!D45="","",Tāme!D45)</f>
        <v/>
      </c>
      <c r="E44" s="224" t="str">
        <f>IF(Tāme!E45="","",Tāme!E45)</f>
        <v/>
      </c>
      <c r="F44" s="19" t="str">
        <f>IF(Tāme!F45="","",Tāme!F45)</f>
        <v/>
      </c>
      <c r="G44" s="246">
        <f>IF(Tāme!G45="","",Tāme!G45)</f>
        <v>1</v>
      </c>
      <c r="H44" s="19">
        <f>IF(Tāme!H45="","",Tāme!H45)</f>
        <v>0</v>
      </c>
      <c r="I44" s="29">
        <f>IF(Tāme!I45="","",Tāme!I45)</f>
        <v>0</v>
      </c>
      <c r="J44" s="21">
        <f>IF(Tāme!J45="","",Tāme!J45)</f>
        <v>0</v>
      </c>
      <c r="K44" s="22"/>
      <c r="L44" s="21">
        <f>Tāme!M45</f>
        <v>0</v>
      </c>
      <c r="M44" s="326"/>
      <c r="N44" s="326"/>
      <c r="O44" s="327"/>
      <c r="Q44" s="152">
        <f t="shared" si="2"/>
        <v>0</v>
      </c>
      <c r="R44" s="24"/>
      <c r="S44" s="21">
        <f>Tāme!N45</f>
        <v>0</v>
      </c>
      <c r="T44" s="326"/>
      <c r="U44" s="326"/>
      <c r="V44" s="327"/>
      <c r="X44" s="152">
        <f t="shared" si="3"/>
        <v>0</v>
      </c>
    </row>
    <row r="45" spans="2:24" s="17" customFormat="1" ht="11.25" customHeight="1" hidden="1" outlineLevel="1">
      <c r="B45" s="27" t="str">
        <f>IF(Tāme!B46="","",Tāme!B46)</f>
        <v>2.10.</v>
      </c>
      <c r="C45" s="224" t="str">
        <f>IF(Tāme!C46="","",Tāme!C46)</f>
        <v/>
      </c>
      <c r="D45" s="224" t="str">
        <f>IF(Tāme!D46="","",Tāme!D46)</f>
        <v/>
      </c>
      <c r="E45" s="224" t="str">
        <f>IF(Tāme!E46="","",Tāme!E46)</f>
        <v/>
      </c>
      <c r="F45" s="19" t="str">
        <f>IF(Tāme!F46="","",Tāme!F46)</f>
        <v/>
      </c>
      <c r="G45" s="246">
        <f>IF(Tāme!G46="","",Tāme!G46)</f>
        <v>1</v>
      </c>
      <c r="H45" s="19">
        <f>IF(Tāme!H46="","",Tāme!H46)</f>
        <v>0</v>
      </c>
      <c r="I45" s="29">
        <f>IF(Tāme!I46="","",Tāme!I46)</f>
        <v>0</v>
      </c>
      <c r="J45" s="21">
        <f>IF(Tāme!J46="","",Tāme!J46)</f>
        <v>0</v>
      </c>
      <c r="K45" s="22"/>
      <c r="L45" s="21">
        <f>Tāme!M46</f>
        <v>0</v>
      </c>
      <c r="M45" s="326"/>
      <c r="N45" s="326"/>
      <c r="O45" s="327"/>
      <c r="Q45" s="152">
        <f t="shared" si="2"/>
        <v>0</v>
      </c>
      <c r="R45" s="24"/>
      <c r="S45" s="21">
        <f>Tāme!N46</f>
        <v>0</v>
      </c>
      <c r="T45" s="326"/>
      <c r="U45" s="326"/>
      <c r="V45" s="327"/>
      <c r="X45" s="152">
        <f t="shared" si="3"/>
        <v>0</v>
      </c>
    </row>
    <row r="46" spans="2:24" s="17" customFormat="1" ht="11.25" customHeight="1" hidden="1" outlineLevel="1">
      <c r="B46" s="27">
        <f>IF(Tāme!B47="","",Tāme!B47)</f>
        <v>2.11</v>
      </c>
      <c r="C46" s="224" t="str">
        <f>IF(Tāme!C47="","",Tāme!C47)</f>
        <v/>
      </c>
      <c r="D46" s="224" t="str">
        <f>IF(Tāme!D47="","",Tāme!D47)</f>
        <v/>
      </c>
      <c r="E46" s="224" t="str">
        <f>IF(Tāme!E47="","",Tāme!E47)</f>
        <v/>
      </c>
      <c r="F46" s="19" t="str">
        <f>IF(Tāme!F47="","",Tāme!F47)</f>
        <v/>
      </c>
      <c r="G46" s="246">
        <f>IF(Tāme!G47="","",Tāme!G47)</f>
        <v>1</v>
      </c>
      <c r="H46" s="19">
        <f>IF(Tāme!H47="","",Tāme!H47)</f>
        <v>0</v>
      </c>
      <c r="I46" s="29">
        <f>IF(Tāme!I47="","",Tāme!I47)</f>
        <v>0</v>
      </c>
      <c r="J46" s="21">
        <f>IF(Tāme!J47="","",Tāme!J47)</f>
        <v>0</v>
      </c>
      <c r="K46" s="22"/>
      <c r="L46" s="21">
        <f>Tāme!M47</f>
        <v>0</v>
      </c>
      <c r="M46" s="326"/>
      <c r="N46" s="326"/>
      <c r="O46" s="327"/>
      <c r="Q46" s="152">
        <f t="shared" si="2"/>
        <v>0</v>
      </c>
      <c r="R46" s="24"/>
      <c r="S46" s="21">
        <f>Tāme!N47</f>
        <v>0</v>
      </c>
      <c r="T46" s="326"/>
      <c r="U46" s="326"/>
      <c r="V46" s="327"/>
      <c r="X46" s="152">
        <f t="shared" si="3"/>
        <v>0</v>
      </c>
    </row>
    <row r="47" spans="2:24" s="17" customFormat="1" ht="11.25" customHeight="1" hidden="1" outlineLevel="1">
      <c r="B47" s="27">
        <f>IF(Tāme!B48="","",Tāme!B48)</f>
        <v>2.12</v>
      </c>
      <c r="C47" s="224" t="str">
        <f>IF(Tāme!C48="","",Tāme!C48)</f>
        <v/>
      </c>
      <c r="D47" s="224" t="str">
        <f>IF(Tāme!D48="","",Tāme!D48)</f>
        <v/>
      </c>
      <c r="E47" s="224" t="str">
        <f>IF(Tāme!E48="","",Tāme!E48)</f>
        <v/>
      </c>
      <c r="F47" s="19" t="str">
        <f>IF(Tāme!F48="","",Tāme!F48)</f>
        <v/>
      </c>
      <c r="G47" s="246">
        <f>IF(Tāme!G48="","",Tāme!G48)</f>
        <v>1</v>
      </c>
      <c r="H47" s="19">
        <f>IF(Tāme!H48="","",Tāme!H48)</f>
        <v>0</v>
      </c>
      <c r="I47" s="29">
        <f>IF(Tāme!I48="","",Tāme!I48)</f>
        <v>0</v>
      </c>
      <c r="J47" s="21">
        <f>IF(Tāme!J48="","",Tāme!J48)</f>
        <v>0</v>
      </c>
      <c r="K47" s="22"/>
      <c r="L47" s="21">
        <f>Tāme!M48</f>
        <v>0</v>
      </c>
      <c r="M47" s="326"/>
      <c r="N47" s="326"/>
      <c r="O47" s="327"/>
      <c r="Q47" s="152">
        <f t="shared" si="2"/>
        <v>0</v>
      </c>
      <c r="R47" s="24"/>
      <c r="S47" s="21">
        <f>Tāme!N48</f>
        <v>0</v>
      </c>
      <c r="T47" s="326"/>
      <c r="U47" s="326"/>
      <c r="V47" s="327"/>
      <c r="X47" s="152">
        <f t="shared" si="3"/>
        <v>0</v>
      </c>
    </row>
    <row r="48" spans="2:24" s="17" customFormat="1" ht="11.25" customHeight="1" hidden="1" outlineLevel="1">
      <c r="B48" s="27">
        <f>IF(Tāme!B49="","",Tāme!B49)</f>
        <v>2.13</v>
      </c>
      <c r="C48" s="224" t="str">
        <f>IF(Tāme!C49="","",Tāme!C49)</f>
        <v/>
      </c>
      <c r="D48" s="224" t="str">
        <f>IF(Tāme!D49="","",Tāme!D49)</f>
        <v/>
      </c>
      <c r="E48" s="224" t="str">
        <f>IF(Tāme!E49="","",Tāme!E49)</f>
        <v/>
      </c>
      <c r="F48" s="19" t="str">
        <f>IF(Tāme!F49="","",Tāme!F49)</f>
        <v/>
      </c>
      <c r="G48" s="246">
        <f>IF(Tāme!G49="","",Tāme!G49)</f>
        <v>1</v>
      </c>
      <c r="H48" s="19">
        <f>IF(Tāme!H49="","",Tāme!H49)</f>
        <v>0</v>
      </c>
      <c r="I48" s="29">
        <f>IF(Tāme!I49="","",Tāme!I49)</f>
        <v>0</v>
      </c>
      <c r="J48" s="21">
        <f>IF(Tāme!J49="","",Tāme!J49)</f>
        <v>0</v>
      </c>
      <c r="K48" s="22"/>
      <c r="L48" s="21">
        <f>Tāme!M49</f>
        <v>0</v>
      </c>
      <c r="M48" s="326"/>
      <c r="N48" s="326"/>
      <c r="O48" s="327"/>
      <c r="Q48" s="152">
        <f t="shared" si="2"/>
        <v>0</v>
      </c>
      <c r="R48" s="24"/>
      <c r="S48" s="21">
        <f>Tāme!N49</f>
        <v>0</v>
      </c>
      <c r="T48" s="326"/>
      <c r="U48" s="326"/>
      <c r="V48" s="327"/>
      <c r="X48" s="152">
        <f t="shared" si="3"/>
        <v>0</v>
      </c>
    </row>
    <row r="49" spans="2:24" s="17" customFormat="1" ht="11.25" customHeight="1" hidden="1" outlineLevel="1">
      <c r="B49" s="27">
        <f>IF(Tāme!B50="","",Tāme!B50)</f>
        <v>2.14</v>
      </c>
      <c r="C49" s="224" t="str">
        <f>IF(Tāme!C50="","",Tāme!C50)</f>
        <v/>
      </c>
      <c r="D49" s="224" t="str">
        <f>IF(Tāme!D50="","",Tāme!D50)</f>
        <v/>
      </c>
      <c r="E49" s="224" t="str">
        <f>IF(Tāme!E50="","",Tāme!E50)</f>
        <v/>
      </c>
      <c r="F49" s="19" t="str">
        <f>IF(Tāme!F50="","",Tāme!F50)</f>
        <v/>
      </c>
      <c r="G49" s="246">
        <f>IF(Tāme!G50="","",Tāme!G50)</f>
        <v>1</v>
      </c>
      <c r="H49" s="19">
        <f>IF(Tāme!H50="","",Tāme!H50)</f>
        <v>0</v>
      </c>
      <c r="I49" s="29">
        <f>IF(Tāme!I50="","",Tāme!I50)</f>
        <v>0</v>
      </c>
      <c r="J49" s="21">
        <f>IF(Tāme!J50="","",Tāme!J50)</f>
        <v>0</v>
      </c>
      <c r="K49" s="22"/>
      <c r="L49" s="21">
        <f>Tāme!M50</f>
        <v>0</v>
      </c>
      <c r="M49" s="326"/>
      <c r="N49" s="326"/>
      <c r="O49" s="327"/>
      <c r="Q49" s="152">
        <f t="shared" si="2"/>
        <v>0</v>
      </c>
      <c r="R49" s="24"/>
      <c r="S49" s="21">
        <f>Tāme!N50</f>
        <v>0</v>
      </c>
      <c r="T49" s="326"/>
      <c r="U49" s="326"/>
      <c r="V49" s="327"/>
      <c r="X49" s="152">
        <f t="shared" si="3"/>
        <v>0</v>
      </c>
    </row>
    <row r="50" spans="2:24" s="17" customFormat="1" ht="11.25" customHeight="1" hidden="1" outlineLevel="1">
      <c r="B50" s="27">
        <f>IF(Tāme!B51="","",Tāme!B51)</f>
        <v>2.15</v>
      </c>
      <c r="C50" s="224" t="str">
        <f>IF(Tāme!C51="","",Tāme!C51)</f>
        <v/>
      </c>
      <c r="D50" s="224" t="str">
        <f>IF(Tāme!D51="","",Tāme!D51)</f>
        <v/>
      </c>
      <c r="E50" s="224" t="str">
        <f>IF(Tāme!E51="","",Tāme!E51)</f>
        <v/>
      </c>
      <c r="F50" s="19" t="str">
        <f>IF(Tāme!F51="","",Tāme!F51)</f>
        <v/>
      </c>
      <c r="G50" s="246">
        <f>IF(Tāme!G51="","",Tāme!G51)</f>
        <v>1</v>
      </c>
      <c r="H50" s="19">
        <f>IF(Tāme!H51="","",Tāme!H51)</f>
        <v>0</v>
      </c>
      <c r="I50" s="29">
        <f>IF(Tāme!I51="","",Tāme!I51)</f>
        <v>0</v>
      </c>
      <c r="J50" s="21">
        <f>IF(Tāme!J51="","",Tāme!J51)</f>
        <v>0</v>
      </c>
      <c r="K50" s="22"/>
      <c r="L50" s="21">
        <f>Tāme!M51</f>
        <v>0</v>
      </c>
      <c r="M50" s="326"/>
      <c r="N50" s="326"/>
      <c r="O50" s="327"/>
      <c r="Q50" s="152">
        <f t="shared" si="2"/>
        <v>0</v>
      </c>
      <c r="R50" s="24"/>
      <c r="S50" s="21">
        <f>Tāme!N51</f>
        <v>0</v>
      </c>
      <c r="T50" s="326"/>
      <c r="U50" s="326"/>
      <c r="V50" s="327"/>
      <c r="X50" s="152">
        <f t="shared" si="3"/>
        <v>0</v>
      </c>
    </row>
    <row r="51" spans="2:24" s="17" customFormat="1" ht="11.25" customHeight="1" hidden="1" outlineLevel="1">
      <c r="B51" s="27">
        <f>IF(Tāme!B52="","",Tāme!B52)</f>
        <v>2.16</v>
      </c>
      <c r="C51" s="224" t="str">
        <f>IF(Tāme!C52="","",Tāme!C52)</f>
        <v/>
      </c>
      <c r="D51" s="224" t="str">
        <f>IF(Tāme!D52="","",Tāme!D52)</f>
        <v/>
      </c>
      <c r="E51" s="224" t="str">
        <f>IF(Tāme!E52="","",Tāme!E52)</f>
        <v/>
      </c>
      <c r="F51" s="19" t="str">
        <f>IF(Tāme!F52="","",Tāme!F52)</f>
        <v/>
      </c>
      <c r="G51" s="246">
        <f>IF(Tāme!G52="","",Tāme!G52)</f>
        <v>1</v>
      </c>
      <c r="H51" s="19">
        <f>IF(Tāme!H52="","",Tāme!H52)</f>
        <v>0</v>
      </c>
      <c r="I51" s="29">
        <f>IF(Tāme!I52="","",Tāme!I52)</f>
        <v>0</v>
      </c>
      <c r="J51" s="21">
        <f>IF(Tāme!J52="","",Tāme!J52)</f>
        <v>0</v>
      </c>
      <c r="K51" s="22"/>
      <c r="L51" s="21">
        <f>Tāme!M52</f>
        <v>0</v>
      </c>
      <c r="M51" s="326"/>
      <c r="N51" s="326"/>
      <c r="O51" s="327"/>
      <c r="Q51" s="152">
        <f t="shared" si="2"/>
        <v>0</v>
      </c>
      <c r="R51" s="24"/>
      <c r="S51" s="21">
        <f>Tāme!N52</f>
        <v>0</v>
      </c>
      <c r="T51" s="326"/>
      <c r="U51" s="326"/>
      <c r="V51" s="327"/>
      <c r="X51" s="152">
        <f t="shared" si="3"/>
        <v>0</v>
      </c>
    </row>
    <row r="52" spans="2:24" s="17" customFormat="1" ht="11.25" customHeight="1" hidden="1" outlineLevel="1">
      <c r="B52" s="27">
        <f>IF(Tāme!B53="","",Tāme!B53)</f>
        <v>2.17</v>
      </c>
      <c r="C52" s="224" t="str">
        <f>IF(Tāme!C53="","",Tāme!C53)</f>
        <v/>
      </c>
      <c r="D52" s="224" t="str">
        <f>IF(Tāme!D53="","",Tāme!D53)</f>
        <v/>
      </c>
      <c r="E52" s="224" t="str">
        <f>IF(Tāme!E53="","",Tāme!E53)</f>
        <v/>
      </c>
      <c r="F52" s="19" t="str">
        <f>IF(Tāme!F53="","",Tāme!F53)</f>
        <v/>
      </c>
      <c r="G52" s="246">
        <f>IF(Tāme!G53="","",Tāme!G53)</f>
        <v>1</v>
      </c>
      <c r="H52" s="19">
        <f>IF(Tāme!H53="","",Tāme!H53)</f>
        <v>0</v>
      </c>
      <c r="I52" s="29">
        <f>IF(Tāme!I53="","",Tāme!I53)</f>
        <v>0</v>
      </c>
      <c r="J52" s="21">
        <f>IF(Tāme!J53="","",Tāme!J53)</f>
        <v>0</v>
      </c>
      <c r="K52" s="22"/>
      <c r="L52" s="21">
        <f>Tāme!M53</f>
        <v>0</v>
      </c>
      <c r="M52" s="326"/>
      <c r="N52" s="326"/>
      <c r="O52" s="327"/>
      <c r="Q52" s="152">
        <f t="shared" si="2"/>
        <v>0</v>
      </c>
      <c r="R52" s="24"/>
      <c r="S52" s="21">
        <f>Tāme!N53</f>
        <v>0</v>
      </c>
      <c r="T52" s="326"/>
      <c r="U52" s="326"/>
      <c r="V52" s="327"/>
      <c r="X52" s="152">
        <f t="shared" si="3"/>
        <v>0</v>
      </c>
    </row>
    <row r="53" spans="2:24" s="17" customFormat="1" ht="11.25" customHeight="1" hidden="1" outlineLevel="1">
      <c r="B53" s="27">
        <f>IF(Tāme!B54="","",Tāme!B54)</f>
        <v>2.18</v>
      </c>
      <c r="C53" s="224" t="str">
        <f>IF(Tāme!C54="","",Tāme!C54)</f>
        <v/>
      </c>
      <c r="D53" s="224" t="str">
        <f>IF(Tāme!D54="","",Tāme!D54)</f>
        <v/>
      </c>
      <c r="E53" s="224" t="str">
        <f>IF(Tāme!E54="","",Tāme!E54)</f>
        <v/>
      </c>
      <c r="F53" s="19" t="str">
        <f>IF(Tāme!F54="","",Tāme!F54)</f>
        <v/>
      </c>
      <c r="G53" s="246">
        <f>IF(Tāme!G54="","",Tāme!G54)</f>
        <v>1</v>
      </c>
      <c r="H53" s="19">
        <f>IF(Tāme!H54="","",Tāme!H54)</f>
        <v>0</v>
      </c>
      <c r="I53" s="29">
        <f>IF(Tāme!I54="","",Tāme!I54)</f>
        <v>0</v>
      </c>
      <c r="J53" s="21">
        <f>IF(Tāme!J54="","",Tāme!J54)</f>
        <v>0</v>
      </c>
      <c r="K53" s="22"/>
      <c r="L53" s="21">
        <f>Tāme!M54</f>
        <v>0</v>
      </c>
      <c r="M53" s="326"/>
      <c r="N53" s="326"/>
      <c r="O53" s="327"/>
      <c r="Q53" s="152">
        <f t="shared" si="2"/>
        <v>0</v>
      </c>
      <c r="R53" s="24"/>
      <c r="S53" s="21">
        <f>Tāme!N54</f>
        <v>0</v>
      </c>
      <c r="T53" s="326"/>
      <c r="U53" s="326"/>
      <c r="V53" s="327"/>
      <c r="X53" s="152">
        <f t="shared" si="3"/>
        <v>0</v>
      </c>
    </row>
    <row r="54" spans="2:24" s="17" customFormat="1" ht="11.25" customHeight="1" hidden="1" outlineLevel="1">
      <c r="B54" s="27">
        <f>IF(Tāme!B55="","",Tāme!B55)</f>
        <v>2.19</v>
      </c>
      <c r="C54" s="224" t="str">
        <f>IF(Tāme!C55="","",Tāme!C55)</f>
        <v/>
      </c>
      <c r="D54" s="224" t="str">
        <f>IF(Tāme!D55="","",Tāme!D55)</f>
        <v/>
      </c>
      <c r="E54" s="224" t="str">
        <f>IF(Tāme!E55="","",Tāme!E55)</f>
        <v/>
      </c>
      <c r="F54" s="19" t="str">
        <f>IF(Tāme!F55="","",Tāme!F55)</f>
        <v/>
      </c>
      <c r="G54" s="246">
        <f>IF(Tāme!G55="","",Tāme!G55)</f>
        <v>1</v>
      </c>
      <c r="H54" s="19">
        <f>IF(Tāme!H55="","",Tāme!H55)</f>
        <v>0</v>
      </c>
      <c r="I54" s="29">
        <f>IF(Tāme!I55="","",Tāme!I55)</f>
        <v>0</v>
      </c>
      <c r="J54" s="21">
        <f>IF(Tāme!J55="","",Tāme!J55)</f>
        <v>0</v>
      </c>
      <c r="K54" s="22"/>
      <c r="L54" s="21">
        <f>Tāme!M55</f>
        <v>0</v>
      </c>
      <c r="M54" s="326"/>
      <c r="N54" s="326"/>
      <c r="O54" s="327"/>
      <c r="Q54" s="152">
        <f t="shared" si="2"/>
        <v>0</v>
      </c>
      <c r="R54" s="24"/>
      <c r="S54" s="21">
        <f>Tāme!N55</f>
        <v>0</v>
      </c>
      <c r="T54" s="326"/>
      <c r="U54" s="326"/>
      <c r="V54" s="327"/>
      <c r="X54" s="152">
        <f t="shared" si="3"/>
        <v>0</v>
      </c>
    </row>
    <row r="55" spans="2:24" s="17" customFormat="1" ht="11.25" customHeight="1" hidden="1" outlineLevel="1">
      <c r="B55" s="27" t="str">
        <f>IF(Tāme!B56="","",Tāme!B56)</f>
        <v>2.20.</v>
      </c>
      <c r="C55" s="224" t="str">
        <f>IF(Tāme!C56="","",Tāme!C56)</f>
        <v/>
      </c>
      <c r="D55" s="224" t="str">
        <f>IF(Tāme!D56="","",Tāme!D56)</f>
        <v/>
      </c>
      <c r="E55" s="224" t="str">
        <f>IF(Tāme!E56="","",Tāme!E56)</f>
        <v/>
      </c>
      <c r="F55" s="19" t="str">
        <f>IF(Tāme!F56="","",Tāme!F56)</f>
        <v/>
      </c>
      <c r="G55" s="246">
        <f>IF(Tāme!G56="","",Tāme!G56)</f>
        <v>1</v>
      </c>
      <c r="H55" s="19">
        <f>IF(Tāme!H56="","",Tāme!H56)</f>
        <v>0</v>
      </c>
      <c r="I55" s="29">
        <f>IF(Tāme!I56="","",Tāme!I56)</f>
        <v>0</v>
      </c>
      <c r="J55" s="21">
        <f>IF(Tāme!J56="","",Tāme!J56)</f>
        <v>0</v>
      </c>
      <c r="K55" s="22"/>
      <c r="L55" s="21">
        <f>Tāme!M56</f>
        <v>0</v>
      </c>
      <c r="M55" s="326"/>
      <c r="N55" s="326"/>
      <c r="O55" s="327"/>
      <c r="Q55" s="152">
        <f t="shared" si="2"/>
        <v>0</v>
      </c>
      <c r="R55" s="24"/>
      <c r="S55" s="21">
        <f>Tāme!N56</f>
        <v>0</v>
      </c>
      <c r="T55" s="326"/>
      <c r="U55" s="326"/>
      <c r="V55" s="327"/>
      <c r="X55" s="152">
        <f t="shared" si="3"/>
        <v>0</v>
      </c>
    </row>
    <row r="56" spans="2:24" s="17" customFormat="1" ht="21" customHeight="1">
      <c r="B56" s="180">
        <v>3</v>
      </c>
      <c r="C56" s="443" t="str">
        <f>Tāme!C57</f>
        <v>Ar iekārtu uzstādīšanu saistītās būvniecības izmaksas</v>
      </c>
      <c r="D56" s="444"/>
      <c r="E56" s="230"/>
      <c r="F56" s="123"/>
      <c r="G56" s="245"/>
      <c r="H56" s="181"/>
      <c r="I56" s="187"/>
      <c r="J56" s="183">
        <f>SUM(J57:J66)</f>
        <v>0</v>
      </c>
      <c r="K56" s="22"/>
      <c r="L56" s="183">
        <f>SUM(L57:L66)</f>
        <v>0</v>
      </c>
      <c r="M56" s="184">
        <f>SUM(M57:M66)</f>
        <v>0</v>
      </c>
      <c r="N56" s="185">
        <f>SUM(N57:N66)</f>
        <v>0</v>
      </c>
      <c r="O56" s="186">
        <f>SUM(O57:O66)</f>
        <v>0</v>
      </c>
      <c r="Q56" s="149">
        <f>SUM(Q57:Q66)</f>
        <v>0</v>
      </c>
      <c r="R56" s="24"/>
      <c r="S56" s="183">
        <f>SUM(S57:S66)</f>
        <v>0</v>
      </c>
      <c r="T56" s="184">
        <f>SUM(T57:T66)</f>
        <v>0</v>
      </c>
      <c r="U56" s="185">
        <f>SUM(U57:U66)</f>
        <v>0</v>
      </c>
      <c r="V56" s="185">
        <f>SUM(V57:V66)</f>
        <v>0</v>
      </c>
      <c r="X56" s="149">
        <f>SUM(X57:X66)</f>
        <v>0</v>
      </c>
    </row>
    <row r="57" spans="2:24" s="17" customFormat="1" ht="11.25" customHeight="1">
      <c r="B57" s="26">
        <f>IF(Tāme!B58="","",Tāme!B58)</f>
        <v>3.1</v>
      </c>
      <c r="C57" s="224" t="str">
        <f>IF(Tāme!C58="","",Tāme!C58)</f>
        <v/>
      </c>
      <c r="D57" s="224" t="str">
        <f>IF(Tāme!D58="","",Tāme!D58)</f>
        <v/>
      </c>
      <c r="E57" s="224" t="str">
        <f>IF(Tāme!E58="","",Tāme!E58)</f>
        <v/>
      </c>
      <c r="F57" s="19" t="str">
        <f>IF(Tāme!F58="","",Tāme!F58)</f>
        <v/>
      </c>
      <c r="G57" s="246">
        <f>IF(Tāme!G58="","",Tāme!G58)</f>
        <v>1</v>
      </c>
      <c r="H57" s="19">
        <f>IF(Tāme!H58="","",Tāme!H58)</f>
        <v>0</v>
      </c>
      <c r="I57" s="29">
        <f>IF(Tāme!I58="","",Tāme!I58)</f>
        <v>0</v>
      </c>
      <c r="J57" s="21">
        <f>IF(Tāme!J58="","",Tāme!J58)</f>
        <v>0</v>
      </c>
      <c r="K57" s="22"/>
      <c r="L57" s="21">
        <f>Tāme!M58</f>
        <v>0</v>
      </c>
      <c r="M57" s="326"/>
      <c r="N57" s="326"/>
      <c r="O57" s="327"/>
      <c r="Q57" s="152">
        <f>_xlfn.IFERROR((L57-M57-N57-O57),"")</f>
        <v>0</v>
      </c>
      <c r="R57" s="24"/>
      <c r="S57" s="21">
        <f>Tāme!N58</f>
        <v>0</v>
      </c>
      <c r="T57" s="326"/>
      <c r="U57" s="326"/>
      <c r="V57" s="327"/>
      <c r="X57" s="152">
        <f>_xlfn.IFERROR((S57-T57-U57-V57),"")</f>
        <v>0</v>
      </c>
    </row>
    <row r="58" spans="2:24" s="17" customFormat="1" ht="11.25" customHeight="1" collapsed="1">
      <c r="B58" s="26">
        <f>IF(Tāme!B59="","",Tāme!B59)</f>
        <v>3.2</v>
      </c>
      <c r="C58" s="224" t="str">
        <f>IF(Tāme!C59="","",Tāme!C59)</f>
        <v/>
      </c>
      <c r="D58" s="224" t="str">
        <f>IF(Tāme!D59="","",Tāme!D59)</f>
        <v/>
      </c>
      <c r="E58" s="224" t="str">
        <f>IF(Tāme!E59="","",Tāme!E59)</f>
        <v/>
      </c>
      <c r="F58" s="19" t="str">
        <f>IF(Tāme!F59="","",Tāme!F59)</f>
        <v/>
      </c>
      <c r="G58" s="246">
        <f>IF(Tāme!G59="","",Tāme!G59)</f>
        <v>1</v>
      </c>
      <c r="H58" s="19">
        <f>IF(Tāme!H59="","",Tāme!H59)</f>
        <v>0</v>
      </c>
      <c r="I58" s="29">
        <f>IF(Tāme!I59="","",Tāme!I59)</f>
        <v>0</v>
      </c>
      <c r="J58" s="21">
        <f>IF(Tāme!J59="","",Tāme!J59)</f>
        <v>0</v>
      </c>
      <c r="K58" s="22"/>
      <c r="L58" s="21">
        <f>Tāme!M59</f>
        <v>0</v>
      </c>
      <c r="M58" s="326"/>
      <c r="N58" s="326"/>
      <c r="O58" s="327"/>
      <c r="Q58" s="152">
        <f aca="true" t="shared" si="4" ref="Q58:Q66">_xlfn.IFERROR((L58-M58-N58-O58),"")</f>
        <v>0</v>
      </c>
      <c r="R58" s="24"/>
      <c r="S58" s="21">
        <f>Tāme!N59</f>
        <v>0</v>
      </c>
      <c r="T58" s="326"/>
      <c r="U58" s="326"/>
      <c r="V58" s="327"/>
      <c r="X58" s="152">
        <f aca="true" t="shared" si="5" ref="X58:X66">_xlfn.IFERROR((S58-T58-U58-V58),"")</f>
        <v>0</v>
      </c>
    </row>
    <row r="59" spans="2:24" s="17" customFormat="1" ht="11.25" customHeight="1" hidden="1" outlineLevel="1">
      <c r="B59" s="26">
        <f>IF(Tāme!B60="","",Tāme!B60)</f>
        <v>3.3</v>
      </c>
      <c r="C59" s="224" t="str">
        <f>IF(Tāme!C60="","",Tāme!C60)</f>
        <v/>
      </c>
      <c r="D59" s="224" t="str">
        <f>IF(Tāme!D60="","",Tāme!D60)</f>
        <v/>
      </c>
      <c r="E59" s="224" t="str">
        <f>IF(Tāme!E60="","",Tāme!E60)</f>
        <v/>
      </c>
      <c r="F59" s="19" t="str">
        <f>IF(Tāme!F60="","",Tāme!F60)</f>
        <v/>
      </c>
      <c r="G59" s="246">
        <f>IF(Tāme!G60="","",Tāme!G60)</f>
        <v>1</v>
      </c>
      <c r="H59" s="19">
        <f>IF(Tāme!H60="","",Tāme!H60)</f>
        <v>0</v>
      </c>
      <c r="I59" s="29">
        <f>IF(Tāme!I60="","",Tāme!I60)</f>
        <v>0</v>
      </c>
      <c r="J59" s="21">
        <f>IF(Tāme!J60="","",Tāme!J60)</f>
        <v>0</v>
      </c>
      <c r="K59" s="22"/>
      <c r="L59" s="21">
        <f>Tāme!M60</f>
        <v>0</v>
      </c>
      <c r="M59" s="326"/>
      <c r="N59" s="326"/>
      <c r="O59" s="327"/>
      <c r="Q59" s="152">
        <f t="shared" si="4"/>
        <v>0</v>
      </c>
      <c r="R59" s="24"/>
      <c r="S59" s="21">
        <f>Tāme!N60</f>
        <v>0</v>
      </c>
      <c r="T59" s="326"/>
      <c r="U59" s="326"/>
      <c r="V59" s="327"/>
      <c r="X59" s="152">
        <f t="shared" si="5"/>
        <v>0</v>
      </c>
    </row>
    <row r="60" spans="2:24" s="17" customFormat="1" ht="11.25" customHeight="1" hidden="1" outlineLevel="1">
      <c r="B60" s="26">
        <f>IF(Tāme!B61="","",Tāme!B61)</f>
        <v>3.4</v>
      </c>
      <c r="C60" s="224" t="str">
        <f>IF(Tāme!C61="","",Tāme!C61)</f>
        <v/>
      </c>
      <c r="D60" s="224" t="str">
        <f>IF(Tāme!D61="","",Tāme!D61)</f>
        <v/>
      </c>
      <c r="E60" s="224" t="str">
        <f>IF(Tāme!E61="","",Tāme!E61)</f>
        <v/>
      </c>
      <c r="F60" s="19" t="str">
        <f>IF(Tāme!F61="","",Tāme!F61)</f>
        <v/>
      </c>
      <c r="G60" s="246">
        <f>IF(Tāme!G61="","",Tāme!G61)</f>
        <v>1</v>
      </c>
      <c r="H60" s="19">
        <f>IF(Tāme!H61="","",Tāme!H61)</f>
        <v>0</v>
      </c>
      <c r="I60" s="29">
        <f>IF(Tāme!I61="","",Tāme!I61)</f>
        <v>0</v>
      </c>
      <c r="J60" s="21">
        <f>IF(Tāme!J61="","",Tāme!J61)</f>
        <v>0</v>
      </c>
      <c r="K60" s="22"/>
      <c r="L60" s="21">
        <f>Tāme!M61</f>
        <v>0</v>
      </c>
      <c r="M60" s="326"/>
      <c r="N60" s="326"/>
      <c r="O60" s="327"/>
      <c r="Q60" s="152">
        <f t="shared" si="4"/>
        <v>0</v>
      </c>
      <c r="R60" s="24"/>
      <c r="S60" s="21">
        <f>Tāme!N61</f>
        <v>0</v>
      </c>
      <c r="T60" s="326"/>
      <c r="U60" s="326"/>
      <c r="V60" s="327"/>
      <c r="X60" s="152">
        <f t="shared" si="5"/>
        <v>0</v>
      </c>
    </row>
    <row r="61" spans="2:24" s="17" customFormat="1" ht="11.25" customHeight="1" hidden="1" outlineLevel="1">
      <c r="B61" s="26">
        <f>IF(Tāme!B62="","",Tāme!B62)</f>
        <v>3.5</v>
      </c>
      <c r="C61" s="224" t="str">
        <f>IF(Tāme!C62="","",Tāme!C62)</f>
        <v/>
      </c>
      <c r="D61" s="224" t="str">
        <f>IF(Tāme!D62="","",Tāme!D62)</f>
        <v/>
      </c>
      <c r="E61" s="224" t="str">
        <f>IF(Tāme!E62="","",Tāme!E62)</f>
        <v/>
      </c>
      <c r="F61" s="19" t="str">
        <f>IF(Tāme!F62="","",Tāme!F62)</f>
        <v/>
      </c>
      <c r="G61" s="246">
        <f>IF(Tāme!G62="","",Tāme!G62)</f>
        <v>1</v>
      </c>
      <c r="H61" s="19">
        <f>IF(Tāme!H62="","",Tāme!H62)</f>
        <v>0</v>
      </c>
      <c r="I61" s="29">
        <f>IF(Tāme!I62="","",Tāme!I62)</f>
        <v>0</v>
      </c>
      <c r="J61" s="21">
        <f>IF(Tāme!J62="","",Tāme!J62)</f>
        <v>0</v>
      </c>
      <c r="K61" s="22"/>
      <c r="L61" s="21">
        <f>Tāme!M62</f>
        <v>0</v>
      </c>
      <c r="M61" s="326"/>
      <c r="N61" s="326"/>
      <c r="O61" s="327"/>
      <c r="Q61" s="152">
        <f t="shared" si="4"/>
        <v>0</v>
      </c>
      <c r="R61" s="24"/>
      <c r="S61" s="21">
        <f>Tāme!N62</f>
        <v>0</v>
      </c>
      <c r="T61" s="326"/>
      <c r="U61" s="326"/>
      <c r="V61" s="327"/>
      <c r="X61" s="152">
        <f t="shared" si="5"/>
        <v>0</v>
      </c>
    </row>
    <row r="62" spans="2:24" s="17" customFormat="1" ht="11.25" customHeight="1" hidden="1" outlineLevel="1">
      <c r="B62" s="26">
        <f>IF(Tāme!B63="","",Tāme!B63)</f>
        <v>3.6</v>
      </c>
      <c r="C62" s="224" t="str">
        <f>IF(Tāme!C63="","",Tāme!C63)</f>
        <v/>
      </c>
      <c r="D62" s="224" t="str">
        <f>IF(Tāme!D63="","",Tāme!D63)</f>
        <v/>
      </c>
      <c r="E62" s="224" t="str">
        <f>IF(Tāme!E63="","",Tāme!E63)</f>
        <v/>
      </c>
      <c r="F62" s="19" t="str">
        <f>IF(Tāme!F63="","",Tāme!F63)</f>
        <v/>
      </c>
      <c r="G62" s="246">
        <f>IF(Tāme!G63="","",Tāme!G63)</f>
        <v>1</v>
      </c>
      <c r="H62" s="19">
        <f>IF(Tāme!H63="","",Tāme!H63)</f>
        <v>0</v>
      </c>
      <c r="I62" s="29">
        <f>IF(Tāme!I63="","",Tāme!I63)</f>
        <v>0</v>
      </c>
      <c r="J62" s="21">
        <f>IF(Tāme!J63="","",Tāme!J63)</f>
        <v>0</v>
      </c>
      <c r="K62" s="22"/>
      <c r="L62" s="21">
        <f>Tāme!M63</f>
        <v>0</v>
      </c>
      <c r="M62" s="326"/>
      <c r="N62" s="326"/>
      <c r="O62" s="327"/>
      <c r="Q62" s="152">
        <f t="shared" si="4"/>
        <v>0</v>
      </c>
      <c r="R62" s="24"/>
      <c r="S62" s="21">
        <f>Tāme!N63</f>
        <v>0</v>
      </c>
      <c r="T62" s="326"/>
      <c r="U62" s="326"/>
      <c r="V62" s="327"/>
      <c r="X62" s="152">
        <f t="shared" si="5"/>
        <v>0</v>
      </c>
    </row>
    <row r="63" spans="2:24" s="17" customFormat="1" ht="11.25" customHeight="1" hidden="1" outlineLevel="1">
      <c r="B63" s="26">
        <f>IF(Tāme!B64="","",Tāme!B64)</f>
        <v>3.7</v>
      </c>
      <c r="C63" s="224" t="str">
        <f>IF(Tāme!C64="","",Tāme!C64)</f>
        <v/>
      </c>
      <c r="D63" s="224" t="str">
        <f>IF(Tāme!D64="","",Tāme!D64)</f>
        <v/>
      </c>
      <c r="E63" s="224" t="str">
        <f>IF(Tāme!E64="","",Tāme!E64)</f>
        <v/>
      </c>
      <c r="F63" s="19" t="str">
        <f>IF(Tāme!F64="","",Tāme!F64)</f>
        <v/>
      </c>
      <c r="G63" s="246">
        <f>IF(Tāme!G64="","",Tāme!G64)</f>
        <v>1</v>
      </c>
      <c r="H63" s="19">
        <f>IF(Tāme!H64="","",Tāme!H64)</f>
        <v>0</v>
      </c>
      <c r="I63" s="29">
        <f>IF(Tāme!I64="","",Tāme!I64)</f>
        <v>0</v>
      </c>
      <c r="J63" s="21">
        <f>IF(Tāme!J64="","",Tāme!J64)</f>
        <v>0</v>
      </c>
      <c r="K63" s="22"/>
      <c r="L63" s="21">
        <f>Tāme!M64</f>
        <v>0</v>
      </c>
      <c r="M63" s="326"/>
      <c r="N63" s="326"/>
      <c r="O63" s="327"/>
      <c r="Q63" s="152">
        <f t="shared" si="4"/>
        <v>0</v>
      </c>
      <c r="R63" s="24"/>
      <c r="S63" s="21">
        <f>Tāme!N64</f>
        <v>0</v>
      </c>
      <c r="T63" s="326"/>
      <c r="U63" s="326"/>
      <c r="V63" s="327"/>
      <c r="X63" s="152">
        <f t="shared" si="5"/>
        <v>0</v>
      </c>
    </row>
    <row r="64" spans="2:24" s="17" customFormat="1" ht="11.25" customHeight="1" hidden="1" outlineLevel="1">
      <c r="B64" s="26">
        <f>IF(Tāme!B65="","",Tāme!B65)</f>
        <v>3.8</v>
      </c>
      <c r="C64" s="224" t="str">
        <f>IF(Tāme!C65="","",Tāme!C65)</f>
        <v/>
      </c>
      <c r="D64" s="224" t="str">
        <f>IF(Tāme!D65="","",Tāme!D65)</f>
        <v/>
      </c>
      <c r="E64" s="224" t="str">
        <f>IF(Tāme!E65="","",Tāme!E65)</f>
        <v/>
      </c>
      <c r="F64" s="19" t="str">
        <f>IF(Tāme!F65="","",Tāme!F65)</f>
        <v/>
      </c>
      <c r="G64" s="246">
        <f>IF(Tāme!G65="","",Tāme!G65)</f>
        <v>1</v>
      </c>
      <c r="H64" s="19">
        <f>IF(Tāme!H65="","",Tāme!H65)</f>
        <v>0</v>
      </c>
      <c r="I64" s="29">
        <f>IF(Tāme!I65="","",Tāme!I65)</f>
        <v>0</v>
      </c>
      <c r="J64" s="21">
        <f>IF(Tāme!J65="","",Tāme!J65)</f>
        <v>0</v>
      </c>
      <c r="K64" s="22"/>
      <c r="L64" s="21">
        <f>Tāme!M65</f>
        <v>0</v>
      </c>
      <c r="M64" s="326"/>
      <c r="N64" s="326"/>
      <c r="O64" s="327"/>
      <c r="Q64" s="152">
        <f t="shared" si="4"/>
        <v>0</v>
      </c>
      <c r="R64" s="24"/>
      <c r="S64" s="21">
        <f>Tāme!N65</f>
        <v>0</v>
      </c>
      <c r="T64" s="326"/>
      <c r="U64" s="326"/>
      <c r="V64" s="327"/>
      <c r="X64" s="152">
        <f t="shared" si="5"/>
        <v>0</v>
      </c>
    </row>
    <row r="65" spans="2:24" s="17" customFormat="1" ht="11.25" customHeight="1" hidden="1" outlineLevel="1">
      <c r="B65" s="26">
        <f>IF(Tāme!B66="","",Tāme!B66)</f>
        <v>3.9</v>
      </c>
      <c r="C65" s="224" t="str">
        <f>IF(Tāme!C66="","",Tāme!C66)</f>
        <v/>
      </c>
      <c r="D65" s="224" t="str">
        <f>IF(Tāme!D66="","",Tāme!D66)</f>
        <v/>
      </c>
      <c r="E65" s="224" t="str">
        <f>IF(Tāme!E66="","",Tāme!E66)</f>
        <v/>
      </c>
      <c r="F65" s="19" t="str">
        <f>IF(Tāme!F66="","",Tāme!F66)</f>
        <v/>
      </c>
      <c r="G65" s="246">
        <f>IF(Tāme!G66="","",Tāme!G66)</f>
        <v>1</v>
      </c>
      <c r="H65" s="19">
        <f>IF(Tāme!H66="","",Tāme!H66)</f>
        <v>0</v>
      </c>
      <c r="I65" s="29">
        <f>IF(Tāme!I66="","",Tāme!I66)</f>
        <v>0</v>
      </c>
      <c r="J65" s="21">
        <f>IF(Tāme!J66="","",Tāme!J66)</f>
        <v>0</v>
      </c>
      <c r="K65" s="22"/>
      <c r="L65" s="21">
        <f>Tāme!M66</f>
        <v>0</v>
      </c>
      <c r="M65" s="326"/>
      <c r="N65" s="326"/>
      <c r="O65" s="327"/>
      <c r="Q65" s="152">
        <f t="shared" si="4"/>
        <v>0</v>
      </c>
      <c r="R65" s="24"/>
      <c r="S65" s="21">
        <f>Tāme!N66</f>
        <v>0</v>
      </c>
      <c r="T65" s="326"/>
      <c r="U65" s="326"/>
      <c r="V65" s="327"/>
      <c r="X65" s="152">
        <f t="shared" si="5"/>
        <v>0</v>
      </c>
    </row>
    <row r="66" spans="2:24" s="17" customFormat="1" ht="11.25" customHeight="1" hidden="1" outlineLevel="1">
      <c r="B66" s="27" t="str">
        <f>IF(Tāme!B67="","",Tāme!B67)</f>
        <v>3.10.</v>
      </c>
      <c r="C66" s="225" t="str">
        <f>IF(Tāme!C67="","",Tāme!C67)</f>
        <v/>
      </c>
      <c r="D66" s="225" t="str">
        <f>IF(Tāme!D67="","",Tāme!D67)</f>
        <v/>
      </c>
      <c r="E66" s="225" t="str">
        <f>IF(Tāme!E67="","",Tāme!E67)</f>
        <v/>
      </c>
      <c r="F66" s="20" t="str">
        <f>IF(Tāme!F67="","",Tāme!F67)</f>
        <v/>
      </c>
      <c r="G66" s="247">
        <f>IF(Tāme!G67="","",Tāme!G67)</f>
        <v>1</v>
      </c>
      <c r="H66" s="20">
        <f>IF(Tāme!H67="","",Tāme!H67)</f>
        <v>0</v>
      </c>
      <c r="I66" s="30">
        <f>IF(Tāme!I67="","",Tāme!I67)</f>
        <v>0</v>
      </c>
      <c r="J66" s="28">
        <f>IF(Tāme!J67="","",Tāme!J67)</f>
        <v>0</v>
      </c>
      <c r="K66" s="22"/>
      <c r="L66" s="21">
        <f>Tāme!M67</f>
        <v>0</v>
      </c>
      <c r="M66" s="326"/>
      <c r="N66" s="326"/>
      <c r="O66" s="327"/>
      <c r="Q66" s="152">
        <f t="shared" si="4"/>
        <v>0</v>
      </c>
      <c r="R66" s="24"/>
      <c r="S66" s="21">
        <f>Tāme!N67</f>
        <v>0</v>
      </c>
      <c r="T66" s="326"/>
      <c r="U66" s="326"/>
      <c r="V66" s="327"/>
      <c r="X66" s="152">
        <f t="shared" si="5"/>
        <v>0</v>
      </c>
    </row>
    <row r="67" spans="2:24" s="17" customFormat="1" ht="21" customHeight="1">
      <c r="B67" s="180">
        <v>4</v>
      </c>
      <c r="C67" s="443" t="str">
        <f>Tāme!C68</f>
        <v>Citas izmaksas</v>
      </c>
      <c r="D67" s="444"/>
      <c r="E67" s="230"/>
      <c r="F67" s="123"/>
      <c r="G67" s="245"/>
      <c r="H67" s="181"/>
      <c r="I67" s="187"/>
      <c r="J67" s="183">
        <f>SUM(J68:J77)</f>
        <v>0</v>
      </c>
      <c r="K67" s="22"/>
      <c r="L67" s="183">
        <f>SUM(L68:L77)</f>
        <v>0</v>
      </c>
      <c r="M67" s="184">
        <f>SUM(M68:M77)</f>
        <v>0</v>
      </c>
      <c r="N67" s="185">
        <f>SUM(N68:N77)</f>
        <v>0</v>
      </c>
      <c r="O67" s="186">
        <f>SUM(O68:O77)</f>
        <v>0</v>
      </c>
      <c r="Q67" s="149">
        <f>SUM(Q68:Q77)</f>
        <v>0</v>
      </c>
      <c r="R67" s="24"/>
      <c r="S67" s="183">
        <f>SUM(S68:S77)</f>
        <v>0</v>
      </c>
      <c r="T67" s="184">
        <f>SUM(T68:T77)</f>
        <v>0</v>
      </c>
      <c r="U67" s="185">
        <f>SUM(U68:U77)</f>
        <v>0</v>
      </c>
      <c r="V67" s="185">
        <f>SUM(V68:V77)</f>
        <v>0</v>
      </c>
      <c r="X67" s="149">
        <f>SUM(X68:X77)</f>
        <v>0</v>
      </c>
    </row>
    <row r="68" spans="2:24" s="17" customFormat="1" ht="11.25" customHeight="1">
      <c r="B68" s="26">
        <f>IF(Tāme!B69="","",Tāme!B69)</f>
        <v>4.1</v>
      </c>
      <c r="C68" s="224" t="str">
        <f>IF(Tāme!C69="","",Tāme!C69)</f>
        <v/>
      </c>
      <c r="D68" s="224" t="str">
        <f>IF(Tāme!D69="","",Tāme!D69)</f>
        <v/>
      </c>
      <c r="E68" s="224" t="str">
        <f>IF(Tāme!E69="","",Tāme!E69)</f>
        <v/>
      </c>
      <c r="F68" s="19" t="str">
        <f>IF(Tāme!F69="","",Tāme!F69)</f>
        <v/>
      </c>
      <c r="G68" s="246">
        <f>IF(Tāme!G69="","",Tāme!G69)</f>
        <v>1</v>
      </c>
      <c r="H68" s="19">
        <f>IF(Tāme!H69="","",Tāme!H69)</f>
        <v>0</v>
      </c>
      <c r="I68" s="29">
        <f>IF(Tāme!I69="","",Tāme!I69)</f>
        <v>0</v>
      </c>
      <c r="J68" s="21">
        <f>IF(Tāme!J69="","",Tāme!J69)</f>
        <v>0</v>
      </c>
      <c r="K68" s="22"/>
      <c r="L68" s="21">
        <f>Tāme!M69</f>
        <v>0</v>
      </c>
      <c r="M68" s="326"/>
      <c r="N68" s="326"/>
      <c r="O68" s="327"/>
      <c r="Q68" s="152">
        <f>_xlfn.IFERROR((L68-M68-N68-O68),"")</f>
        <v>0</v>
      </c>
      <c r="R68" s="24"/>
      <c r="S68" s="21">
        <f>Tāme!N69</f>
        <v>0</v>
      </c>
      <c r="T68" s="326"/>
      <c r="U68" s="326"/>
      <c r="V68" s="327"/>
      <c r="X68" s="152">
        <f>_xlfn.IFERROR((S68-T68-U68-V68),"")</f>
        <v>0</v>
      </c>
    </row>
    <row r="69" spans="2:24" s="17" customFormat="1" ht="11.25" customHeight="1" collapsed="1" thickBot="1">
      <c r="B69" s="26">
        <f>IF(Tāme!B70="","",Tāme!B70)</f>
        <v>4.2</v>
      </c>
      <c r="C69" s="224" t="str">
        <f>IF(Tāme!C70="","",Tāme!C70)</f>
        <v/>
      </c>
      <c r="D69" s="224" t="str">
        <f>IF(Tāme!D70="","",Tāme!D70)</f>
        <v/>
      </c>
      <c r="E69" s="224" t="str">
        <f>IF(Tāme!E70="","",Tāme!E70)</f>
        <v/>
      </c>
      <c r="F69" s="19" t="str">
        <f>IF(Tāme!F70="","",Tāme!F70)</f>
        <v/>
      </c>
      <c r="G69" s="246">
        <f>IF(Tāme!G70="","",Tāme!G70)</f>
        <v>1</v>
      </c>
      <c r="H69" s="19">
        <f>IF(Tāme!H70="","",Tāme!H70)</f>
        <v>0</v>
      </c>
      <c r="I69" s="29">
        <f>IF(Tāme!I70="","",Tāme!I70)</f>
        <v>0</v>
      </c>
      <c r="J69" s="21">
        <f>IF(Tāme!J70="","",Tāme!J70)</f>
        <v>0</v>
      </c>
      <c r="K69" s="22"/>
      <c r="L69" s="21">
        <f>Tāme!M70</f>
        <v>0</v>
      </c>
      <c r="M69" s="326"/>
      <c r="N69" s="326"/>
      <c r="O69" s="327"/>
      <c r="Q69" s="152">
        <f aca="true" t="shared" si="6" ref="Q69:Q77">_xlfn.IFERROR((L69-M69-N69-O69),"")</f>
        <v>0</v>
      </c>
      <c r="R69" s="24"/>
      <c r="S69" s="21">
        <f>Tāme!N70</f>
        <v>0</v>
      </c>
      <c r="T69" s="326"/>
      <c r="U69" s="326"/>
      <c r="V69" s="327"/>
      <c r="X69" s="152">
        <f aca="true" t="shared" si="7" ref="X69:X77">_xlfn.IFERROR((S69-T69-U69-V69),"")</f>
        <v>0</v>
      </c>
    </row>
    <row r="70" spans="2:24" s="17" customFormat="1" ht="11.25" customHeight="1" hidden="1" outlineLevel="1">
      <c r="B70" s="26">
        <f>IF(Tāme!B71="","",Tāme!B71)</f>
        <v>4.3</v>
      </c>
      <c r="C70" s="224" t="str">
        <f>IF(Tāme!C71="","",Tāme!C71)</f>
        <v/>
      </c>
      <c r="D70" s="224" t="str">
        <f>IF(Tāme!D71="","",Tāme!D71)</f>
        <v/>
      </c>
      <c r="E70" s="224" t="str">
        <f>IF(Tāme!E71="","",Tāme!E71)</f>
        <v/>
      </c>
      <c r="F70" s="19" t="str">
        <f>IF(Tāme!F71="","",Tāme!F71)</f>
        <v/>
      </c>
      <c r="G70" s="246">
        <f>IF(Tāme!G71="","",Tāme!G71)</f>
        <v>1</v>
      </c>
      <c r="H70" s="19">
        <f>IF(Tāme!H71="","",Tāme!H71)</f>
        <v>0</v>
      </c>
      <c r="I70" s="29">
        <f>IF(Tāme!I71="","",Tāme!I71)</f>
        <v>0</v>
      </c>
      <c r="J70" s="21">
        <f>IF(Tāme!J71="","",Tāme!J71)</f>
        <v>0</v>
      </c>
      <c r="K70" s="22"/>
      <c r="L70" s="21">
        <f>Tāme!M71</f>
        <v>0</v>
      </c>
      <c r="M70" s="326"/>
      <c r="N70" s="326"/>
      <c r="O70" s="327"/>
      <c r="Q70" s="152">
        <f t="shared" si="6"/>
        <v>0</v>
      </c>
      <c r="R70" s="24"/>
      <c r="S70" s="21">
        <f>Tāme!N71</f>
        <v>0</v>
      </c>
      <c r="T70" s="326"/>
      <c r="U70" s="326"/>
      <c r="V70" s="327"/>
      <c r="X70" s="152">
        <f t="shared" si="7"/>
        <v>0</v>
      </c>
    </row>
    <row r="71" spans="2:24" s="17" customFormat="1" ht="11.25" customHeight="1" hidden="1" outlineLevel="1">
      <c r="B71" s="26">
        <f>IF(Tāme!B72="","",Tāme!B72)</f>
        <v>4.4</v>
      </c>
      <c r="C71" s="224" t="str">
        <f>IF(Tāme!C72="","",Tāme!C72)</f>
        <v/>
      </c>
      <c r="D71" s="224" t="str">
        <f>IF(Tāme!D72="","",Tāme!D72)</f>
        <v/>
      </c>
      <c r="E71" s="224" t="str">
        <f>IF(Tāme!E72="","",Tāme!E72)</f>
        <v/>
      </c>
      <c r="F71" s="19" t="str">
        <f>IF(Tāme!F72="","",Tāme!F72)</f>
        <v/>
      </c>
      <c r="G71" s="246">
        <f>IF(Tāme!G72="","",Tāme!G72)</f>
        <v>1</v>
      </c>
      <c r="H71" s="19">
        <f>IF(Tāme!H72="","",Tāme!H72)</f>
        <v>0</v>
      </c>
      <c r="I71" s="29">
        <f>IF(Tāme!I72="","",Tāme!I72)</f>
        <v>0</v>
      </c>
      <c r="J71" s="21">
        <f>IF(Tāme!J72="","",Tāme!J72)</f>
        <v>0</v>
      </c>
      <c r="K71" s="22"/>
      <c r="L71" s="21">
        <f>Tāme!M72</f>
        <v>0</v>
      </c>
      <c r="M71" s="326"/>
      <c r="N71" s="326"/>
      <c r="O71" s="327"/>
      <c r="Q71" s="152">
        <f t="shared" si="6"/>
        <v>0</v>
      </c>
      <c r="R71" s="24"/>
      <c r="S71" s="21">
        <f>Tāme!N72</f>
        <v>0</v>
      </c>
      <c r="T71" s="326"/>
      <c r="U71" s="326"/>
      <c r="V71" s="327"/>
      <c r="X71" s="152">
        <f t="shared" si="7"/>
        <v>0</v>
      </c>
    </row>
    <row r="72" spans="2:24" s="17" customFormat="1" ht="11.25" customHeight="1" hidden="1" outlineLevel="1">
      <c r="B72" s="26">
        <f>IF(Tāme!B73="","",Tāme!B73)</f>
        <v>4.5</v>
      </c>
      <c r="C72" s="224" t="str">
        <f>IF(Tāme!C73="","",Tāme!C73)</f>
        <v/>
      </c>
      <c r="D72" s="224" t="str">
        <f>IF(Tāme!D73="","",Tāme!D73)</f>
        <v/>
      </c>
      <c r="E72" s="224" t="str">
        <f>IF(Tāme!E73="","",Tāme!E73)</f>
        <v/>
      </c>
      <c r="F72" s="19" t="str">
        <f>IF(Tāme!F73="","",Tāme!F73)</f>
        <v/>
      </c>
      <c r="G72" s="246">
        <f>IF(Tāme!G73="","",Tāme!G73)</f>
        <v>1</v>
      </c>
      <c r="H72" s="19">
        <f>IF(Tāme!H73="","",Tāme!H73)</f>
        <v>0</v>
      </c>
      <c r="I72" s="29">
        <f>IF(Tāme!I73="","",Tāme!I73)</f>
        <v>0</v>
      </c>
      <c r="J72" s="21">
        <f>IF(Tāme!J73="","",Tāme!J73)</f>
        <v>0</v>
      </c>
      <c r="K72" s="22"/>
      <c r="L72" s="21">
        <f>Tāme!M73</f>
        <v>0</v>
      </c>
      <c r="M72" s="326"/>
      <c r="N72" s="326"/>
      <c r="O72" s="327"/>
      <c r="Q72" s="152">
        <f t="shared" si="6"/>
        <v>0</v>
      </c>
      <c r="R72" s="24"/>
      <c r="S72" s="21">
        <f>Tāme!N73</f>
        <v>0</v>
      </c>
      <c r="T72" s="326"/>
      <c r="U72" s="326"/>
      <c r="V72" s="327"/>
      <c r="X72" s="152">
        <f t="shared" si="7"/>
        <v>0</v>
      </c>
    </row>
    <row r="73" spans="2:24" s="17" customFormat="1" ht="11.25" customHeight="1" hidden="1" outlineLevel="1">
      <c r="B73" s="26">
        <f>IF(Tāme!B74="","",Tāme!B74)</f>
        <v>4.6</v>
      </c>
      <c r="C73" s="224" t="str">
        <f>IF(Tāme!C74="","",Tāme!C74)</f>
        <v/>
      </c>
      <c r="D73" s="224" t="str">
        <f>IF(Tāme!D74="","",Tāme!D74)</f>
        <v/>
      </c>
      <c r="E73" s="224" t="str">
        <f>IF(Tāme!E74="","",Tāme!E74)</f>
        <v/>
      </c>
      <c r="F73" s="19" t="str">
        <f>IF(Tāme!F74="","",Tāme!F74)</f>
        <v/>
      </c>
      <c r="G73" s="246">
        <f>IF(Tāme!G74="","",Tāme!G74)</f>
        <v>1</v>
      </c>
      <c r="H73" s="19">
        <f>IF(Tāme!H74="","",Tāme!H74)</f>
        <v>0</v>
      </c>
      <c r="I73" s="29">
        <f>IF(Tāme!I74="","",Tāme!I74)</f>
        <v>0</v>
      </c>
      <c r="J73" s="21">
        <f>IF(Tāme!J74="","",Tāme!J74)</f>
        <v>0</v>
      </c>
      <c r="K73" s="22"/>
      <c r="L73" s="21">
        <f>Tāme!M74</f>
        <v>0</v>
      </c>
      <c r="M73" s="326"/>
      <c r="N73" s="326"/>
      <c r="O73" s="327"/>
      <c r="Q73" s="152">
        <f t="shared" si="6"/>
        <v>0</v>
      </c>
      <c r="R73" s="24"/>
      <c r="S73" s="21">
        <f>Tāme!N74</f>
        <v>0</v>
      </c>
      <c r="T73" s="326"/>
      <c r="U73" s="326"/>
      <c r="V73" s="327"/>
      <c r="X73" s="152">
        <f t="shared" si="7"/>
        <v>0</v>
      </c>
    </row>
    <row r="74" spans="2:24" s="17" customFormat="1" ht="11.25" customHeight="1" hidden="1" outlineLevel="1">
      <c r="B74" s="26">
        <f>IF(Tāme!B75="","",Tāme!B75)</f>
        <v>4.7</v>
      </c>
      <c r="C74" s="224" t="str">
        <f>IF(Tāme!C75="","",Tāme!C75)</f>
        <v/>
      </c>
      <c r="D74" s="224" t="str">
        <f>IF(Tāme!D75="","",Tāme!D75)</f>
        <v/>
      </c>
      <c r="E74" s="224" t="str">
        <f>IF(Tāme!E75="","",Tāme!E75)</f>
        <v/>
      </c>
      <c r="F74" s="19" t="str">
        <f>IF(Tāme!F75="","",Tāme!F75)</f>
        <v/>
      </c>
      <c r="G74" s="246">
        <f>IF(Tāme!G75="","",Tāme!G75)</f>
        <v>1</v>
      </c>
      <c r="H74" s="19">
        <f>IF(Tāme!H75="","",Tāme!H75)</f>
        <v>0</v>
      </c>
      <c r="I74" s="29">
        <f>IF(Tāme!I75="","",Tāme!I75)</f>
        <v>0</v>
      </c>
      <c r="J74" s="21">
        <f>IF(Tāme!J75="","",Tāme!J75)</f>
        <v>0</v>
      </c>
      <c r="K74" s="22"/>
      <c r="L74" s="21">
        <f>Tāme!M75</f>
        <v>0</v>
      </c>
      <c r="M74" s="326"/>
      <c r="N74" s="326"/>
      <c r="O74" s="327"/>
      <c r="Q74" s="152">
        <f t="shared" si="6"/>
        <v>0</v>
      </c>
      <c r="R74" s="24"/>
      <c r="S74" s="21">
        <f>Tāme!N75</f>
        <v>0</v>
      </c>
      <c r="T74" s="326"/>
      <c r="U74" s="326"/>
      <c r="V74" s="327"/>
      <c r="X74" s="152">
        <f t="shared" si="7"/>
        <v>0</v>
      </c>
    </row>
    <row r="75" spans="2:24" s="17" customFormat="1" ht="11.25" customHeight="1" hidden="1" outlineLevel="1">
      <c r="B75" s="26">
        <f>IF(Tāme!B76="","",Tāme!B76)</f>
        <v>4.8</v>
      </c>
      <c r="C75" s="224" t="str">
        <f>IF(Tāme!C76="","",Tāme!C76)</f>
        <v/>
      </c>
      <c r="D75" s="224" t="str">
        <f>IF(Tāme!D76="","",Tāme!D76)</f>
        <v/>
      </c>
      <c r="E75" s="224" t="str">
        <f>IF(Tāme!E76="","",Tāme!E76)</f>
        <v/>
      </c>
      <c r="F75" s="19" t="str">
        <f>IF(Tāme!F76="","",Tāme!F76)</f>
        <v/>
      </c>
      <c r="G75" s="246">
        <f>IF(Tāme!G76="","",Tāme!G76)</f>
        <v>1</v>
      </c>
      <c r="H75" s="19">
        <f>IF(Tāme!H76="","",Tāme!H76)</f>
        <v>0</v>
      </c>
      <c r="I75" s="29">
        <f>IF(Tāme!I76="","",Tāme!I76)</f>
        <v>0</v>
      </c>
      <c r="J75" s="21">
        <f>IF(Tāme!J76="","",Tāme!J76)</f>
        <v>0</v>
      </c>
      <c r="K75" s="22"/>
      <c r="L75" s="21">
        <f>Tāme!M76</f>
        <v>0</v>
      </c>
      <c r="M75" s="326"/>
      <c r="N75" s="326"/>
      <c r="O75" s="327"/>
      <c r="Q75" s="152">
        <f t="shared" si="6"/>
        <v>0</v>
      </c>
      <c r="R75" s="24"/>
      <c r="S75" s="21">
        <f>Tāme!N76</f>
        <v>0</v>
      </c>
      <c r="T75" s="326"/>
      <c r="U75" s="326"/>
      <c r="V75" s="327"/>
      <c r="X75" s="152">
        <f t="shared" si="7"/>
        <v>0</v>
      </c>
    </row>
    <row r="76" spans="2:24" s="17" customFormat="1" ht="11.25" customHeight="1" hidden="1" outlineLevel="1">
      <c r="B76" s="26">
        <f>IF(Tāme!B77="","",Tāme!B77)</f>
        <v>4.9</v>
      </c>
      <c r="C76" s="224" t="str">
        <f>IF(Tāme!C77="","",Tāme!C77)</f>
        <v/>
      </c>
      <c r="D76" s="224" t="str">
        <f>IF(Tāme!D77="","",Tāme!D77)</f>
        <v/>
      </c>
      <c r="E76" s="224" t="str">
        <f>IF(Tāme!E77="","",Tāme!E77)</f>
        <v/>
      </c>
      <c r="F76" s="19" t="str">
        <f>IF(Tāme!F77="","",Tāme!F77)</f>
        <v/>
      </c>
      <c r="G76" s="246">
        <f>IF(Tāme!G77="","",Tāme!G77)</f>
        <v>1</v>
      </c>
      <c r="H76" s="19">
        <f>IF(Tāme!H77="","",Tāme!H77)</f>
        <v>0</v>
      </c>
      <c r="I76" s="29">
        <f>IF(Tāme!I77="","",Tāme!I77)</f>
        <v>0</v>
      </c>
      <c r="J76" s="21">
        <f>IF(Tāme!J77="","",Tāme!J77)</f>
        <v>0</v>
      </c>
      <c r="K76" s="22"/>
      <c r="L76" s="21">
        <f>Tāme!M77</f>
        <v>0</v>
      </c>
      <c r="M76" s="326"/>
      <c r="N76" s="326"/>
      <c r="O76" s="327"/>
      <c r="Q76" s="152">
        <f t="shared" si="6"/>
        <v>0</v>
      </c>
      <c r="R76" s="24"/>
      <c r="S76" s="21">
        <f>Tāme!N77</f>
        <v>0</v>
      </c>
      <c r="T76" s="326"/>
      <c r="U76" s="326"/>
      <c r="V76" s="327"/>
      <c r="X76" s="152">
        <f t="shared" si="7"/>
        <v>0</v>
      </c>
    </row>
    <row r="77" spans="2:24" s="17" customFormat="1" ht="11.25" customHeight="1" hidden="1" outlineLevel="1" thickBot="1">
      <c r="B77" s="27" t="str">
        <f>IF(Tāme!B78="","",Tāme!B78)</f>
        <v>4.10.</v>
      </c>
      <c r="C77" s="225" t="str">
        <f>IF(Tāme!C78="","",Tāme!C78)</f>
        <v/>
      </c>
      <c r="D77" s="225" t="str">
        <f>IF(Tāme!D78="","",Tāme!D78)</f>
        <v/>
      </c>
      <c r="E77" s="225" t="str">
        <f>IF(Tāme!E78="","",Tāme!E78)</f>
        <v/>
      </c>
      <c r="F77" s="20" t="str">
        <f>IF(Tāme!F78="","",Tāme!F78)</f>
        <v/>
      </c>
      <c r="G77" s="247">
        <f>IF(Tāme!G78="","",Tāme!G78)</f>
        <v>1</v>
      </c>
      <c r="H77" s="20">
        <f>IF(Tāme!H78="","",Tāme!H78)</f>
        <v>0</v>
      </c>
      <c r="I77" s="30">
        <f>IF(Tāme!I78="","",Tāme!I78)</f>
        <v>0</v>
      </c>
      <c r="J77" s="28">
        <f>IF(Tāme!J78="","",Tāme!J78)</f>
        <v>0</v>
      </c>
      <c r="K77" s="22"/>
      <c r="L77" s="21">
        <f>Tāme!M78</f>
        <v>0</v>
      </c>
      <c r="M77" s="326"/>
      <c r="N77" s="326"/>
      <c r="O77" s="327"/>
      <c r="Q77" s="152">
        <f t="shared" si="6"/>
        <v>0</v>
      </c>
      <c r="R77" s="24"/>
      <c r="S77" s="21">
        <f>Tāme!N78</f>
        <v>0</v>
      </c>
      <c r="T77" s="326"/>
      <c r="U77" s="326"/>
      <c r="V77" s="327"/>
      <c r="X77" s="152">
        <f t="shared" si="7"/>
        <v>0</v>
      </c>
    </row>
    <row r="78" spans="2:24" s="18" customFormat="1" ht="21" customHeight="1" thickBot="1" thickTop="1">
      <c r="B78" s="438" t="s">
        <v>21</v>
      </c>
      <c r="C78" s="439"/>
      <c r="D78" s="439"/>
      <c r="E78" s="439"/>
      <c r="F78" s="439"/>
      <c r="G78" s="440"/>
      <c r="H78" s="188">
        <f>SUM(H9:H77)</f>
        <v>0</v>
      </c>
      <c r="I78" s="189">
        <f>SUM(I9:I77)</f>
        <v>0</v>
      </c>
      <c r="J78" s="190">
        <f>J9+J35+J56+J67</f>
        <v>0</v>
      </c>
      <c r="K78" s="22"/>
      <c r="L78" s="190">
        <f>L9+L35+L56+L67</f>
        <v>0</v>
      </c>
      <c r="M78" s="190">
        <f>M9+M35+M56+M67</f>
        <v>0</v>
      </c>
      <c r="N78" s="190">
        <f>N9+N35+N56+N67</f>
        <v>0</v>
      </c>
      <c r="O78" s="190">
        <f>O9+O35+O56+O67</f>
        <v>0</v>
      </c>
      <c r="Q78" s="156">
        <f>L78-M78-N78-O78</f>
        <v>0</v>
      </c>
      <c r="R78" s="24"/>
      <c r="S78" s="190">
        <f>S9+S35+S56+S67</f>
        <v>0</v>
      </c>
      <c r="T78" s="190">
        <f>T9+T35+T56+T67</f>
        <v>0</v>
      </c>
      <c r="U78" s="190">
        <f>U9+U35+U56+U67</f>
        <v>0</v>
      </c>
      <c r="V78" s="190">
        <f>V9+V35+V56+V67</f>
        <v>0</v>
      </c>
      <c r="X78" s="156">
        <f>S78-T78-U78-V78</f>
        <v>0</v>
      </c>
    </row>
    <row r="79" spans="3:19" s="18" customFormat="1" ht="15" customHeight="1" thickTop="1">
      <c r="C79" s="226"/>
      <c r="D79" s="226"/>
      <c r="E79" s="226"/>
      <c r="L79" s="257" t="str">
        <f>IF(OR(Q78&gt;0.01,Q78&lt;-0.01),"! Nav veikts korekts Neattiecināmo izmaksu sadalījums pa finansētājiem","")</f>
        <v/>
      </c>
      <c r="R79" s="24"/>
      <c r="S79" s="365" t="str">
        <f>IF(OR(X78&gt;0.01,X78&lt;-0.01),"! Nav veikts korekts PVN izmaksu sadalījums pa finansētājiem","")</f>
        <v/>
      </c>
    </row>
    <row r="80" spans="2:18" s="18" customFormat="1" ht="15" customHeight="1">
      <c r="B80" s="18" t="s">
        <v>24</v>
      </c>
      <c r="C80" s="226"/>
      <c r="D80" s="226"/>
      <c r="E80" s="226"/>
      <c r="R80" s="24"/>
    </row>
    <row r="81" spans="2:18" s="18" customFormat="1" ht="43.5" customHeight="1">
      <c r="B81" s="435"/>
      <c r="C81" s="436"/>
      <c r="D81" s="436"/>
      <c r="E81" s="436"/>
      <c r="F81" s="436"/>
      <c r="G81" s="436"/>
      <c r="H81" s="436"/>
      <c r="I81" s="436"/>
      <c r="J81" s="436"/>
      <c r="K81" s="436"/>
      <c r="L81" s="436"/>
      <c r="M81" s="436"/>
      <c r="N81" s="436"/>
      <c r="O81" s="436"/>
      <c r="P81" s="436"/>
      <c r="Q81" s="437"/>
      <c r="R81" s="24"/>
    </row>
    <row r="82" spans="3:18" s="18" customFormat="1" ht="9.75" customHeight="1">
      <c r="C82" s="226"/>
      <c r="D82" s="226"/>
      <c r="E82" s="226"/>
      <c r="R82" s="24"/>
    </row>
    <row r="83" spans="2:18" s="18" customFormat="1" ht="6" customHeight="1">
      <c r="B83" s="23"/>
      <c r="C83" s="227"/>
      <c r="D83" s="227"/>
      <c r="E83" s="227"/>
      <c r="F83" s="23"/>
      <c r="G83" s="23"/>
      <c r="H83" s="23"/>
      <c r="I83" s="23"/>
      <c r="J83" s="23"/>
      <c r="K83" s="22"/>
      <c r="L83" s="23"/>
      <c r="M83" s="23"/>
      <c r="N83" s="23"/>
      <c r="O83" s="22"/>
      <c r="R83" s="24"/>
    </row>
    <row r="84" spans="12:15" ht="15" hidden="1">
      <c r="L84" s="22"/>
      <c r="M84" s="22"/>
      <c r="N84" s="22"/>
      <c r="O84" s="22"/>
    </row>
    <row r="85" spans="2:15" ht="15" hidden="1">
      <c r="B85" s="1" t="s">
        <v>24</v>
      </c>
      <c r="L85" s="22"/>
      <c r="M85" s="22"/>
      <c r="N85" s="22"/>
      <c r="O85" s="22"/>
    </row>
    <row r="86" spans="12:15" ht="42.75" customHeight="1" hidden="1">
      <c r="L86" s="22"/>
      <c r="M86" s="22"/>
      <c r="N86" s="22"/>
      <c r="O86" s="22"/>
    </row>
  </sheetData>
  <sheetProtection algorithmName="SHA-512" hashValue="p/4Gvyyi0t//BS2Jqh7YXEFPs8MPlsjakXFEPfrslgIlq5yBALRpgFM0mbtCQOuKpSR8SfaGO1CHh0Ps/1rvtg==" saltValue="u9niz9WS8r37IsNLaw6B9A==" spinCount="100000" sheet="1" formatCells="0" formatColumns="0" formatRows="0"/>
  <mergeCells count="23">
    <mergeCell ref="S7:S8"/>
    <mergeCell ref="T7:V7"/>
    <mergeCell ref="X7:X8"/>
    <mergeCell ref="H1:X1"/>
    <mergeCell ref="B4:O4"/>
    <mergeCell ref="B5:O5"/>
    <mergeCell ref="Q7:Q8"/>
    <mergeCell ref="B81:Q81"/>
    <mergeCell ref="B78:G78"/>
    <mergeCell ref="L7:L8"/>
    <mergeCell ref="C56:D56"/>
    <mergeCell ref="C67:D67"/>
    <mergeCell ref="J7:J8"/>
    <mergeCell ref="C9:D9"/>
    <mergeCell ref="C35:D35"/>
    <mergeCell ref="H7:H8"/>
    <mergeCell ref="M7:O7"/>
    <mergeCell ref="I7:I8"/>
    <mergeCell ref="B7:B8"/>
    <mergeCell ref="C7:C8"/>
    <mergeCell ref="D7:E7"/>
    <mergeCell ref="F7:F8"/>
    <mergeCell ref="G7:G8"/>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D83F1-3F7F-4896-9DFC-23B18B17EC83}">
  <sheetPr>
    <tabColor theme="3" tint="0.7999799847602844"/>
    <outlinePr summaryBelow="0" summaryRight="0"/>
  </sheetPr>
  <dimension ref="A1:AK97"/>
  <sheetViews>
    <sheetView showGridLines="0" zoomScale="95" zoomScaleNormal="95" workbookViewId="0" topLeftCell="A1">
      <selection activeCell="AB20" sqref="AB20:AB21"/>
    </sheetView>
  </sheetViews>
  <sheetFormatPr defaultColWidth="0" defaultRowHeight="15" zeroHeight="1" outlineLevelRow="1" outlineLevelCol="1"/>
  <cols>
    <col min="1" max="1" width="1.57421875" style="31" customWidth="1"/>
    <col min="2" max="2" width="3.7109375" style="31" customWidth="1"/>
    <col min="3" max="3" width="40.140625" style="31" customWidth="1" collapsed="1"/>
    <col min="4" max="4" width="12.7109375" style="211" hidden="1" customWidth="1" outlineLevel="1"/>
    <col min="5" max="5" width="13.7109375" style="211" hidden="1" customWidth="1" outlineLevel="1"/>
    <col min="6" max="7" width="13.7109375" style="31" hidden="1" customWidth="1" outlineLevel="1"/>
    <col min="8" max="8" width="13.28125" style="44" customWidth="1"/>
    <col min="9" max="9" width="13.28125" style="66" customWidth="1"/>
    <col min="10" max="10" width="13.28125" style="74" customWidth="1"/>
    <col min="11" max="11" width="13.8515625" style="192" customWidth="1"/>
    <col min="12" max="12" width="13.28125" style="67" customWidth="1" collapsed="1"/>
    <col min="13" max="14" width="11.7109375" style="31" hidden="1" customWidth="1" outlineLevel="1"/>
    <col min="15" max="15" width="11.7109375" style="68" hidden="1" customWidth="1" outlineLevel="1"/>
    <col min="16" max="16" width="11.7109375" style="31" hidden="1" customWidth="1" outlineLevel="1"/>
    <col min="17" max="17" width="2.140625" style="31" customWidth="1"/>
    <col min="18" max="18" width="11.7109375" style="31" customWidth="1" collapsed="1"/>
    <col min="19" max="21" width="11.7109375" style="31" hidden="1" customWidth="1" outlineLevel="1"/>
    <col min="22" max="22" width="1.8515625" style="31" customWidth="1"/>
    <col min="23" max="23" width="11.7109375" style="31" customWidth="1" collapsed="1"/>
    <col min="24" max="26" width="11.7109375" style="31" hidden="1" customWidth="1" outlineLevel="1"/>
    <col min="27" max="27" width="2.28125" style="31" customWidth="1"/>
    <col min="28" max="28" width="15.8515625" style="31" customWidth="1"/>
    <col min="29" max="29" width="5.8515625" style="31" customWidth="1"/>
    <col min="30" max="30" width="8.140625" style="31" customWidth="1"/>
    <col min="31" max="34" width="5.8515625" style="31" customWidth="1"/>
    <col min="35" max="35" width="5.7109375" style="44" customWidth="1"/>
    <col min="36" max="37" width="0" style="44" hidden="1" customWidth="1"/>
    <col min="38" max="16384" width="9.140625" style="44" hidden="1" customWidth="1"/>
  </cols>
  <sheetData>
    <row r="1" spans="6:34" ht="66" customHeight="1">
      <c r="F1" s="32"/>
      <c r="G1" s="32"/>
      <c r="H1" s="32"/>
      <c r="I1" s="381" t="s">
        <v>71</v>
      </c>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row>
    <row r="2" spans="2:34" ht="16.5" customHeight="1" thickBot="1">
      <c r="B2" s="86" t="s">
        <v>20</v>
      </c>
      <c r="C2" s="34"/>
      <c r="D2" s="231"/>
      <c r="E2" s="232"/>
      <c r="F2" s="35"/>
      <c r="G2" s="37"/>
      <c r="H2" s="35"/>
      <c r="I2" s="36"/>
      <c r="J2" s="36"/>
      <c r="K2" s="36"/>
      <c r="L2" s="36"/>
      <c r="M2" s="36"/>
      <c r="N2" s="36"/>
      <c r="O2" s="36"/>
      <c r="P2" s="36"/>
      <c r="Q2" s="36"/>
      <c r="R2" s="36"/>
      <c r="S2" s="36"/>
      <c r="T2" s="36"/>
      <c r="U2" s="36"/>
      <c r="V2" s="36"/>
      <c r="W2" s="36"/>
      <c r="X2" s="36"/>
      <c r="Y2" s="36"/>
      <c r="Z2" s="36"/>
      <c r="AA2" s="36"/>
      <c r="AB2" s="36"/>
      <c r="AC2" s="36"/>
      <c r="AD2" s="36"/>
      <c r="AE2" s="36"/>
      <c r="AF2" s="36"/>
      <c r="AG2" s="36"/>
      <c r="AH2" s="36"/>
    </row>
    <row r="3" spans="2:34" ht="4.5" customHeight="1">
      <c r="B3" s="92"/>
      <c r="C3" s="93"/>
      <c r="D3" s="233"/>
      <c r="E3" s="234"/>
      <c r="F3" s="94"/>
      <c r="G3" s="95"/>
      <c r="H3" s="96"/>
      <c r="I3" s="97"/>
      <c r="J3" s="97"/>
      <c r="K3" s="97"/>
      <c r="L3" s="97"/>
      <c r="M3" s="97"/>
      <c r="N3" s="97"/>
      <c r="O3" s="97"/>
      <c r="P3" s="97"/>
      <c r="Q3" s="97"/>
      <c r="R3" s="97"/>
      <c r="S3" s="97"/>
      <c r="T3" s="97"/>
      <c r="U3" s="97"/>
      <c r="V3" s="96"/>
      <c r="W3" s="96"/>
      <c r="X3" s="96"/>
      <c r="Y3" s="96"/>
      <c r="Z3" s="96"/>
      <c r="AA3" s="96"/>
      <c r="AB3" s="96"/>
      <c r="AC3" s="96"/>
      <c r="AD3" s="96"/>
      <c r="AE3" s="96"/>
      <c r="AF3" s="96"/>
      <c r="AG3" s="96"/>
      <c r="AH3" s="96"/>
    </row>
    <row r="4" spans="1:34" s="84" customFormat="1" ht="12" customHeight="1">
      <c r="A4" s="46"/>
      <c r="B4" s="464" t="s">
        <v>119</v>
      </c>
      <c r="C4" s="464"/>
      <c r="D4" s="464"/>
      <c r="E4" s="464"/>
      <c r="F4" s="464"/>
      <c r="G4" s="464"/>
      <c r="H4" s="464"/>
      <c r="I4" s="464"/>
      <c r="J4" s="464"/>
      <c r="K4" s="464"/>
      <c r="L4" s="464"/>
      <c r="M4" s="464"/>
      <c r="N4" s="464"/>
      <c r="O4" s="464"/>
      <c r="P4" s="464"/>
      <c r="Q4" s="464"/>
      <c r="R4" s="464"/>
      <c r="S4" s="464"/>
      <c r="T4" s="464"/>
      <c r="U4" s="464"/>
      <c r="V4" s="464"/>
      <c r="W4" s="354"/>
      <c r="X4" s="354"/>
      <c r="Y4" s="354"/>
      <c r="Z4" s="354"/>
      <c r="AA4" s="354"/>
      <c r="AB4" s="283"/>
      <c r="AC4" s="283"/>
      <c r="AD4" s="283"/>
      <c r="AE4" s="283"/>
      <c r="AF4" s="283"/>
      <c r="AG4" s="283"/>
      <c r="AH4" s="283"/>
    </row>
    <row r="5" spans="1:34" s="84" customFormat="1" ht="6.75" customHeight="1">
      <c r="A5" s="46"/>
      <c r="B5" s="99"/>
      <c r="C5" s="99"/>
      <c r="D5" s="100"/>
      <c r="E5" s="99"/>
      <c r="F5" s="99"/>
      <c r="G5" s="99"/>
      <c r="H5" s="99"/>
      <c r="I5" s="98"/>
      <c r="J5" s="98"/>
      <c r="K5" s="98"/>
      <c r="L5" s="98"/>
      <c r="M5" s="98"/>
      <c r="N5" s="98"/>
      <c r="O5" s="98"/>
      <c r="P5" s="98"/>
      <c r="Q5" s="98"/>
      <c r="R5" s="98"/>
      <c r="S5" s="98"/>
      <c r="T5" s="98"/>
      <c r="U5" s="98"/>
      <c r="V5" s="283"/>
      <c r="W5" s="283"/>
      <c r="X5" s="283"/>
      <c r="Y5" s="283"/>
      <c r="Z5" s="283"/>
      <c r="AA5" s="283"/>
      <c r="AB5" s="283"/>
      <c r="AC5" s="283"/>
      <c r="AD5" s="283"/>
      <c r="AE5" s="283"/>
      <c r="AF5" s="283"/>
      <c r="AG5" s="283"/>
      <c r="AH5" s="283"/>
    </row>
    <row r="6" spans="1:34" s="84" customFormat="1" ht="16.5" customHeight="1" thickBot="1">
      <c r="A6" s="46"/>
      <c r="B6" s="503" t="str">
        <f>IF(OR(Tāme!P79&gt;0.01,Tāme!P79&lt;-0.01),"! Kopsavilkumi nav korekti, jo darba lapā 'Tāme' nav veikts korekts sadalījums starp Attiecināmām/ Neattiecināmām/ PVN izmaksām!",IF(OR('Neattiecināmās un PVN izmaksas'!Q78&gt;0.01,'Neattiecināmās un PVN izmaksas'!Q78&lt;-0.01,'Neattiecināmās un PVN izmaksas'!X78&gt;0.01,'Neattiecināmās un PVN izmaksas'!X78&lt;-0.01),"! Kopsavilkumi nav korekti, jo darba lapā 'Neattiecināmās un PVN izmaksas' nav veikts korekts izmaksu sadalījums starp finansētājiem",IF('Attiecināmās izmaksas'!L67=SUM('Attiecināmās izmaksas'!M67:P67),"","! Kopsavilkumi nav korekti, jo darba lapā 'Attiecināmās izmaksas' nav veikts korekts izmaksu sadalījums starp finansētājiem")))</f>
        <v/>
      </c>
      <c r="C6" s="503"/>
      <c r="D6" s="503"/>
      <c r="E6" s="503"/>
      <c r="F6" s="503"/>
      <c r="G6" s="503"/>
      <c r="H6" s="503"/>
      <c r="I6" s="503"/>
      <c r="J6" s="503"/>
      <c r="K6" s="503"/>
      <c r="L6" s="503"/>
      <c r="M6" s="503"/>
      <c r="N6" s="503"/>
      <c r="O6" s="503"/>
      <c r="P6" s="503"/>
      <c r="Q6" s="503"/>
      <c r="R6" s="503"/>
      <c r="S6" s="503"/>
      <c r="T6" s="503"/>
      <c r="U6" s="503"/>
      <c r="V6" s="284"/>
      <c r="W6" s="284"/>
      <c r="X6" s="284"/>
      <c r="Y6" s="284"/>
      <c r="Z6" s="284"/>
      <c r="AA6" s="284"/>
      <c r="AB6" s="285"/>
      <c r="AC6" s="285"/>
      <c r="AD6" s="285"/>
      <c r="AE6" s="285"/>
      <c r="AF6" s="285"/>
      <c r="AG6" s="285"/>
      <c r="AH6" s="285"/>
    </row>
    <row r="7" spans="2:9" s="81" customFormat="1" ht="6" customHeight="1">
      <c r="B7" s="82"/>
      <c r="C7" s="82"/>
      <c r="D7" s="82"/>
      <c r="E7" s="82"/>
      <c r="F7" s="82"/>
      <c r="G7" s="82"/>
      <c r="H7" s="82"/>
      <c r="I7" s="83"/>
    </row>
    <row r="8" spans="2:9" s="84" customFormat="1" ht="14.25" customHeight="1">
      <c r="B8" s="87" t="s">
        <v>89</v>
      </c>
      <c r="C8" s="91"/>
      <c r="D8" s="210"/>
      <c r="E8" s="210"/>
      <c r="F8" s="91"/>
      <c r="G8" s="91"/>
      <c r="H8" s="91"/>
      <c r="I8" s="85"/>
    </row>
    <row r="9" spans="2:9" s="81" customFormat="1" ht="6" customHeight="1">
      <c r="B9" s="88"/>
      <c r="C9" s="82"/>
      <c r="D9" s="82"/>
      <c r="E9" s="82"/>
      <c r="F9" s="82"/>
      <c r="G9" s="82"/>
      <c r="H9" s="82"/>
      <c r="I9" s="83"/>
    </row>
    <row r="10" spans="1:12" s="84" customFormat="1" ht="14.25" customHeight="1">
      <c r="A10" s="80"/>
      <c r="B10" s="466" t="s">
        <v>1</v>
      </c>
      <c r="C10" s="467"/>
      <c r="D10" s="467"/>
      <c r="E10" s="467"/>
      <c r="F10" s="467"/>
      <c r="G10" s="468"/>
      <c r="H10" s="465" t="s">
        <v>10</v>
      </c>
      <c r="I10" s="304" t="s">
        <v>15</v>
      </c>
      <c r="J10" s="304"/>
      <c r="K10" s="304"/>
      <c r="L10" s="304"/>
    </row>
    <row r="11" spans="1:21" s="84" customFormat="1" ht="63.75" customHeight="1">
      <c r="A11" s="80"/>
      <c r="B11" s="469"/>
      <c r="C11" s="470"/>
      <c r="D11" s="470"/>
      <c r="E11" s="470"/>
      <c r="F11" s="470"/>
      <c r="G11" s="471"/>
      <c r="H11" s="465"/>
      <c r="I11" s="191" t="s">
        <v>96</v>
      </c>
      <c r="J11" s="191" t="s">
        <v>97</v>
      </c>
      <c r="K11" s="191" t="s">
        <v>78</v>
      </c>
      <c r="L11" s="342" t="s">
        <v>80</v>
      </c>
      <c r="U11" s="303"/>
    </row>
    <row r="12" spans="1:12" s="84" customFormat="1" ht="13.5" customHeight="1">
      <c r="A12" s="80"/>
      <c r="B12" s="472" t="s">
        <v>18</v>
      </c>
      <c r="C12" s="473"/>
      <c r="D12" s="473"/>
      <c r="E12" s="473"/>
      <c r="F12" s="473"/>
      <c r="G12" s="474"/>
      <c r="H12" s="237">
        <f>'Attiecināmās izmaksas'!L67</f>
        <v>0</v>
      </c>
      <c r="I12" s="237">
        <f>'Attiecināmās izmaksas'!M67</f>
        <v>0</v>
      </c>
      <c r="J12" s="237">
        <f>'Attiecināmās izmaksas'!N67</f>
        <v>0</v>
      </c>
      <c r="K12" s="237">
        <f>'Attiecināmās izmaksas'!O67</f>
        <v>0</v>
      </c>
      <c r="L12" s="237">
        <f>'Attiecināmās izmaksas'!P67</f>
        <v>0</v>
      </c>
    </row>
    <row r="13" spans="1:12" s="84" customFormat="1" ht="13.5" customHeight="1" thickBot="1">
      <c r="A13" s="80"/>
      <c r="B13" s="475" t="s">
        <v>19</v>
      </c>
      <c r="C13" s="476"/>
      <c r="D13" s="476"/>
      <c r="E13" s="476"/>
      <c r="F13" s="476"/>
      <c r="G13" s="477"/>
      <c r="H13" s="238">
        <f>'Neattiecināmās un PVN izmaksas'!L78</f>
        <v>0</v>
      </c>
      <c r="I13" s="238">
        <f>'Neattiecināmās un PVN izmaksas'!M78</f>
        <v>0</v>
      </c>
      <c r="J13" s="238">
        <f>'Neattiecināmās un PVN izmaksas'!N78</f>
        <v>0</v>
      </c>
      <c r="K13" s="238">
        <f>'Neattiecināmās un PVN izmaksas'!O78</f>
        <v>0</v>
      </c>
      <c r="L13" s="239"/>
    </row>
    <row r="14" spans="2:12" s="84" customFormat="1" ht="13.5" customHeight="1" thickTop="1">
      <c r="B14" s="461" t="s">
        <v>103</v>
      </c>
      <c r="C14" s="462"/>
      <c r="D14" s="462"/>
      <c r="E14" s="462"/>
      <c r="F14" s="462"/>
      <c r="G14" s="463"/>
      <c r="H14" s="240">
        <f>SUM(H12:H13)</f>
        <v>0</v>
      </c>
      <c r="I14" s="240">
        <f>SUM(I12:I13)</f>
        <v>0</v>
      </c>
      <c r="J14" s="240">
        <f>SUM(J12:J13)</f>
        <v>0</v>
      </c>
      <c r="K14" s="240">
        <f>SUM(K12:K13)</f>
        <v>0</v>
      </c>
      <c r="L14" s="240">
        <f>SUM(L12:L13)</f>
        <v>0</v>
      </c>
    </row>
    <row r="15" spans="2:12" s="84" customFormat="1" ht="15.75" customHeight="1" thickBot="1">
      <c r="B15" s="498" t="s">
        <v>108</v>
      </c>
      <c r="C15" s="499"/>
      <c r="D15" s="499"/>
      <c r="E15" s="499"/>
      <c r="F15" s="499"/>
      <c r="G15" s="500"/>
      <c r="H15" s="366">
        <f>'Neattiecināmās un PVN izmaksas'!S78</f>
        <v>0</v>
      </c>
      <c r="I15" s="366">
        <f>'Neattiecināmās un PVN izmaksas'!T78</f>
        <v>0</v>
      </c>
      <c r="J15" s="366">
        <f>'Neattiecināmās un PVN izmaksas'!U78</f>
        <v>0</v>
      </c>
      <c r="K15" s="366">
        <f>'Neattiecināmās un PVN izmaksas'!V78</f>
        <v>0</v>
      </c>
      <c r="L15" s="367"/>
    </row>
    <row r="16" spans="1:12" s="84" customFormat="1" ht="15.75" customHeight="1" thickTop="1">
      <c r="A16" s="80"/>
      <c r="B16" s="461" t="s">
        <v>21</v>
      </c>
      <c r="C16" s="462"/>
      <c r="D16" s="462"/>
      <c r="E16" s="462"/>
      <c r="F16" s="462"/>
      <c r="G16" s="463"/>
      <c r="H16" s="240">
        <f>SUM(H14:H15)</f>
        <v>0</v>
      </c>
      <c r="I16" s="240">
        <f aca="true" t="shared" si="0" ref="I16:L16">SUM(I14:I15)</f>
        <v>0</v>
      </c>
      <c r="J16" s="240">
        <f t="shared" si="0"/>
        <v>0</v>
      </c>
      <c r="K16" s="240">
        <f t="shared" si="0"/>
        <v>0</v>
      </c>
      <c r="L16" s="240">
        <f t="shared" si="0"/>
        <v>0</v>
      </c>
    </row>
    <row r="17" spans="2:37" ht="18.75" customHeight="1">
      <c r="B17" s="329" t="str">
        <f>_xlfn.IFERROR(IF(I12/H12&lt;5%," ! Aizņēmēja līdzdalībai jābūt ne mazāk kā 5% no kopējām attiecināmajām izmaksām",""),"")</f>
        <v/>
      </c>
      <c r="F17" s="32"/>
      <c r="G17" s="32"/>
      <c r="H17" s="32"/>
      <c r="I17" s="90"/>
      <c r="J17" s="497" t="str">
        <f>IF(Tāme!J81="","",Tāme!J81)</f>
        <v/>
      </c>
      <c r="K17" s="497"/>
      <c r="L17" s="497"/>
      <c r="M17" s="497"/>
      <c r="N17" s="497"/>
      <c r="O17" s="497"/>
      <c r="P17" s="497"/>
      <c r="Q17" s="497"/>
      <c r="R17" s="497"/>
      <c r="S17" s="497"/>
      <c r="T17" s="497"/>
      <c r="U17" s="497"/>
      <c r="V17" s="497"/>
      <c r="W17" s="497"/>
      <c r="X17" s="497"/>
      <c r="Y17" s="497"/>
      <c r="Z17" s="497"/>
      <c r="AA17" s="497"/>
      <c r="AB17" s="497"/>
      <c r="AC17" s="497"/>
      <c r="AD17" s="497"/>
      <c r="AE17" s="497"/>
      <c r="AF17" s="497"/>
      <c r="AG17" s="497"/>
      <c r="AH17" s="497"/>
      <c r="AI17" s="497"/>
      <c r="AJ17" s="84"/>
      <c r="AK17" s="84"/>
    </row>
    <row r="18" spans="2:9" s="84" customFormat="1" ht="11.25" customHeight="1">
      <c r="B18" s="481" t="s">
        <v>23</v>
      </c>
      <c r="C18" s="481"/>
      <c r="D18" s="481"/>
      <c r="E18" s="481"/>
      <c r="F18" s="481"/>
      <c r="G18" s="481"/>
      <c r="H18" s="481"/>
      <c r="I18" s="85"/>
    </row>
    <row r="19" spans="2:37" ht="15" customHeight="1">
      <c r="B19" s="482"/>
      <c r="C19" s="482"/>
      <c r="D19" s="482"/>
      <c r="E19" s="482"/>
      <c r="F19" s="482"/>
      <c r="G19" s="482"/>
      <c r="H19" s="482"/>
      <c r="I19" s="42"/>
      <c r="J19" s="69"/>
      <c r="K19" s="44"/>
      <c r="L19" s="42"/>
      <c r="M19" s="42"/>
      <c r="N19" s="42"/>
      <c r="O19" s="45"/>
      <c r="AB19" s="508" t="s">
        <v>64</v>
      </c>
      <c r="AC19" s="509"/>
      <c r="AD19" s="509"/>
      <c r="AE19" s="509"/>
      <c r="AF19" s="509"/>
      <c r="AG19" s="509"/>
      <c r="AH19" s="510"/>
      <c r="AI19" s="84"/>
      <c r="AJ19" s="84"/>
      <c r="AK19" s="84"/>
    </row>
    <row r="20" spans="2:37" ht="24.75" customHeight="1">
      <c r="B20" s="478" t="s">
        <v>0</v>
      </c>
      <c r="C20" s="490" t="s">
        <v>73</v>
      </c>
      <c r="D20" s="490" t="s">
        <v>12</v>
      </c>
      <c r="E20" s="490"/>
      <c r="F20" s="490" t="s">
        <v>2</v>
      </c>
      <c r="G20" s="490" t="s">
        <v>3</v>
      </c>
      <c r="H20" s="490" t="s">
        <v>4</v>
      </c>
      <c r="I20" s="501" t="s">
        <v>5</v>
      </c>
      <c r="J20" s="511" t="s">
        <v>22</v>
      </c>
      <c r="L20" s="492" t="s">
        <v>68</v>
      </c>
      <c r="M20" s="494" t="s">
        <v>15</v>
      </c>
      <c r="N20" s="495"/>
      <c r="O20" s="495"/>
      <c r="P20" s="496"/>
      <c r="Q20" s="47"/>
      <c r="R20" s="492" t="s">
        <v>69</v>
      </c>
      <c r="S20" s="495" t="s">
        <v>15</v>
      </c>
      <c r="T20" s="495"/>
      <c r="U20" s="496"/>
      <c r="W20" s="492" t="s">
        <v>104</v>
      </c>
      <c r="X20" s="495" t="s">
        <v>15</v>
      </c>
      <c r="Y20" s="495"/>
      <c r="Z20" s="496"/>
      <c r="AB20" s="504" t="s">
        <v>131</v>
      </c>
      <c r="AC20" s="505" t="str">
        <f>'Attiecināmās izmaksas'!T7</f>
        <v>Reģions/i, kuros plānots gūt labumu no ieguldījuma</v>
      </c>
      <c r="AD20" s="506"/>
      <c r="AE20" s="506"/>
      <c r="AF20" s="506"/>
      <c r="AG20" s="506"/>
      <c r="AH20" s="507"/>
      <c r="AI20" s="84"/>
      <c r="AJ20" s="84"/>
      <c r="AK20" s="84"/>
    </row>
    <row r="21" spans="2:37" ht="64.5" customHeight="1">
      <c r="B21" s="479"/>
      <c r="C21" s="491"/>
      <c r="D21" s="209" t="s">
        <v>6</v>
      </c>
      <c r="E21" s="209" t="s">
        <v>7</v>
      </c>
      <c r="F21" s="491"/>
      <c r="G21" s="491"/>
      <c r="H21" s="491"/>
      <c r="I21" s="502"/>
      <c r="J21" s="512"/>
      <c r="L21" s="493"/>
      <c r="M21" s="278" t="s">
        <v>79</v>
      </c>
      <c r="N21" s="278" t="s">
        <v>93</v>
      </c>
      <c r="O21" s="278" t="s">
        <v>82</v>
      </c>
      <c r="P21" s="193" t="s">
        <v>83</v>
      </c>
      <c r="Q21" s="47"/>
      <c r="R21" s="493"/>
      <c r="S21" s="278" t="s">
        <v>94</v>
      </c>
      <c r="T21" s="278" t="s">
        <v>95</v>
      </c>
      <c r="U21" s="279" t="s">
        <v>82</v>
      </c>
      <c r="W21" s="493"/>
      <c r="X21" s="278" t="s">
        <v>94</v>
      </c>
      <c r="Y21" s="278" t="s">
        <v>95</v>
      </c>
      <c r="Z21" s="279" t="s">
        <v>120</v>
      </c>
      <c r="AB21" s="411"/>
      <c r="AC21" s="300" t="s">
        <v>55</v>
      </c>
      <c r="AD21" s="301" t="s">
        <v>128</v>
      </c>
      <c r="AE21" s="301" t="s">
        <v>56</v>
      </c>
      <c r="AF21" s="301" t="s">
        <v>57</v>
      </c>
      <c r="AG21" s="301" t="s">
        <v>58</v>
      </c>
      <c r="AH21" s="302" t="s">
        <v>59</v>
      </c>
      <c r="AI21" s="84"/>
      <c r="AJ21" s="84"/>
      <c r="AK21" s="84"/>
    </row>
    <row r="22" spans="1:37" s="85" customFormat="1" ht="22.5" customHeight="1" collapsed="1">
      <c r="A22" s="31"/>
      <c r="B22" s="194">
        <v>1</v>
      </c>
      <c r="C22" s="486" t="str">
        <f>Tāme!C10</f>
        <v>Iekārtas un aprīkojums</v>
      </c>
      <c r="D22" s="487"/>
      <c r="E22" s="235"/>
      <c r="F22" s="195"/>
      <c r="G22" s="248"/>
      <c r="H22" s="196">
        <f>SUM(H23:H47)</f>
        <v>0</v>
      </c>
      <c r="I22" s="350">
        <f aca="true" t="shared" si="1" ref="I22:J22">SUM(I23:I47)</f>
        <v>0</v>
      </c>
      <c r="J22" s="351">
        <f t="shared" si="1"/>
        <v>0</v>
      </c>
      <c r="K22" s="192"/>
      <c r="L22" s="197">
        <f>SUM(L23:L47)</f>
        <v>0</v>
      </c>
      <c r="M22" s="347">
        <f aca="true" t="shared" si="2" ref="M22:P22">SUM(M23:M47)</f>
        <v>0</v>
      </c>
      <c r="N22" s="348">
        <f t="shared" si="2"/>
        <v>0</v>
      </c>
      <c r="O22" s="348">
        <f t="shared" si="2"/>
        <v>0</v>
      </c>
      <c r="P22" s="349">
        <f t="shared" si="2"/>
        <v>0</v>
      </c>
      <c r="Q22" s="47"/>
      <c r="R22" s="197">
        <f>SUM(R23:R47)</f>
        <v>0</v>
      </c>
      <c r="S22" s="347">
        <f>SUM(S23:S47)</f>
        <v>0</v>
      </c>
      <c r="T22" s="348">
        <f aca="true" t="shared" si="3" ref="T22:U22">SUM(T23:T47)</f>
        <v>0</v>
      </c>
      <c r="U22" s="349">
        <f t="shared" si="3"/>
        <v>0</v>
      </c>
      <c r="V22" s="31"/>
      <c r="W22" s="197">
        <f>SUM(W23:W47)</f>
        <v>0</v>
      </c>
      <c r="X22" s="347">
        <f>SUM(X23:X47)</f>
        <v>0</v>
      </c>
      <c r="Y22" s="348">
        <f aca="true" t="shared" si="4" ref="Y22:Z22">SUM(Y23:Y47)</f>
        <v>0</v>
      </c>
      <c r="Z22" s="349">
        <f t="shared" si="4"/>
        <v>0</v>
      </c>
      <c r="AA22" s="31"/>
      <c r="AB22" s="276"/>
      <c r="AC22" s="280"/>
      <c r="AD22" s="281"/>
      <c r="AE22" s="281"/>
      <c r="AF22" s="281"/>
      <c r="AG22" s="281"/>
      <c r="AH22" s="282"/>
      <c r="AI22" s="84"/>
      <c r="AJ22" s="84"/>
      <c r="AK22" s="84"/>
    </row>
    <row r="23" spans="1:37" s="85" customFormat="1" ht="10.5" customHeight="1" hidden="1" outlineLevel="1">
      <c r="A23" s="31"/>
      <c r="B23" s="53">
        <f>IF(Tāme!B11="","",Tāme!B11)</f>
        <v>1.1</v>
      </c>
      <c r="C23" s="54" t="str">
        <f>IF(Tāme!C11="","",Tāme!C11)</f>
        <v/>
      </c>
      <c r="D23" s="217" t="str">
        <f>IF(Tāme!D11="","",Tāme!D11)</f>
        <v/>
      </c>
      <c r="E23" s="217" t="str">
        <f>IF(Tāme!E11="","",Tāme!E11)</f>
        <v/>
      </c>
      <c r="F23" s="55" t="str">
        <f>IF(Tāme!F11="","",Tāme!F11)</f>
        <v/>
      </c>
      <c r="G23" s="249">
        <f>IF(Tāme!G11="","",Tāme!G11)</f>
        <v>1</v>
      </c>
      <c r="H23" s="55">
        <f>IF(Tāme!H11="","",Tāme!H11)</f>
        <v>0</v>
      </c>
      <c r="I23" s="56">
        <f>IF(Tāme!I11="","",Tāme!I11)</f>
        <v>0</v>
      </c>
      <c r="J23" s="71">
        <f>IF(Tāme!J11="","",Tāme!J11)</f>
        <v>0</v>
      </c>
      <c r="K23" s="192"/>
      <c r="L23" s="57">
        <f>IF('Attiecināmās izmaksas'!L10="","",'Attiecināmās izmaksas'!L10)</f>
        <v>0</v>
      </c>
      <c r="M23" s="75" t="str">
        <f>IF('Attiecināmās izmaksas'!M10="","",'Attiecināmās izmaksas'!M10)</f>
        <v/>
      </c>
      <c r="N23" s="55" t="str">
        <f>IF('Attiecināmās izmaksas'!N10="","",'Attiecināmās izmaksas'!N10)</f>
        <v/>
      </c>
      <c r="O23" s="55" t="str">
        <f>IF('Attiecināmās izmaksas'!O10="","",'Attiecināmās izmaksas'!O10)</f>
        <v/>
      </c>
      <c r="P23" s="76">
        <f>IF('Attiecināmās izmaksas'!P10="","",'Attiecināmās izmaksas'!P10)</f>
        <v>0</v>
      </c>
      <c r="Q23" s="47"/>
      <c r="R23" s="57">
        <f>IF('Neattiecināmās un PVN izmaksas'!L10="","",'Neattiecināmās un PVN izmaksas'!L10)</f>
        <v>0</v>
      </c>
      <c r="S23" s="75" t="str">
        <f>IF('Neattiecināmās un PVN izmaksas'!M10="","",'Neattiecināmās un PVN izmaksas'!M10)</f>
        <v/>
      </c>
      <c r="T23" s="55" t="str">
        <f>IF('Neattiecināmās un PVN izmaksas'!N10="","",'Neattiecināmās un PVN izmaksas'!N10)</f>
        <v/>
      </c>
      <c r="U23" s="55" t="str">
        <f>IF('Neattiecināmās un PVN izmaksas'!O10="","",'Neattiecināmās un PVN izmaksas'!O10)</f>
        <v/>
      </c>
      <c r="V23" s="31"/>
      <c r="W23" s="57">
        <f>IF('Neattiecināmās un PVN izmaksas'!S10="","",'Neattiecināmās un PVN izmaksas'!S10)</f>
        <v>0</v>
      </c>
      <c r="X23" s="75" t="str">
        <f>IF('Neattiecināmās un PVN izmaksas'!T10="","",'Neattiecināmās un PVN izmaksas'!T10)</f>
        <v/>
      </c>
      <c r="Y23" s="55" t="str">
        <f>IF('Neattiecināmās un PVN izmaksas'!U10="","",'Neattiecināmās un PVN izmaksas'!U10)</f>
        <v/>
      </c>
      <c r="Z23" s="55" t="str">
        <f>IF('Neattiecināmās un PVN izmaksas'!V10="","",'Neattiecināmās un PVN izmaksas'!V10)</f>
        <v/>
      </c>
      <c r="AA23" s="31"/>
      <c r="AB23" s="355" t="str">
        <f>IF('Attiecināmās izmaksas'!R10="","",'Attiecināmās izmaksas'!R10)</f>
        <v/>
      </c>
      <c r="AC23" s="356" t="str">
        <f>IF('Attiecināmās izmaksas'!T10="","",'Attiecināmās izmaksas'!T10)</f>
        <v/>
      </c>
      <c r="AD23" s="357" t="str">
        <f>IF('Attiecināmās izmaksas'!U10="","",'Attiecināmās izmaksas'!U10)</f>
        <v/>
      </c>
      <c r="AE23" s="357" t="str">
        <f>IF('Attiecināmās izmaksas'!V10="","",'Attiecināmās izmaksas'!V10)</f>
        <v/>
      </c>
      <c r="AF23" s="357" t="str">
        <f>IF('Attiecināmās izmaksas'!W10="","",'Attiecināmās izmaksas'!W10)</f>
        <v/>
      </c>
      <c r="AG23" s="357" t="str">
        <f>IF('Attiecināmās izmaksas'!X10="","",'Attiecināmās izmaksas'!X10)</f>
        <v/>
      </c>
      <c r="AH23" s="358" t="str">
        <f>IF('Attiecināmās izmaksas'!Y10="","",'Attiecināmās izmaksas'!Y10)</f>
        <v/>
      </c>
      <c r="AI23" s="84"/>
      <c r="AJ23" s="84"/>
      <c r="AK23" s="84"/>
    </row>
    <row r="24" spans="1:37" s="85" customFormat="1" ht="10.5" customHeight="1" hidden="1" outlineLevel="1">
      <c r="A24" s="31"/>
      <c r="B24" s="53">
        <f>IF(Tāme!B12="","",Tāme!B12)</f>
        <v>1.2</v>
      </c>
      <c r="C24" s="54" t="str">
        <f>IF(Tāme!C12="","",Tāme!C12)</f>
        <v/>
      </c>
      <c r="D24" s="217" t="str">
        <f>IF(Tāme!D12="","",Tāme!D12)</f>
        <v/>
      </c>
      <c r="E24" s="217" t="str">
        <f>IF(Tāme!E12="","",Tāme!E12)</f>
        <v/>
      </c>
      <c r="F24" s="55" t="str">
        <f>IF(Tāme!F12="","",Tāme!F12)</f>
        <v/>
      </c>
      <c r="G24" s="249">
        <f>IF(Tāme!G12="","",Tāme!G12)</f>
        <v>1</v>
      </c>
      <c r="H24" s="55">
        <f>IF(Tāme!H12="","",Tāme!H12)</f>
        <v>0</v>
      </c>
      <c r="I24" s="56">
        <f>IF(Tāme!I12="","",Tāme!I12)</f>
        <v>0</v>
      </c>
      <c r="J24" s="71">
        <f>IF(Tāme!J12="","",Tāme!J12)</f>
        <v>0</v>
      </c>
      <c r="K24" s="192"/>
      <c r="L24" s="57">
        <f>IF('Attiecināmās izmaksas'!L11="","",'Attiecināmās izmaksas'!L11)</f>
        <v>0</v>
      </c>
      <c r="M24" s="75" t="str">
        <f>IF('Attiecināmās izmaksas'!M11="","",'Attiecināmās izmaksas'!M11)</f>
        <v/>
      </c>
      <c r="N24" s="55" t="str">
        <f>IF('Attiecināmās izmaksas'!N11="","",'Attiecināmās izmaksas'!N11)</f>
        <v/>
      </c>
      <c r="O24" s="55" t="str">
        <f>IF('Attiecināmās izmaksas'!O11="","",'Attiecināmās izmaksas'!O11)</f>
        <v/>
      </c>
      <c r="P24" s="76">
        <f>IF('Attiecināmās izmaksas'!P11="","",'Attiecināmās izmaksas'!P11)</f>
        <v>0</v>
      </c>
      <c r="Q24" s="47"/>
      <c r="R24" s="57">
        <f>IF('Neattiecināmās un PVN izmaksas'!L11="","",'Neattiecināmās un PVN izmaksas'!L11)</f>
        <v>0</v>
      </c>
      <c r="S24" s="75" t="str">
        <f>IF('Neattiecināmās un PVN izmaksas'!M11="","",'Neattiecināmās un PVN izmaksas'!M11)</f>
        <v/>
      </c>
      <c r="T24" s="55" t="str">
        <f>IF('Neattiecināmās un PVN izmaksas'!N11="","",'Neattiecināmās un PVN izmaksas'!N11)</f>
        <v/>
      </c>
      <c r="U24" s="55" t="str">
        <f>IF('Neattiecināmās un PVN izmaksas'!O11="","",'Neattiecināmās un PVN izmaksas'!O11)</f>
        <v/>
      </c>
      <c r="V24" s="31"/>
      <c r="W24" s="57">
        <f>IF('Neattiecināmās un PVN izmaksas'!S11="","",'Neattiecināmās un PVN izmaksas'!S11)</f>
        <v>0</v>
      </c>
      <c r="X24" s="75" t="str">
        <f>IF('Neattiecināmās un PVN izmaksas'!T11="","",'Neattiecināmās un PVN izmaksas'!T11)</f>
        <v/>
      </c>
      <c r="Y24" s="55" t="str">
        <f>IF('Neattiecināmās un PVN izmaksas'!U11="","",'Neattiecināmās un PVN izmaksas'!U11)</f>
        <v/>
      </c>
      <c r="Z24" s="55" t="str">
        <f>IF('Neattiecināmās un PVN izmaksas'!V11="","",'Neattiecināmās un PVN izmaksas'!V11)</f>
        <v/>
      </c>
      <c r="AA24" s="31"/>
      <c r="AB24" s="355" t="str">
        <f>IF('Attiecināmās izmaksas'!R11="","",'Attiecināmās izmaksas'!R11)</f>
        <v/>
      </c>
      <c r="AC24" s="356" t="str">
        <f>IF('Attiecināmās izmaksas'!T11="","",'Attiecināmās izmaksas'!T11)</f>
        <v/>
      </c>
      <c r="AD24" s="357" t="str">
        <f>IF('Attiecināmās izmaksas'!U11="","",'Attiecināmās izmaksas'!U11)</f>
        <v/>
      </c>
      <c r="AE24" s="357" t="str">
        <f>IF('Attiecināmās izmaksas'!V11="","",'Attiecināmās izmaksas'!V11)</f>
        <v/>
      </c>
      <c r="AF24" s="357" t="str">
        <f>IF('Attiecināmās izmaksas'!W11="","",'Attiecināmās izmaksas'!W11)</f>
        <v/>
      </c>
      <c r="AG24" s="357" t="str">
        <f>IF('Attiecināmās izmaksas'!X11="","",'Attiecināmās izmaksas'!X11)</f>
        <v/>
      </c>
      <c r="AH24" s="358" t="str">
        <f>IF('Attiecināmās izmaksas'!Y11="","",'Attiecināmās izmaksas'!Y11)</f>
        <v/>
      </c>
      <c r="AI24" s="84"/>
      <c r="AJ24" s="84"/>
      <c r="AK24" s="84"/>
    </row>
    <row r="25" spans="1:37" s="85" customFormat="1" ht="10.5" customHeight="1" hidden="1" outlineLevel="1">
      <c r="A25" s="31"/>
      <c r="B25" s="53">
        <f>IF(Tāme!B13="","",Tāme!B13)</f>
        <v>1.3</v>
      </c>
      <c r="C25" s="54" t="str">
        <f>IF(Tāme!C13="","",Tāme!C13)</f>
        <v/>
      </c>
      <c r="D25" s="217" t="str">
        <f>IF(Tāme!D13="","",Tāme!D13)</f>
        <v/>
      </c>
      <c r="E25" s="217" t="str">
        <f>IF(Tāme!E13="","",Tāme!E13)</f>
        <v/>
      </c>
      <c r="F25" s="55" t="str">
        <f>IF(Tāme!F13="","",Tāme!F13)</f>
        <v/>
      </c>
      <c r="G25" s="249">
        <f>IF(Tāme!G13="","",Tāme!G13)</f>
        <v>1</v>
      </c>
      <c r="H25" s="55">
        <f>IF(Tāme!H13="","",Tāme!H13)</f>
        <v>0</v>
      </c>
      <c r="I25" s="56">
        <f>IF(Tāme!I13="","",Tāme!I13)</f>
        <v>0</v>
      </c>
      <c r="J25" s="71">
        <f>IF(Tāme!J13="","",Tāme!J13)</f>
        <v>0</v>
      </c>
      <c r="K25" s="192"/>
      <c r="L25" s="57">
        <f>IF('Attiecināmās izmaksas'!L12="","",'Attiecināmās izmaksas'!L12)</f>
        <v>0</v>
      </c>
      <c r="M25" s="75" t="str">
        <f>IF('Attiecināmās izmaksas'!M12="","",'Attiecināmās izmaksas'!M12)</f>
        <v/>
      </c>
      <c r="N25" s="55" t="str">
        <f>IF('Attiecināmās izmaksas'!N12="","",'Attiecināmās izmaksas'!N12)</f>
        <v/>
      </c>
      <c r="O25" s="55" t="str">
        <f>IF('Attiecināmās izmaksas'!O12="","",'Attiecināmās izmaksas'!O12)</f>
        <v/>
      </c>
      <c r="P25" s="76">
        <f>IF('Attiecināmās izmaksas'!P12="","",'Attiecināmās izmaksas'!P12)</f>
        <v>0</v>
      </c>
      <c r="Q25" s="47"/>
      <c r="R25" s="57">
        <f>IF('Neattiecināmās un PVN izmaksas'!L12="","",'Neattiecināmās un PVN izmaksas'!L12)</f>
        <v>0</v>
      </c>
      <c r="S25" s="75" t="str">
        <f>IF('Neattiecināmās un PVN izmaksas'!M12="","",'Neattiecināmās un PVN izmaksas'!M12)</f>
        <v/>
      </c>
      <c r="T25" s="55" t="str">
        <f>IF('Neattiecināmās un PVN izmaksas'!N12="","",'Neattiecināmās un PVN izmaksas'!N12)</f>
        <v/>
      </c>
      <c r="U25" s="55" t="str">
        <f>IF('Neattiecināmās un PVN izmaksas'!O12="","",'Neattiecināmās un PVN izmaksas'!O12)</f>
        <v/>
      </c>
      <c r="V25" s="31"/>
      <c r="W25" s="57">
        <f>IF('Neattiecināmās un PVN izmaksas'!S12="","",'Neattiecināmās un PVN izmaksas'!S12)</f>
        <v>0</v>
      </c>
      <c r="X25" s="75" t="str">
        <f>IF('Neattiecināmās un PVN izmaksas'!T12="","",'Neattiecināmās un PVN izmaksas'!T12)</f>
        <v/>
      </c>
      <c r="Y25" s="55" t="str">
        <f>IF('Neattiecināmās un PVN izmaksas'!U12="","",'Neattiecināmās un PVN izmaksas'!U12)</f>
        <v/>
      </c>
      <c r="Z25" s="55" t="str">
        <f>IF('Neattiecināmās un PVN izmaksas'!V12="","",'Neattiecināmās un PVN izmaksas'!V12)</f>
        <v/>
      </c>
      <c r="AA25" s="31"/>
      <c r="AB25" s="355" t="str">
        <f>IF('Attiecināmās izmaksas'!R12="","",'Attiecināmās izmaksas'!R12)</f>
        <v/>
      </c>
      <c r="AC25" s="356" t="str">
        <f>IF('Attiecināmās izmaksas'!T12="","",'Attiecināmās izmaksas'!T12)</f>
        <v/>
      </c>
      <c r="AD25" s="357" t="str">
        <f>IF('Attiecināmās izmaksas'!U12="","",'Attiecināmās izmaksas'!U12)</f>
        <v/>
      </c>
      <c r="AE25" s="357" t="str">
        <f>IF('Attiecināmās izmaksas'!V12="","",'Attiecināmās izmaksas'!V12)</f>
        <v/>
      </c>
      <c r="AF25" s="357" t="str">
        <f>IF('Attiecināmās izmaksas'!W12="","",'Attiecināmās izmaksas'!W12)</f>
        <v/>
      </c>
      <c r="AG25" s="357" t="str">
        <f>IF('Attiecināmās izmaksas'!X12="","",'Attiecināmās izmaksas'!X12)</f>
        <v/>
      </c>
      <c r="AH25" s="358" t="str">
        <f>IF('Attiecināmās izmaksas'!Y12="","",'Attiecināmās izmaksas'!Y12)</f>
        <v/>
      </c>
      <c r="AI25" s="84"/>
      <c r="AJ25" s="84"/>
      <c r="AK25" s="84"/>
    </row>
    <row r="26" spans="1:37" s="85" customFormat="1" ht="10.5" customHeight="1" hidden="1" outlineLevel="1">
      <c r="A26" s="31"/>
      <c r="B26" s="53">
        <f>IF(Tāme!B14="","",Tāme!B14)</f>
        <v>1.4</v>
      </c>
      <c r="C26" s="54" t="str">
        <f>IF(Tāme!C14="","",Tāme!C14)</f>
        <v/>
      </c>
      <c r="D26" s="217" t="str">
        <f>IF(Tāme!D14="","",Tāme!D14)</f>
        <v/>
      </c>
      <c r="E26" s="217" t="str">
        <f>IF(Tāme!E14="","",Tāme!E14)</f>
        <v/>
      </c>
      <c r="F26" s="55" t="str">
        <f>IF(Tāme!F14="","",Tāme!F14)</f>
        <v/>
      </c>
      <c r="G26" s="249">
        <f>IF(Tāme!G14="","",Tāme!G14)</f>
        <v>1</v>
      </c>
      <c r="H26" s="55">
        <f>IF(Tāme!H14="","",Tāme!H14)</f>
        <v>0</v>
      </c>
      <c r="I26" s="56">
        <f>IF(Tāme!I14="","",Tāme!I14)</f>
        <v>0</v>
      </c>
      <c r="J26" s="71">
        <f>IF(Tāme!J14="","",Tāme!J14)</f>
        <v>0</v>
      </c>
      <c r="K26" s="192"/>
      <c r="L26" s="57">
        <f>IF('Attiecināmās izmaksas'!L13="","",'Attiecināmās izmaksas'!L13)</f>
        <v>0</v>
      </c>
      <c r="M26" s="75" t="str">
        <f>IF('Attiecināmās izmaksas'!M13="","",'Attiecināmās izmaksas'!M13)</f>
        <v/>
      </c>
      <c r="N26" s="55" t="str">
        <f>IF('Attiecināmās izmaksas'!N13="","",'Attiecināmās izmaksas'!N13)</f>
        <v/>
      </c>
      <c r="O26" s="55" t="str">
        <f>IF('Attiecināmās izmaksas'!O13="","",'Attiecināmās izmaksas'!O13)</f>
        <v/>
      </c>
      <c r="P26" s="76">
        <f>IF('Attiecināmās izmaksas'!P13="","",'Attiecināmās izmaksas'!P13)</f>
        <v>0</v>
      </c>
      <c r="Q26" s="47"/>
      <c r="R26" s="57">
        <f>IF('Neattiecināmās un PVN izmaksas'!L13="","",'Neattiecināmās un PVN izmaksas'!L13)</f>
        <v>0</v>
      </c>
      <c r="S26" s="75" t="str">
        <f>IF('Neattiecināmās un PVN izmaksas'!M13="","",'Neattiecināmās un PVN izmaksas'!M13)</f>
        <v/>
      </c>
      <c r="T26" s="55" t="str">
        <f>IF('Neattiecināmās un PVN izmaksas'!N13="","",'Neattiecināmās un PVN izmaksas'!N13)</f>
        <v/>
      </c>
      <c r="U26" s="55" t="str">
        <f>IF('Neattiecināmās un PVN izmaksas'!O13="","",'Neattiecināmās un PVN izmaksas'!O13)</f>
        <v/>
      </c>
      <c r="V26" s="31"/>
      <c r="W26" s="57">
        <f>IF('Neattiecināmās un PVN izmaksas'!S13="","",'Neattiecināmās un PVN izmaksas'!S13)</f>
        <v>0</v>
      </c>
      <c r="X26" s="75" t="str">
        <f>IF('Neattiecināmās un PVN izmaksas'!T13="","",'Neattiecināmās un PVN izmaksas'!T13)</f>
        <v/>
      </c>
      <c r="Y26" s="55" t="str">
        <f>IF('Neattiecināmās un PVN izmaksas'!U13="","",'Neattiecināmās un PVN izmaksas'!U13)</f>
        <v/>
      </c>
      <c r="Z26" s="55" t="str">
        <f>IF('Neattiecināmās un PVN izmaksas'!V13="","",'Neattiecināmās un PVN izmaksas'!V13)</f>
        <v/>
      </c>
      <c r="AA26" s="31"/>
      <c r="AB26" s="355" t="str">
        <f>IF('Attiecināmās izmaksas'!R13="","",'Attiecināmās izmaksas'!R13)</f>
        <v/>
      </c>
      <c r="AC26" s="356" t="str">
        <f>IF('Attiecināmās izmaksas'!T13="","",'Attiecināmās izmaksas'!T13)</f>
        <v/>
      </c>
      <c r="AD26" s="357" t="str">
        <f>IF('Attiecināmās izmaksas'!U13="","",'Attiecināmās izmaksas'!U13)</f>
        <v/>
      </c>
      <c r="AE26" s="357" t="str">
        <f>IF('Attiecināmās izmaksas'!V13="","",'Attiecināmās izmaksas'!V13)</f>
        <v/>
      </c>
      <c r="AF26" s="357" t="str">
        <f>IF('Attiecināmās izmaksas'!W13="","",'Attiecināmās izmaksas'!W13)</f>
        <v/>
      </c>
      <c r="AG26" s="357" t="str">
        <f>IF('Attiecināmās izmaksas'!X13="","",'Attiecināmās izmaksas'!X13)</f>
        <v/>
      </c>
      <c r="AH26" s="358" t="str">
        <f>IF('Attiecināmās izmaksas'!Y13="","",'Attiecināmās izmaksas'!Y13)</f>
        <v/>
      </c>
      <c r="AI26" s="84"/>
      <c r="AJ26" s="84"/>
      <c r="AK26" s="84"/>
    </row>
    <row r="27" spans="1:37" s="85" customFormat="1" ht="10.5" customHeight="1" hidden="1" outlineLevel="1">
      <c r="A27" s="31"/>
      <c r="B27" s="53">
        <f>IF(Tāme!B15="","",Tāme!B15)</f>
        <v>1.5</v>
      </c>
      <c r="C27" s="54" t="str">
        <f>IF(Tāme!C15="","",Tāme!C15)</f>
        <v/>
      </c>
      <c r="D27" s="217" t="str">
        <f>IF(Tāme!D15="","",Tāme!D15)</f>
        <v/>
      </c>
      <c r="E27" s="217" t="str">
        <f>IF(Tāme!E15="","",Tāme!E15)</f>
        <v/>
      </c>
      <c r="F27" s="55" t="str">
        <f>IF(Tāme!F15="","",Tāme!F15)</f>
        <v/>
      </c>
      <c r="G27" s="249">
        <f>IF(Tāme!G15="","",Tāme!G15)</f>
        <v>1</v>
      </c>
      <c r="H27" s="55">
        <f>IF(Tāme!H15="","",Tāme!H15)</f>
        <v>0</v>
      </c>
      <c r="I27" s="56">
        <f>IF(Tāme!I15="","",Tāme!I15)</f>
        <v>0</v>
      </c>
      <c r="J27" s="71">
        <f>IF(Tāme!J15="","",Tāme!J15)</f>
        <v>0</v>
      </c>
      <c r="K27" s="192"/>
      <c r="L27" s="57">
        <f>IF('Attiecināmās izmaksas'!L14="","",'Attiecināmās izmaksas'!L14)</f>
        <v>0</v>
      </c>
      <c r="M27" s="75" t="str">
        <f>IF('Attiecināmās izmaksas'!M14="","",'Attiecināmās izmaksas'!M14)</f>
        <v/>
      </c>
      <c r="N27" s="55" t="str">
        <f>IF('Attiecināmās izmaksas'!N14="","",'Attiecināmās izmaksas'!N14)</f>
        <v/>
      </c>
      <c r="O27" s="55" t="str">
        <f>IF('Attiecināmās izmaksas'!O14="","",'Attiecināmās izmaksas'!O14)</f>
        <v/>
      </c>
      <c r="P27" s="76">
        <f>IF('Attiecināmās izmaksas'!P14="","",'Attiecināmās izmaksas'!P14)</f>
        <v>0</v>
      </c>
      <c r="Q27" s="47"/>
      <c r="R27" s="57">
        <f>IF('Neattiecināmās un PVN izmaksas'!L14="","",'Neattiecināmās un PVN izmaksas'!L14)</f>
        <v>0</v>
      </c>
      <c r="S27" s="75" t="str">
        <f>IF('Neattiecināmās un PVN izmaksas'!M14="","",'Neattiecināmās un PVN izmaksas'!M14)</f>
        <v/>
      </c>
      <c r="T27" s="55" t="str">
        <f>IF('Neattiecināmās un PVN izmaksas'!N14="","",'Neattiecināmās un PVN izmaksas'!N14)</f>
        <v/>
      </c>
      <c r="U27" s="55" t="str">
        <f>IF('Neattiecināmās un PVN izmaksas'!O14="","",'Neattiecināmās un PVN izmaksas'!O14)</f>
        <v/>
      </c>
      <c r="V27" s="31"/>
      <c r="W27" s="57">
        <f>IF('Neattiecināmās un PVN izmaksas'!S14="","",'Neattiecināmās un PVN izmaksas'!S14)</f>
        <v>0</v>
      </c>
      <c r="X27" s="75" t="str">
        <f>IF('Neattiecināmās un PVN izmaksas'!T14="","",'Neattiecināmās un PVN izmaksas'!T14)</f>
        <v/>
      </c>
      <c r="Y27" s="55" t="str">
        <f>IF('Neattiecināmās un PVN izmaksas'!U14="","",'Neattiecināmās un PVN izmaksas'!U14)</f>
        <v/>
      </c>
      <c r="Z27" s="55" t="str">
        <f>IF('Neattiecināmās un PVN izmaksas'!V14="","",'Neattiecināmās un PVN izmaksas'!V14)</f>
        <v/>
      </c>
      <c r="AA27" s="31"/>
      <c r="AB27" s="355" t="str">
        <f>IF('Attiecināmās izmaksas'!R14="","",'Attiecināmās izmaksas'!R14)</f>
        <v/>
      </c>
      <c r="AC27" s="356" t="str">
        <f>IF('Attiecināmās izmaksas'!T14="","",'Attiecināmās izmaksas'!T14)</f>
        <v/>
      </c>
      <c r="AD27" s="357" t="str">
        <f>IF('Attiecināmās izmaksas'!U14="","",'Attiecināmās izmaksas'!U14)</f>
        <v/>
      </c>
      <c r="AE27" s="357" t="str">
        <f>IF('Attiecināmās izmaksas'!V14="","",'Attiecināmās izmaksas'!V14)</f>
        <v/>
      </c>
      <c r="AF27" s="357" t="str">
        <f>IF('Attiecināmās izmaksas'!W14="","",'Attiecināmās izmaksas'!W14)</f>
        <v/>
      </c>
      <c r="AG27" s="357" t="str">
        <f>IF('Attiecināmās izmaksas'!X14="","",'Attiecināmās izmaksas'!X14)</f>
        <v/>
      </c>
      <c r="AH27" s="358" t="str">
        <f>IF('Attiecināmās izmaksas'!Y14="","",'Attiecināmās izmaksas'!Y14)</f>
        <v/>
      </c>
      <c r="AI27" s="84"/>
      <c r="AJ27" s="84"/>
      <c r="AK27" s="84"/>
    </row>
    <row r="28" spans="1:37" s="85" customFormat="1" ht="10.5" customHeight="1" hidden="1" outlineLevel="1">
      <c r="A28" s="31"/>
      <c r="B28" s="53">
        <f>IF(Tāme!B16="","",Tāme!B16)</f>
        <v>1.6</v>
      </c>
      <c r="C28" s="54" t="str">
        <f>IF(Tāme!C16="","",Tāme!C16)</f>
        <v/>
      </c>
      <c r="D28" s="217" t="str">
        <f>IF(Tāme!D16="","",Tāme!D16)</f>
        <v/>
      </c>
      <c r="E28" s="217" t="str">
        <f>IF(Tāme!E16="","",Tāme!E16)</f>
        <v/>
      </c>
      <c r="F28" s="55" t="str">
        <f>IF(Tāme!F16="","",Tāme!F16)</f>
        <v/>
      </c>
      <c r="G28" s="249">
        <f>IF(Tāme!G16="","",Tāme!G16)</f>
        <v>1</v>
      </c>
      <c r="H28" s="55">
        <f>IF(Tāme!H16="","",Tāme!H16)</f>
        <v>0</v>
      </c>
      <c r="I28" s="56">
        <f>IF(Tāme!I16="","",Tāme!I16)</f>
        <v>0</v>
      </c>
      <c r="J28" s="71">
        <f>IF(Tāme!J16="","",Tāme!J16)</f>
        <v>0</v>
      </c>
      <c r="K28" s="192"/>
      <c r="L28" s="57">
        <f>IF('Attiecināmās izmaksas'!L15="","",'Attiecināmās izmaksas'!L15)</f>
        <v>0</v>
      </c>
      <c r="M28" s="75" t="str">
        <f>IF('Attiecināmās izmaksas'!M15="","",'Attiecināmās izmaksas'!M15)</f>
        <v/>
      </c>
      <c r="N28" s="55" t="str">
        <f>IF('Attiecināmās izmaksas'!N15="","",'Attiecināmās izmaksas'!N15)</f>
        <v/>
      </c>
      <c r="O28" s="55" t="str">
        <f>IF('Attiecināmās izmaksas'!O15="","",'Attiecināmās izmaksas'!O15)</f>
        <v/>
      </c>
      <c r="P28" s="76">
        <f>IF('Attiecināmās izmaksas'!P15="","",'Attiecināmās izmaksas'!P15)</f>
        <v>0</v>
      </c>
      <c r="Q28" s="47"/>
      <c r="R28" s="57">
        <f>IF('Neattiecināmās un PVN izmaksas'!L15="","",'Neattiecināmās un PVN izmaksas'!L15)</f>
        <v>0</v>
      </c>
      <c r="S28" s="75" t="str">
        <f>IF('Neattiecināmās un PVN izmaksas'!M15="","",'Neattiecināmās un PVN izmaksas'!M15)</f>
        <v/>
      </c>
      <c r="T28" s="55" t="str">
        <f>IF('Neattiecināmās un PVN izmaksas'!N15="","",'Neattiecināmās un PVN izmaksas'!N15)</f>
        <v/>
      </c>
      <c r="U28" s="55" t="str">
        <f>IF('Neattiecināmās un PVN izmaksas'!O15="","",'Neattiecināmās un PVN izmaksas'!O15)</f>
        <v/>
      </c>
      <c r="V28" s="31"/>
      <c r="W28" s="57">
        <f>IF('Neattiecināmās un PVN izmaksas'!S15="","",'Neattiecināmās un PVN izmaksas'!S15)</f>
        <v>0</v>
      </c>
      <c r="X28" s="75" t="str">
        <f>IF('Neattiecināmās un PVN izmaksas'!T15="","",'Neattiecināmās un PVN izmaksas'!T15)</f>
        <v/>
      </c>
      <c r="Y28" s="55" t="str">
        <f>IF('Neattiecināmās un PVN izmaksas'!U15="","",'Neattiecināmās un PVN izmaksas'!U15)</f>
        <v/>
      </c>
      <c r="Z28" s="55" t="str">
        <f>IF('Neattiecināmās un PVN izmaksas'!V15="","",'Neattiecināmās un PVN izmaksas'!V15)</f>
        <v/>
      </c>
      <c r="AA28" s="31"/>
      <c r="AB28" s="355" t="str">
        <f>IF('Attiecināmās izmaksas'!R15="","",'Attiecināmās izmaksas'!R15)</f>
        <v/>
      </c>
      <c r="AC28" s="356" t="str">
        <f>IF('Attiecināmās izmaksas'!T15="","",'Attiecināmās izmaksas'!T15)</f>
        <v/>
      </c>
      <c r="AD28" s="357" t="str">
        <f>IF('Attiecināmās izmaksas'!U15="","",'Attiecināmās izmaksas'!U15)</f>
        <v/>
      </c>
      <c r="AE28" s="357" t="str">
        <f>IF('Attiecināmās izmaksas'!V15="","",'Attiecināmās izmaksas'!V15)</f>
        <v/>
      </c>
      <c r="AF28" s="357" t="str">
        <f>IF('Attiecināmās izmaksas'!W15="","",'Attiecināmās izmaksas'!W15)</f>
        <v/>
      </c>
      <c r="AG28" s="357" t="str">
        <f>IF('Attiecināmās izmaksas'!X15="","",'Attiecināmās izmaksas'!X15)</f>
        <v/>
      </c>
      <c r="AH28" s="358" t="str">
        <f>IF('Attiecināmās izmaksas'!Y15="","",'Attiecināmās izmaksas'!Y15)</f>
        <v/>
      </c>
      <c r="AI28" s="84"/>
      <c r="AJ28" s="84"/>
      <c r="AK28" s="84"/>
    </row>
    <row r="29" spans="1:37" s="85" customFormat="1" ht="10.5" customHeight="1" hidden="1" outlineLevel="1">
      <c r="A29" s="31"/>
      <c r="B29" s="53">
        <f>IF(Tāme!B17="","",Tāme!B17)</f>
        <v>1.7</v>
      </c>
      <c r="C29" s="54" t="str">
        <f>IF(Tāme!C17="","",Tāme!C17)</f>
        <v/>
      </c>
      <c r="D29" s="217" t="str">
        <f>IF(Tāme!D17="","",Tāme!D17)</f>
        <v/>
      </c>
      <c r="E29" s="217" t="str">
        <f>IF(Tāme!E17="","",Tāme!E17)</f>
        <v/>
      </c>
      <c r="F29" s="55" t="str">
        <f>IF(Tāme!F17="","",Tāme!F17)</f>
        <v/>
      </c>
      <c r="G29" s="249">
        <f>IF(Tāme!G17="","",Tāme!G17)</f>
        <v>1</v>
      </c>
      <c r="H29" s="55">
        <f>IF(Tāme!H17="","",Tāme!H17)</f>
        <v>0</v>
      </c>
      <c r="I29" s="56">
        <f>IF(Tāme!I17="","",Tāme!I17)</f>
        <v>0</v>
      </c>
      <c r="J29" s="71">
        <f>IF(Tāme!J17="","",Tāme!J17)</f>
        <v>0</v>
      </c>
      <c r="K29" s="192"/>
      <c r="L29" s="57">
        <f>IF('Attiecināmās izmaksas'!L16="","",'Attiecināmās izmaksas'!L16)</f>
        <v>0</v>
      </c>
      <c r="M29" s="75" t="str">
        <f>IF('Attiecināmās izmaksas'!M16="","",'Attiecināmās izmaksas'!M16)</f>
        <v/>
      </c>
      <c r="N29" s="55" t="str">
        <f>IF('Attiecināmās izmaksas'!N16="","",'Attiecināmās izmaksas'!N16)</f>
        <v/>
      </c>
      <c r="O29" s="55" t="str">
        <f>IF('Attiecināmās izmaksas'!O16="","",'Attiecināmās izmaksas'!O16)</f>
        <v/>
      </c>
      <c r="P29" s="76">
        <f>IF('Attiecināmās izmaksas'!P16="","",'Attiecināmās izmaksas'!P16)</f>
        <v>0</v>
      </c>
      <c r="Q29" s="47"/>
      <c r="R29" s="57">
        <f>IF('Neattiecināmās un PVN izmaksas'!L16="","",'Neattiecināmās un PVN izmaksas'!L16)</f>
        <v>0</v>
      </c>
      <c r="S29" s="75" t="str">
        <f>IF('Neattiecināmās un PVN izmaksas'!M16="","",'Neattiecināmās un PVN izmaksas'!M16)</f>
        <v/>
      </c>
      <c r="T29" s="55" t="str">
        <f>IF('Neattiecināmās un PVN izmaksas'!N16="","",'Neattiecināmās un PVN izmaksas'!N16)</f>
        <v/>
      </c>
      <c r="U29" s="55" t="str">
        <f>IF('Neattiecināmās un PVN izmaksas'!O16="","",'Neattiecināmās un PVN izmaksas'!O16)</f>
        <v/>
      </c>
      <c r="V29" s="31"/>
      <c r="W29" s="57">
        <f>IF('Neattiecināmās un PVN izmaksas'!S16="","",'Neattiecināmās un PVN izmaksas'!S16)</f>
        <v>0</v>
      </c>
      <c r="X29" s="75" t="str">
        <f>IF('Neattiecināmās un PVN izmaksas'!T16="","",'Neattiecināmās un PVN izmaksas'!T16)</f>
        <v/>
      </c>
      <c r="Y29" s="55" t="str">
        <f>IF('Neattiecināmās un PVN izmaksas'!U16="","",'Neattiecināmās un PVN izmaksas'!U16)</f>
        <v/>
      </c>
      <c r="Z29" s="55" t="str">
        <f>IF('Neattiecināmās un PVN izmaksas'!V16="","",'Neattiecināmās un PVN izmaksas'!V16)</f>
        <v/>
      </c>
      <c r="AA29" s="31"/>
      <c r="AB29" s="355" t="str">
        <f>IF('Attiecināmās izmaksas'!R16="","",'Attiecināmās izmaksas'!R16)</f>
        <v/>
      </c>
      <c r="AC29" s="356" t="str">
        <f>IF('Attiecināmās izmaksas'!T16="","",'Attiecināmās izmaksas'!T16)</f>
        <v/>
      </c>
      <c r="AD29" s="357" t="str">
        <f>IF('Attiecināmās izmaksas'!U16="","",'Attiecināmās izmaksas'!U16)</f>
        <v/>
      </c>
      <c r="AE29" s="357" t="str">
        <f>IF('Attiecināmās izmaksas'!V16="","",'Attiecināmās izmaksas'!V16)</f>
        <v/>
      </c>
      <c r="AF29" s="357" t="str">
        <f>IF('Attiecināmās izmaksas'!W16="","",'Attiecināmās izmaksas'!W16)</f>
        <v/>
      </c>
      <c r="AG29" s="357" t="str">
        <f>IF('Attiecināmās izmaksas'!X16="","",'Attiecināmās izmaksas'!X16)</f>
        <v/>
      </c>
      <c r="AH29" s="358" t="str">
        <f>IF('Attiecināmās izmaksas'!Y16="","",'Attiecināmās izmaksas'!Y16)</f>
        <v/>
      </c>
      <c r="AI29" s="84"/>
      <c r="AJ29" s="84"/>
      <c r="AK29" s="84"/>
    </row>
    <row r="30" spans="1:37" s="85" customFormat="1" ht="10.5" customHeight="1" hidden="1" outlineLevel="1">
      <c r="A30" s="31"/>
      <c r="B30" s="53">
        <f>IF(Tāme!B18="","",Tāme!B18)</f>
        <v>1.8</v>
      </c>
      <c r="C30" s="54" t="str">
        <f>IF(Tāme!C18="","",Tāme!C18)</f>
        <v/>
      </c>
      <c r="D30" s="217" t="str">
        <f>IF(Tāme!D18="","",Tāme!D18)</f>
        <v/>
      </c>
      <c r="E30" s="217" t="str">
        <f>IF(Tāme!E18="","",Tāme!E18)</f>
        <v/>
      </c>
      <c r="F30" s="55" t="str">
        <f>IF(Tāme!F18="","",Tāme!F18)</f>
        <v/>
      </c>
      <c r="G30" s="249">
        <f>IF(Tāme!G18="","",Tāme!G18)</f>
        <v>1</v>
      </c>
      <c r="H30" s="55">
        <f>IF(Tāme!H18="","",Tāme!H18)</f>
        <v>0</v>
      </c>
      <c r="I30" s="56">
        <f>IF(Tāme!I18="","",Tāme!I18)</f>
        <v>0</v>
      </c>
      <c r="J30" s="71">
        <f>IF(Tāme!J18="","",Tāme!J18)</f>
        <v>0</v>
      </c>
      <c r="K30" s="192"/>
      <c r="L30" s="57">
        <f>IF('Attiecināmās izmaksas'!L17="","",'Attiecināmās izmaksas'!L17)</f>
        <v>0</v>
      </c>
      <c r="M30" s="75" t="str">
        <f>IF('Attiecināmās izmaksas'!M17="","",'Attiecināmās izmaksas'!M17)</f>
        <v/>
      </c>
      <c r="N30" s="55" t="str">
        <f>IF('Attiecināmās izmaksas'!N17="","",'Attiecināmās izmaksas'!N17)</f>
        <v/>
      </c>
      <c r="O30" s="55" t="str">
        <f>IF('Attiecināmās izmaksas'!O17="","",'Attiecināmās izmaksas'!O17)</f>
        <v/>
      </c>
      <c r="P30" s="76">
        <f>IF('Attiecināmās izmaksas'!P17="","",'Attiecināmās izmaksas'!P17)</f>
        <v>0</v>
      </c>
      <c r="Q30" s="47"/>
      <c r="R30" s="57">
        <f>IF('Neattiecināmās un PVN izmaksas'!L17="","",'Neattiecināmās un PVN izmaksas'!L17)</f>
        <v>0</v>
      </c>
      <c r="S30" s="75" t="str">
        <f>IF('Neattiecināmās un PVN izmaksas'!M17="","",'Neattiecināmās un PVN izmaksas'!M17)</f>
        <v/>
      </c>
      <c r="T30" s="55" t="str">
        <f>IF('Neattiecināmās un PVN izmaksas'!N17="","",'Neattiecināmās un PVN izmaksas'!N17)</f>
        <v/>
      </c>
      <c r="U30" s="55" t="str">
        <f>IF('Neattiecināmās un PVN izmaksas'!O17="","",'Neattiecināmās un PVN izmaksas'!O17)</f>
        <v/>
      </c>
      <c r="V30" s="31"/>
      <c r="W30" s="57">
        <f>IF('Neattiecināmās un PVN izmaksas'!S17="","",'Neattiecināmās un PVN izmaksas'!S17)</f>
        <v>0</v>
      </c>
      <c r="X30" s="75" t="str">
        <f>IF('Neattiecināmās un PVN izmaksas'!T17="","",'Neattiecināmās un PVN izmaksas'!T17)</f>
        <v/>
      </c>
      <c r="Y30" s="55" t="str">
        <f>IF('Neattiecināmās un PVN izmaksas'!U17="","",'Neattiecināmās un PVN izmaksas'!U17)</f>
        <v/>
      </c>
      <c r="Z30" s="55" t="str">
        <f>IF('Neattiecināmās un PVN izmaksas'!V17="","",'Neattiecināmās un PVN izmaksas'!V17)</f>
        <v/>
      </c>
      <c r="AA30" s="31"/>
      <c r="AB30" s="355" t="str">
        <f>IF('Attiecināmās izmaksas'!R17="","",'Attiecināmās izmaksas'!R17)</f>
        <v/>
      </c>
      <c r="AC30" s="356" t="str">
        <f>IF('Attiecināmās izmaksas'!T17="","",'Attiecināmās izmaksas'!T17)</f>
        <v/>
      </c>
      <c r="AD30" s="357" t="str">
        <f>IF('Attiecināmās izmaksas'!U17="","",'Attiecināmās izmaksas'!U17)</f>
        <v/>
      </c>
      <c r="AE30" s="357" t="str">
        <f>IF('Attiecināmās izmaksas'!V17="","",'Attiecināmās izmaksas'!V17)</f>
        <v/>
      </c>
      <c r="AF30" s="357" t="str">
        <f>IF('Attiecināmās izmaksas'!W17="","",'Attiecināmās izmaksas'!W17)</f>
        <v/>
      </c>
      <c r="AG30" s="357" t="str">
        <f>IF('Attiecināmās izmaksas'!X17="","",'Attiecināmās izmaksas'!X17)</f>
        <v/>
      </c>
      <c r="AH30" s="358" t="str">
        <f>IF('Attiecināmās izmaksas'!Y17="","",'Attiecināmās izmaksas'!Y17)</f>
        <v/>
      </c>
      <c r="AI30" s="84"/>
      <c r="AJ30" s="84"/>
      <c r="AK30" s="84"/>
    </row>
    <row r="31" spans="1:37" s="85" customFormat="1" ht="10.5" customHeight="1" hidden="1" outlineLevel="1">
      <c r="A31" s="31"/>
      <c r="B31" s="53">
        <f>IF(Tāme!B19="","",Tāme!B19)</f>
        <v>1.9</v>
      </c>
      <c r="C31" s="54" t="str">
        <f>IF(Tāme!C19="","",Tāme!C19)</f>
        <v/>
      </c>
      <c r="D31" s="217" t="str">
        <f>IF(Tāme!D19="","",Tāme!D19)</f>
        <v/>
      </c>
      <c r="E31" s="217" t="str">
        <f>IF(Tāme!E19="","",Tāme!E19)</f>
        <v/>
      </c>
      <c r="F31" s="55" t="str">
        <f>IF(Tāme!F19="","",Tāme!F19)</f>
        <v/>
      </c>
      <c r="G31" s="249">
        <f>IF(Tāme!G19="","",Tāme!G19)</f>
        <v>1</v>
      </c>
      <c r="H31" s="55">
        <f>IF(Tāme!H19="","",Tāme!H19)</f>
        <v>0</v>
      </c>
      <c r="I31" s="56">
        <f>IF(Tāme!I19="","",Tāme!I19)</f>
        <v>0</v>
      </c>
      <c r="J31" s="71">
        <f>IF(Tāme!J19="","",Tāme!J19)</f>
        <v>0</v>
      </c>
      <c r="K31" s="192"/>
      <c r="L31" s="57">
        <f>IF('Attiecināmās izmaksas'!L18="","",'Attiecināmās izmaksas'!L18)</f>
        <v>0</v>
      </c>
      <c r="M31" s="75" t="str">
        <f>IF('Attiecināmās izmaksas'!M18="","",'Attiecināmās izmaksas'!M18)</f>
        <v/>
      </c>
      <c r="N31" s="55" t="str">
        <f>IF('Attiecināmās izmaksas'!N18="","",'Attiecināmās izmaksas'!N18)</f>
        <v/>
      </c>
      <c r="O31" s="55" t="str">
        <f>IF('Attiecināmās izmaksas'!O18="","",'Attiecināmās izmaksas'!O18)</f>
        <v/>
      </c>
      <c r="P31" s="76">
        <f>IF('Attiecināmās izmaksas'!P18="","",'Attiecināmās izmaksas'!P18)</f>
        <v>0</v>
      </c>
      <c r="Q31" s="47"/>
      <c r="R31" s="57">
        <f>IF('Neattiecināmās un PVN izmaksas'!L18="","",'Neattiecināmās un PVN izmaksas'!L18)</f>
        <v>0</v>
      </c>
      <c r="S31" s="75" t="str">
        <f>IF('Neattiecināmās un PVN izmaksas'!M18="","",'Neattiecināmās un PVN izmaksas'!M18)</f>
        <v/>
      </c>
      <c r="T31" s="55" t="str">
        <f>IF('Neattiecināmās un PVN izmaksas'!N18="","",'Neattiecināmās un PVN izmaksas'!N18)</f>
        <v/>
      </c>
      <c r="U31" s="55" t="str">
        <f>IF('Neattiecināmās un PVN izmaksas'!O18="","",'Neattiecināmās un PVN izmaksas'!O18)</f>
        <v/>
      </c>
      <c r="V31" s="31"/>
      <c r="W31" s="57">
        <f>IF('Neattiecināmās un PVN izmaksas'!S18="","",'Neattiecināmās un PVN izmaksas'!S18)</f>
        <v>0</v>
      </c>
      <c r="X31" s="75" t="str">
        <f>IF('Neattiecināmās un PVN izmaksas'!T18="","",'Neattiecināmās un PVN izmaksas'!T18)</f>
        <v/>
      </c>
      <c r="Y31" s="55" t="str">
        <f>IF('Neattiecināmās un PVN izmaksas'!U18="","",'Neattiecināmās un PVN izmaksas'!U18)</f>
        <v/>
      </c>
      <c r="Z31" s="55" t="str">
        <f>IF('Neattiecināmās un PVN izmaksas'!V18="","",'Neattiecināmās un PVN izmaksas'!V18)</f>
        <v/>
      </c>
      <c r="AA31" s="31"/>
      <c r="AB31" s="355" t="str">
        <f>IF('Attiecināmās izmaksas'!R18="","",'Attiecināmās izmaksas'!R18)</f>
        <v/>
      </c>
      <c r="AC31" s="356" t="str">
        <f>IF('Attiecināmās izmaksas'!T18="","",'Attiecināmās izmaksas'!T18)</f>
        <v/>
      </c>
      <c r="AD31" s="357" t="str">
        <f>IF('Attiecināmās izmaksas'!U18="","",'Attiecināmās izmaksas'!U18)</f>
        <v/>
      </c>
      <c r="AE31" s="357" t="str">
        <f>IF('Attiecināmās izmaksas'!V18="","",'Attiecināmās izmaksas'!V18)</f>
        <v/>
      </c>
      <c r="AF31" s="357" t="str">
        <f>IF('Attiecināmās izmaksas'!W18="","",'Attiecināmās izmaksas'!W18)</f>
        <v/>
      </c>
      <c r="AG31" s="357" t="str">
        <f>IF('Attiecināmās izmaksas'!X18="","",'Attiecināmās izmaksas'!X18)</f>
        <v/>
      </c>
      <c r="AH31" s="358" t="str">
        <f>IF('Attiecināmās izmaksas'!Y18="","",'Attiecināmās izmaksas'!Y18)</f>
        <v/>
      </c>
      <c r="AI31" s="84"/>
      <c r="AJ31" s="84"/>
      <c r="AK31" s="84"/>
    </row>
    <row r="32" spans="1:37" s="85" customFormat="1" ht="10.5" customHeight="1" hidden="1" outlineLevel="1">
      <c r="A32" s="31"/>
      <c r="B32" s="53" t="str">
        <f>IF(Tāme!B20="","",Tāme!B20)</f>
        <v>1.10.</v>
      </c>
      <c r="C32" s="54" t="str">
        <f>IF(Tāme!C20="","",Tāme!C20)</f>
        <v/>
      </c>
      <c r="D32" s="217" t="str">
        <f>IF(Tāme!D20="","",Tāme!D20)</f>
        <v/>
      </c>
      <c r="E32" s="217" t="str">
        <f>IF(Tāme!E20="","",Tāme!E20)</f>
        <v/>
      </c>
      <c r="F32" s="55" t="str">
        <f>IF(Tāme!F20="","",Tāme!F20)</f>
        <v/>
      </c>
      <c r="G32" s="249">
        <f>IF(Tāme!G20="","",Tāme!G20)</f>
        <v>1</v>
      </c>
      <c r="H32" s="55">
        <f>IF(Tāme!H20="","",Tāme!H20)</f>
        <v>0</v>
      </c>
      <c r="I32" s="56">
        <f>IF(Tāme!I20="","",Tāme!I20)</f>
        <v>0</v>
      </c>
      <c r="J32" s="71">
        <f>IF(Tāme!J20="","",Tāme!J20)</f>
        <v>0</v>
      </c>
      <c r="K32" s="192"/>
      <c r="L32" s="57">
        <f>IF('Attiecināmās izmaksas'!L19="","",'Attiecināmās izmaksas'!L19)</f>
        <v>0</v>
      </c>
      <c r="M32" s="75" t="str">
        <f>IF('Attiecināmās izmaksas'!M19="","",'Attiecināmās izmaksas'!M19)</f>
        <v/>
      </c>
      <c r="N32" s="55" t="str">
        <f>IF('Attiecināmās izmaksas'!N19="","",'Attiecināmās izmaksas'!N19)</f>
        <v/>
      </c>
      <c r="O32" s="55" t="str">
        <f>IF('Attiecināmās izmaksas'!O19="","",'Attiecināmās izmaksas'!O19)</f>
        <v/>
      </c>
      <c r="P32" s="76">
        <f>IF('Attiecināmās izmaksas'!P19="","",'Attiecināmās izmaksas'!P19)</f>
        <v>0</v>
      </c>
      <c r="Q32" s="47"/>
      <c r="R32" s="57">
        <f>IF('Neattiecināmās un PVN izmaksas'!L19="","",'Neattiecināmās un PVN izmaksas'!L19)</f>
        <v>0</v>
      </c>
      <c r="S32" s="75" t="str">
        <f>IF('Neattiecināmās un PVN izmaksas'!M19="","",'Neattiecināmās un PVN izmaksas'!M19)</f>
        <v/>
      </c>
      <c r="T32" s="55" t="str">
        <f>IF('Neattiecināmās un PVN izmaksas'!N19="","",'Neattiecināmās un PVN izmaksas'!N19)</f>
        <v/>
      </c>
      <c r="U32" s="55" t="str">
        <f>IF('Neattiecināmās un PVN izmaksas'!O19="","",'Neattiecināmās un PVN izmaksas'!O19)</f>
        <v/>
      </c>
      <c r="V32" s="31"/>
      <c r="W32" s="57">
        <f>IF('Neattiecināmās un PVN izmaksas'!S19="","",'Neattiecināmās un PVN izmaksas'!S19)</f>
        <v>0</v>
      </c>
      <c r="X32" s="75" t="str">
        <f>IF('Neattiecināmās un PVN izmaksas'!T19="","",'Neattiecināmās un PVN izmaksas'!T19)</f>
        <v/>
      </c>
      <c r="Y32" s="55" t="str">
        <f>IF('Neattiecināmās un PVN izmaksas'!U19="","",'Neattiecināmās un PVN izmaksas'!U19)</f>
        <v/>
      </c>
      <c r="Z32" s="55" t="str">
        <f>IF('Neattiecināmās un PVN izmaksas'!V19="","",'Neattiecināmās un PVN izmaksas'!V19)</f>
        <v/>
      </c>
      <c r="AA32" s="31"/>
      <c r="AB32" s="355" t="str">
        <f>IF('Attiecināmās izmaksas'!R19="","",'Attiecināmās izmaksas'!R19)</f>
        <v/>
      </c>
      <c r="AC32" s="356" t="str">
        <f>IF('Attiecināmās izmaksas'!T19="","",'Attiecināmās izmaksas'!T19)</f>
        <v/>
      </c>
      <c r="AD32" s="357" t="str">
        <f>IF('Attiecināmās izmaksas'!U19="","",'Attiecināmās izmaksas'!U19)</f>
        <v/>
      </c>
      <c r="AE32" s="357" t="str">
        <f>IF('Attiecināmās izmaksas'!V19="","",'Attiecināmās izmaksas'!V19)</f>
        <v/>
      </c>
      <c r="AF32" s="357" t="str">
        <f>IF('Attiecināmās izmaksas'!W19="","",'Attiecināmās izmaksas'!W19)</f>
        <v/>
      </c>
      <c r="AG32" s="357" t="str">
        <f>IF('Attiecināmās izmaksas'!X19="","",'Attiecināmās izmaksas'!X19)</f>
        <v/>
      </c>
      <c r="AH32" s="358" t="str">
        <f>IF('Attiecināmās izmaksas'!Y19="","",'Attiecināmās izmaksas'!Y19)</f>
        <v/>
      </c>
      <c r="AI32" s="84"/>
      <c r="AJ32" s="84"/>
      <c r="AK32" s="84"/>
    </row>
    <row r="33" spans="1:37" s="85" customFormat="1" ht="10.5" customHeight="1" hidden="1" outlineLevel="1">
      <c r="A33" s="31"/>
      <c r="B33" s="53">
        <f>IF(Tāme!B21="","",Tāme!B21)</f>
        <v>1.11</v>
      </c>
      <c r="C33" s="54" t="str">
        <f>IF(Tāme!C21="","",Tāme!C21)</f>
        <v/>
      </c>
      <c r="D33" s="217" t="str">
        <f>IF(Tāme!D21="","",Tāme!D21)</f>
        <v/>
      </c>
      <c r="E33" s="217" t="str">
        <f>IF(Tāme!E21="","",Tāme!E21)</f>
        <v/>
      </c>
      <c r="F33" s="55" t="str">
        <f>IF(Tāme!F21="","",Tāme!F21)</f>
        <v/>
      </c>
      <c r="G33" s="249">
        <f>IF(Tāme!G21="","",Tāme!G21)</f>
        <v>1</v>
      </c>
      <c r="H33" s="55">
        <f>IF(Tāme!H21="","",Tāme!H21)</f>
        <v>0</v>
      </c>
      <c r="I33" s="56">
        <f>IF(Tāme!I21="","",Tāme!I21)</f>
        <v>0</v>
      </c>
      <c r="J33" s="71">
        <f>IF(Tāme!J21="","",Tāme!J21)</f>
        <v>0</v>
      </c>
      <c r="K33" s="192"/>
      <c r="L33" s="57">
        <f>IF('Attiecināmās izmaksas'!L20="","",'Attiecināmās izmaksas'!L20)</f>
        <v>0</v>
      </c>
      <c r="M33" s="75" t="str">
        <f>IF('Attiecināmās izmaksas'!M20="","",'Attiecināmās izmaksas'!M20)</f>
        <v/>
      </c>
      <c r="N33" s="55" t="str">
        <f>IF('Attiecināmās izmaksas'!N20="","",'Attiecināmās izmaksas'!N20)</f>
        <v/>
      </c>
      <c r="O33" s="55" t="str">
        <f>IF('Attiecināmās izmaksas'!O20="","",'Attiecināmās izmaksas'!O20)</f>
        <v/>
      </c>
      <c r="P33" s="76">
        <f>IF('Attiecināmās izmaksas'!P20="","",'Attiecināmās izmaksas'!P20)</f>
        <v>0</v>
      </c>
      <c r="Q33" s="47"/>
      <c r="R33" s="57">
        <f>IF('Neattiecināmās un PVN izmaksas'!L20="","",'Neattiecināmās un PVN izmaksas'!L20)</f>
        <v>0</v>
      </c>
      <c r="S33" s="75" t="str">
        <f>IF('Neattiecināmās un PVN izmaksas'!M20="","",'Neattiecināmās un PVN izmaksas'!M20)</f>
        <v/>
      </c>
      <c r="T33" s="55" t="str">
        <f>IF('Neattiecināmās un PVN izmaksas'!N20="","",'Neattiecināmās un PVN izmaksas'!N20)</f>
        <v/>
      </c>
      <c r="U33" s="55" t="str">
        <f>IF('Neattiecināmās un PVN izmaksas'!O20="","",'Neattiecināmās un PVN izmaksas'!O20)</f>
        <v/>
      </c>
      <c r="V33" s="31"/>
      <c r="W33" s="57">
        <f>IF('Neattiecināmās un PVN izmaksas'!S20="","",'Neattiecināmās un PVN izmaksas'!S20)</f>
        <v>0</v>
      </c>
      <c r="X33" s="75" t="str">
        <f>IF('Neattiecināmās un PVN izmaksas'!T20="","",'Neattiecināmās un PVN izmaksas'!T20)</f>
        <v/>
      </c>
      <c r="Y33" s="55" t="str">
        <f>IF('Neattiecināmās un PVN izmaksas'!U20="","",'Neattiecināmās un PVN izmaksas'!U20)</f>
        <v/>
      </c>
      <c r="Z33" s="55" t="str">
        <f>IF('Neattiecināmās un PVN izmaksas'!V20="","",'Neattiecināmās un PVN izmaksas'!V20)</f>
        <v/>
      </c>
      <c r="AA33" s="31"/>
      <c r="AB33" s="355" t="str">
        <f>IF('Attiecināmās izmaksas'!R20="","",'Attiecināmās izmaksas'!R20)</f>
        <v/>
      </c>
      <c r="AC33" s="356" t="str">
        <f>IF('Attiecināmās izmaksas'!T20="","",'Attiecināmās izmaksas'!T20)</f>
        <v/>
      </c>
      <c r="AD33" s="357" t="str">
        <f>IF('Attiecināmās izmaksas'!U20="","",'Attiecināmās izmaksas'!U20)</f>
        <v/>
      </c>
      <c r="AE33" s="357" t="str">
        <f>IF('Attiecināmās izmaksas'!V20="","",'Attiecināmās izmaksas'!V20)</f>
        <v/>
      </c>
      <c r="AF33" s="357" t="str">
        <f>IF('Attiecināmās izmaksas'!W20="","",'Attiecināmās izmaksas'!W20)</f>
        <v/>
      </c>
      <c r="AG33" s="357" t="str">
        <f>IF('Attiecināmās izmaksas'!X20="","",'Attiecināmās izmaksas'!X20)</f>
        <v/>
      </c>
      <c r="AH33" s="358" t="str">
        <f>IF('Attiecināmās izmaksas'!Y20="","",'Attiecināmās izmaksas'!Y20)</f>
        <v/>
      </c>
      <c r="AI33" s="84"/>
      <c r="AJ33" s="84"/>
      <c r="AK33" s="84"/>
    </row>
    <row r="34" spans="1:37" s="85" customFormat="1" ht="10.5" customHeight="1" hidden="1" outlineLevel="1">
      <c r="A34" s="31"/>
      <c r="B34" s="53">
        <f>IF(Tāme!B22="","",Tāme!B22)</f>
        <v>1.12</v>
      </c>
      <c r="C34" s="54" t="str">
        <f>IF(Tāme!C22="","",Tāme!C22)</f>
        <v/>
      </c>
      <c r="D34" s="217" t="str">
        <f>IF(Tāme!D22="","",Tāme!D22)</f>
        <v/>
      </c>
      <c r="E34" s="217" t="str">
        <f>IF(Tāme!E22="","",Tāme!E22)</f>
        <v/>
      </c>
      <c r="F34" s="55" t="str">
        <f>IF(Tāme!F22="","",Tāme!F22)</f>
        <v/>
      </c>
      <c r="G34" s="249">
        <f>IF(Tāme!G22="","",Tāme!G22)</f>
        <v>1</v>
      </c>
      <c r="H34" s="55">
        <f>IF(Tāme!H22="","",Tāme!H22)</f>
        <v>0</v>
      </c>
      <c r="I34" s="56">
        <f>IF(Tāme!I22="","",Tāme!I22)</f>
        <v>0</v>
      </c>
      <c r="J34" s="71">
        <f>IF(Tāme!J22="","",Tāme!J22)</f>
        <v>0</v>
      </c>
      <c r="K34" s="192"/>
      <c r="L34" s="57">
        <f>IF('Attiecināmās izmaksas'!L21="","",'Attiecināmās izmaksas'!L21)</f>
        <v>0</v>
      </c>
      <c r="M34" s="75" t="str">
        <f>IF('Attiecināmās izmaksas'!M21="","",'Attiecināmās izmaksas'!M21)</f>
        <v/>
      </c>
      <c r="N34" s="55" t="str">
        <f>IF('Attiecināmās izmaksas'!N21="","",'Attiecināmās izmaksas'!N21)</f>
        <v/>
      </c>
      <c r="O34" s="55" t="str">
        <f>IF('Attiecināmās izmaksas'!O21="","",'Attiecināmās izmaksas'!O21)</f>
        <v/>
      </c>
      <c r="P34" s="76">
        <f>IF('Attiecināmās izmaksas'!P21="","",'Attiecināmās izmaksas'!P21)</f>
        <v>0</v>
      </c>
      <c r="Q34" s="47"/>
      <c r="R34" s="57">
        <f>IF('Neattiecināmās un PVN izmaksas'!L21="","",'Neattiecināmās un PVN izmaksas'!L21)</f>
        <v>0</v>
      </c>
      <c r="S34" s="75" t="str">
        <f>IF('Neattiecināmās un PVN izmaksas'!M21="","",'Neattiecināmās un PVN izmaksas'!M21)</f>
        <v/>
      </c>
      <c r="T34" s="55" t="str">
        <f>IF('Neattiecināmās un PVN izmaksas'!N21="","",'Neattiecināmās un PVN izmaksas'!N21)</f>
        <v/>
      </c>
      <c r="U34" s="55" t="str">
        <f>IF('Neattiecināmās un PVN izmaksas'!O21="","",'Neattiecināmās un PVN izmaksas'!O21)</f>
        <v/>
      </c>
      <c r="V34" s="31"/>
      <c r="W34" s="57">
        <f>IF('Neattiecināmās un PVN izmaksas'!S21="","",'Neattiecināmās un PVN izmaksas'!S21)</f>
        <v>0</v>
      </c>
      <c r="X34" s="75" t="str">
        <f>IF('Neattiecināmās un PVN izmaksas'!T21="","",'Neattiecināmās un PVN izmaksas'!T21)</f>
        <v/>
      </c>
      <c r="Y34" s="55" t="str">
        <f>IF('Neattiecināmās un PVN izmaksas'!U21="","",'Neattiecināmās un PVN izmaksas'!U21)</f>
        <v/>
      </c>
      <c r="Z34" s="55" t="str">
        <f>IF('Neattiecināmās un PVN izmaksas'!V21="","",'Neattiecināmās un PVN izmaksas'!V21)</f>
        <v/>
      </c>
      <c r="AA34" s="31"/>
      <c r="AB34" s="355" t="str">
        <f>IF('Attiecināmās izmaksas'!R21="","",'Attiecināmās izmaksas'!R21)</f>
        <v/>
      </c>
      <c r="AC34" s="356" t="str">
        <f>IF('Attiecināmās izmaksas'!T21="","",'Attiecināmās izmaksas'!T21)</f>
        <v/>
      </c>
      <c r="AD34" s="357" t="str">
        <f>IF('Attiecināmās izmaksas'!U21="","",'Attiecināmās izmaksas'!U21)</f>
        <v/>
      </c>
      <c r="AE34" s="357" t="str">
        <f>IF('Attiecināmās izmaksas'!V21="","",'Attiecināmās izmaksas'!V21)</f>
        <v/>
      </c>
      <c r="AF34" s="357" t="str">
        <f>IF('Attiecināmās izmaksas'!W21="","",'Attiecināmās izmaksas'!W21)</f>
        <v/>
      </c>
      <c r="AG34" s="357" t="str">
        <f>IF('Attiecināmās izmaksas'!X21="","",'Attiecināmās izmaksas'!X21)</f>
        <v/>
      </c>
      <c r="AH34" s="358" t="str">
        <f>IF('Attiecināmās izmaksas'!Y21="","",'Attiecināmās izmaksas'!Y21)</f>
        <v/>
      </c>
      <c r="AI34" s="84"/>
      <c r="AJ34" s="84"/>
      <c r="AK34" s="84"/>
    </row>
    <row r="35" spans="1:37" s="85" customFormat="1" ht="10.5" customHeight="1" hidden="1" outlineLevel="1">
      <c r="A35" s="31"/>
      <c r="B35" s="53">
        <f>IF(Tāme!B23="","",Tāme!B23)</f>
        <v>1.13</v>
      </c>
      <c r="C35" s="54" t="str">
        <f>IF(Tāme!C23="","",Tāme!C23)</f>
        <v/>
      </c>
      <c r="D35" s="217" t="str">
        <f>IF(Tāme!D23="","",Tāme!D23)</f>
        <v/>
      </c>
      <c r="E35" s="217" t="str">
        <f>IF(Tāme!E23="","",Tāme!E23)</f>
        <v/>
      </c>
      <c r="F35" s="55" t="str">
        <f>IF(Tāme!F23="","",Tāme!F23)</f>
        <v/>
      </c>
      <c r="G35" s="249">
        <f>IF(Tāme!G23="","",Tāme!G23)</f>
        <v>1</v>
      </c>
      <c r="H35" s="55">
        <f>IF(Tāme!H23="","",Tāme!H23)</f>
        <v>0</v>
      </c>
      <c r="I35" s="56">
        <f>IF(Tāme!I23="","",Tāme!I23)</f>
        <v>0</v>
      </c>
      <c r="J35" s="71">
        <f>IF(Tāme!J23="","",Tāme!J23)</f>
        <v>0</v>
      </c>
      <c r="K35" s="192"/>
      <c r="L35" s="57">
        <f>IF('Attiecināmās izmaksas'!L22="","",'Attiecināmās izmaksas'!L22)</f>
        <v>0</v>
      </c>
      <c r="M35" s="75" t="str">
        <f>IF('Attiecināmās izmaksas'!M22="","",'Attiecināmās izmaksas'!M22)</f>
        <v/>
      </c>
      <c r="N35" s="55" t="str">
        <f>IF('Attiecināmās izmaksas'!N22="","",'Attiecināmās izmaksas'!N22)</f>
        <v/>
      </c>
      <c r="O35" s="55" t="str">
        <f>IF('Attiecināmās izmaksas'!O22="","",'Attiecināmās izmaksas'!O22)</f>
        <v/>
      </c>
      <c r="P35" s="76">
        <f>IF('Attiecināmās izmaksas'!P22="","",'Attiecināmās izmaksas'!P22)</f>
        <v>0</v>
      </c>
      <c r="Q35" s="47"/>
      <c r="R35" s="57">
        <f>IF('Neattiecināmās un PVN izmaksas'!L22="","",'Neattiecināmās un PVN izmaksas'!L22)</f>
        <v>0</v>
      </c>
      <c r="S35" s="75" t="str">
        <f>IF('Neattiecināmās un PVN izmaksas'!M22="","",'Neattiecināmās un PVN izmaksas'!M22)</f>
        <v/>
      </c>
      <c r="T35" s="55" t="str">
        <f>IF('Neattiecināmās un PVN izmaksas'!N22="","",'Neattiecināmās un PVN izmaksas'!N22)</f>
        <v/>
      </c>
      <c r="U35" s="55" t="str">
        <f>IF('Neattiecināmās un PVN izmaksas'!O22="","",'Neattiecināmās un PVN izmaksas'!O22)</f>
        <v/>
      </c>
      <c r="V35" s="31"/>
      <c r="W35" s="57">
        <f>IF('Neattiecināmās un PVN izmaksas'!S22="","",'Neattiecināmās un PVN izmaksas'!S22)</f>
        <v>0</v>
      </c>
      <c r="X35" s="75" t="str">
        <f>IF('Neattiecināmās un PVN izmaksas'!T22="","",'Neattiecināmās un PVN izmaksas'!T22)</f>
        <v/>
      </c>
      <c r="Y35" s="55" t="str">
        <f>IF('Neattiecināmās un PVN izmaksas'!U22="","",'Neattiecināmās un PVN izmaksas'!U22)</f>
        <v/>
      </c>
      <c r="Z35" s="55" t="str">
        <f>IF('Neattiecināmās un PVN izmaksas'!V22="","",'Neattiecināmās un PVN izmaksas'!V22)</f>
        <v/>
      </c>
      <c r="AA35" s="31"/>
      <c r="AB35" s="355" t="str">
        <f>IF('Attiecināmās izmaksas'!R22="","",'Attiecināmās izmaksas'!R22)</f>
        <v/>
      </c>
      <c r="AC35" s="356" t="str">
        <f>IF('Attiecināmās izmaksas'!T22="","",'Attiecināmās izmaksas'!T22)</f>
        <v/>
      </c>
      <c r="AD35" s="357" t="str">
        <f>IF('Attiecināmās izmaksas'!U22="","",'Attiecināmās izmaksas'!U22)</f>
        <v/>
      </c>
      <c r="AE35" s="357" t="str">
        <f>IF('Attiecināmās izmaksas'!V22="","",'Attiecināmās izmaksas'!V22)</f>
        <v/>
      </c>
      <c r="AF35" s="357" t="str">
        <f>IF('Attiecināmās izmaksas'!W22="","",'Attiecināmās izmaksas'!W22)</f>
        <v/>
      </c>
      <c r="AG35" s="357" t="str">
        <f>IF('Attiecināmās izmaksas'!X22="","",'Attiecināmās izmaksas'!X22)</f>
        <v/>
      </c>
      <c r="AH35" s="358" t="str">
        <f>IF('Attiecināmās izmaksas'!Y22="","",'Attiecināmās izmaksas'!Y22)</f>
        <v/>
      </c>
      <c r="AI35" s="84"/>
      <c r="AJ35" s="84"/>
      <c r="AK35" s="84"/>
    </row>
    <row r="36" spans="1:37" s="85" customFormat="1" ht="10.5" customHeight="1" hidden="1" outlineLevel="1">
      <c r="A36" s="31"/>
      <c r="B36" s="53">
        <f>IF(Tāme!B24="","",Tāme!B24)</f>
        <v>1.14</v>
      </c>
      <c r="C36" s="54" t="str">
        <f>IF(Tāme!C24="","",Tāme!C24)</f>
        <v/>
      </c>
      <c r="D36" s="217" t="str">
        <f>IF(Tāme!D24="","",Tāme!D24)</f>
        <v/>
      </c>
      <c r="E36" s="217" t="str">
        <f>IF(Tāme!E24="","",Tāme!E24)</f>
        <v/>
      </c>
      <c r="F36" s="55" t="str">
        <f>IF(Tāme!F24="","",Tāme!F24)</f>
        <v/>
      </c>
      <c r="G36" s="249">
        <f>IF(Tāme!G24="","",Tāme!G24)</f>
        <v>1</v>
      </c>
      <c r="H36" s="55">
        <f>IF(Tāme!H24="","",Tāme!H24)</f>
        <v>0</v>
      </c>
      <c r="I36" s="56">
        <f>IF(Tāme!I24="","",Tāme!I24)</f>
        <v>0</v>
      </c>
      <c r="J36" s="71">
        <f>IF(Tāme!J24="","",Tāme!J24)</f>
        <v>0</v>
      </c>
      <c r="K36" s="192"/>
      <c r="L36" s="57">
        <f>IF('Attiecināmās izmaksas'!L23="","",'Attiecināmās izmaksas'!L23)</f>
        <v>0</v>
      </c>
      <c r="M36" s="75" t="str">
        <f>IF('Attiecināmās izmaksas'!M23="","",'Attiecināmās izmaksas'!M23)</f>
        <v/>
      </c>
      <c r="N36" s="55" t="str">
        <f>IF('Attiecināmās izmaksas'!N23="","",'Attiecināmās izmaksas'!N23)</f>
        <v/>
      </c>
      <c r="O36" s="55" t="str">
        <f>IF('Attiecināmās izmaksas'!O23="","",'Attiecināmās izmaksas'!O23)</f>
        <v/>
      </c>
      <c r="P36" s="76">
        <f>IF('Attiecināmās izmaksas'!P23="","",'Attiecināmās izmaksas'!P23)</f>
        <v>0</v>
      </c>
      <c r="Q36" s="47"/>
      <c r="R36" s="57">
        <f>IF('Neattiecināmās un PVN izmaksas'!L23="","",'Neattiecināmās un PVN izmaksas'!L23)</f>
        <v>0</v>
      </c>
      <c r="S36" s="75" t="str">
        <f>IF('Neattiecināmās un PVN izmaksas'!M23="","",'Neattiecināmās un PVN izmaksas'!M23)</f>
        <v/>
      </c>
      <c r="T36" s="55" t="str">
        <f>IF('Neattiecināmās un PVN izmaksas'!N23="","",'Neattiecināmās un PVN izmaksas'!N23)</f>
        <v/>
      </c>
      <c r="U36" s="55" t="str">
        <f>IF('Neattiecināmās un PVN izmaksas'!O23="","",'Neattiecināmās un PVN izmaksas'!O23)</f>
        <v/>
      </c>
      <c r="V36" s="31"/>
      <c r="W36" s="57">
        <f>IF('Neattiecināmās un PVN izmaksas'!S23="","",'Neattiecināmās un PVN izmaksas'!S23)</f>
        <v>0</v>
      </c>
      <c r="X36" s="75" t="str">
        <f>IF('Neattiecināmās un PVN izmaksas'!T23="","",'Neattiecināmās un PVN izmaksas'!T23)</f>
        <v/>
      </c>
      <c r="Y36" s="55" t="str">
        <f>IF('Neattiecināmās un PVN izmaksas'!U23="","",'Neattiecināmās un PVN izmaksas'!U23)</f>
        <v/>
      </c>
      <c r="Z36" s="55" t="str">
        <f>IF('Neattiecināmās un PVN izmaksas'!V23="","",'Neattiecināmās un PVN izmaksas'!V23)</f>
        <v/>
      </c>
      <c r="AA36" s="31"/>
      <c r="AB36" s="355" t="str">
        <f>IF('Attiecināmās izmaksas'!R23="","",'Attiecināmās izmaksas'!R23)</f>
        <v/>
      </c>
      <c r="AC36" s="356" t="str">
        <f>IF('Attiecināmās izmaksas'!T23="","",'Attiecināmās izmaksas'!T23)</f>
        <v/>
      </c>
      <c r="AD36" s="357" t="str">
        <f>IF('Attiecināmās izmaksas'!U23="","",'Attiecināmās izmaksas'!U23)</f>
        <v/>
      </c>
      <c r="AE36" s="357" t="str">
        <f>IF('Attiecināmās izmaksas'!V23="","",'Attiecināmās izmaksas'!V23)</f>
        <v/>
      </c>
      <c r="AF36" s="357" t="str">
        <f>IF('Attiecināmās izmaksas'!W23="","",'Attiecināmās izmaksas'!W23)</f>
        <v/>
      </c>
      <c r="AG36" s="357" t="str">
        <f>IF('Attiecināmās izmaksas'!X23="","",'Attiecināmās izmaksas'!X23)</f>
        <v/>
      </c>
      <c r="AH36" s="358" t="str">
        <f>IF('Attiecināmās izmaksas'!Y23="","",'Attiecināmās izmaksas'!Y23)</f>
        <v/>
      </c>
      <c r="AI36" s="84"/>
      <c r="AJ36" s="84"/>
      <c r="AK36" s="84"/>
    </row>
    <row r="37" spans="1:37" s="85" customFormat="1" ht="10.5" customHeight="1" hidden="1" outlineLevel="1">
      <c r="A37" s="31"/>
      <c r="B37" s="53">
        <f>IF(Tāme!B25="","",Tāme!B25)</f>
        <v>1.15</v>
      </c>
      <c r="C37" s="54" t="str">
        <f>IF(Tāme!C25="","",Tāme!C25)</f>
        <v/>
      </c>
      <c r="D37" s="217" t="str">
        <f>IF(Tāme!D25="","",Tāme!D25)</f>
        <v/>
      </c>
      <c r="E37" s="217" t="str">
        <f>IF(Tāme!E25="","",Tāme!E25)</f>
        <v/>
      </c>
      <c r="F37" s="55" t="str">
        <f>IF(Tāme!F25="","",Tāme!F25)</f>
        <v/>
      </c>
      <c r="G37" s="249">
        <f>IF(Tāme!G25="","",Tāme!G25)</f>
        <v>1</v>
      </c>
      <c r="H37" s="55">
        <f>IF(Tāme!H25="","",Tāme!H25)</f>
        <v>0</v>
      </c>
      <c r="I37" s="56">
        <f>IF(Tāme!I25="","",Tāme!I25)</f>
        <v>0</v>
      </c>
      <c r="J37" s="71">
        <f>IF(Tāme!J25="","",Tāme!J25)</f>
        <v>0</v>
      </c>
      <c r="K37" s="192"/>
      <c r="L37" s="57">
        <f>IF('Attiecināmās izmaksas'!L24="","",'Attiecināmās izmaksas'!L24)</f>
        <v>0</v>
      </c>
      <c r="M37" s="75" t="str">
        <f>IF('Attiecināmās izmaksas'!M24="","",'Attiecināmās izmaksas'!M24)</f>
        <v/>
      </c>
      <c r="N37" s="55" t="str">
        <f>IF('Attiecināmās izmaksas'!N24="","",'Attiecināmās izmaksas'!N24)</f>
        <v/>
      </c>
      <c r="O37" s="55" t="str">
        <f>IF('Attiecināmās izmaksas'!O24="","",'Attiecināmās izmaksas'!O24)</f>
        <v/>
      </c>
      <c r="P37" s="76">
        <f>IF('Attiecināmās izmaksas'!P24="","",'Attiecināmās izmaksas'!P24)</f>
        <v>0</v>
      </c>
      <c r="Q37" s="47"/>
      <c r="R37" s="57">
        <f>IF('Neattiecināmās un PVN izmaksas'!L24="","",'Neattiecināmās un PVN izmaksas'!L24)</f>
        <v>0</v>
      </c>
      <c r="S37" s="75" t="str">
        <f>IF('Neattiecināmās un PVN izmaksas'!M24="","",'Neattiecināmās un PVN izmaksas'!M24)</f>
        <v/>
      </c>
      <c r="T37" s="55" t="str">
        <f>IF('Neattiecināmās un PVN izmaksas'!N24="","",'Neattiecināmās un PVN izmaksas'!N24)</f>
        <v/>
      </c>
      <c r="U37" s="55" t="str">
        <f>IF('Neattiecināmās un PVN izmaksas'!O24="","",'Neattiecināmās un PVN izmaksas'!O24)</f>
        <v/>
      </c>
      <c r="V37" s="31"/>
      <c r="W37" s="57">
        <f>IF('Neattiecināmās un PVN izmaksas'!S24="","",'Neattiecināmās un PVN izmaksas'!S24)</f>
        <v>0</v>
      </c>
      <c r="X37" s="75" t="str">
        <f>IF('Neattiecināmās un PVN izmaksas'!T24="","",'Neattiecināmās un PVN izmaksas'!T24)</f>
        <v/>
      </c>
      <c r="Y37" s="55" t="str">
        <f>IF('Neattiecināmās un PVN izmaksas'!U24="","",'Neattiecināmās un PVN izmaksas'!U24)</f>
        <v/>
      </c>
      <c r="Z37" s="55" t="str">
        <f>IF('Neattiecināmās un PVN izmaksas'!V24="","",'Neattiecināmās un PVN izmaksas'!V24)</f>
        <v/>
      </c>
      <c r="AA37" s="31"/>
      <c r="AB37" s="355" t="str">
        <f>IF('Attiecināmās izmaksas'!R24="","",'Attiecināmās izmaksas'!R24)</f>
        <v/>
      </c>
      <c r="AC37" s="356" t="str">
        <f>IF('Attiecināmās izmaksas'!T24="","",'Attiecināmās izmaksas'!T24)</f>
        <v/>
      </c>
      <c r="AD37" s="357" t="str">
        <f>IF('Attiecināmās izmaksas'!U24="","",'Attiecināmās izmaksas'!U24)</f>
        <v/>
      </c>
      <c r="AE37" s="357" t="str">
        <f>IF('Attiecināmās izmaksas'!V24="","",'Attiecināmās izmaksas'!V24)</f>
        <v/>
      </c>
      <c r="AF37" s="357" t="str">
        <f>IF('Attiecināmās izmaksas'!W24="","",'Attiecināmās izmaksas'!W24)</f>
        <v/>
      </c>
      <c r="AG37" s="357" t="str">
        <f>IF('Attiecināmās izmaksas'!X24="","",'Attiecināmās izmaksas'!X24)</f>
        <v/>
      </c>
      <c r="AH37" s="358" t="str">
        <f>IF('Attiecināmās izmaksas'!Y24="","",'Attiecināmās izmaksas'!Y24)</f>
        <v/>
      </c>
      <c r="AI37" s="84"/>
      <c r="AJ37" s="84"/>
      <c r="AK37" s="84"/>
    </row>
    <row r="38" spans="1:37" s="85" customFormat="1" ht="10.5" customHeight="1" hidden="1" outlineLevel="1">
      <c r="A38" s="31"/>
      <c r="B38" s="53">
        <f>IF(Tāme!B26="","",Tāme!B26)</f>
        <v>1.16</v>
      </c>
      <c r="C38" s="54" t="str">
        <f>IF(Tāme!C26="","",Tāme!C26)</f>
        <v/>
      </c>
      <c r="D38" s="217" t="str">
        <f>IF(Tāme!D26="","",Tāme!D26)</f>
        <v/>
      </c>
      <c r="E38" s="217" t="str">
        <f>IF(Tāme!E26="","",Tāme!E26)</f>
        <v/>
      </c>
      <c r="F38" s="55" t="str">
        <f>IF(Tāme!F26="","",Tāme!F26)</f>
        <v/>
      </c>
      <c r="G38" s="249">
        <f>IF(Tāme!G26="","",Tāme!G26)</f>
        <v>1</v>
      </c>
      <c r="H38" s="55">
        <f>IF(Tāme!H26="","",Tāme!H26)</f>
        <v>0</v>
      </c>
      <c r="I38" s="56">
        <f>IF(Tāme!I26="","",Tāme!I26)</f>
        <v>0</v>
      </c>
      <c r="J38" s="71">
        <f>IF(Tāme!J26="","",Tāme!J26)</f>
        <v>0</v>
      </c>
      <c r="K38" s="192"/>
      <c r="L38" s="57">
        <f>IF('Attiecināmās izmaksas'!L25="","",'Attiecināmās izmaksas'!L25)</f>
        <v>0</v>
      </c>
      <c r="M38" s="75" t="str">
        <f>IF('Attiecināmās izmaksas'!M25="","",'Attiecināmās izmaksas'!M25)</f>
        <v/>
      </c>
      <c r="N38" s="55" t="str">
        <f>IF('Attiecināmās izmaksas'!N25="","",'Attiecināmās izmaksas'!N25)</f>
        <v/>
      </c>
      <c r="O38" s="55" t="str">
        <f>IF('Attiecināmās izmaksas'!O25="","",'Attiecināmās izmaksas'!O25)</f>
        <v/>
      </c>
      <c r="P38" s="76">
        <f>IF('Attiecināmās izmaksas'!P25="","",'Attiecināmās izmaksas'!P25)</f>
        <v>0</v>
      </c>
      <c r="Q38" s="47"/>
      <c r="R38" s="57">
        <f>IF('Neattiecināmās un PVN izmaksas'!L25="","",'Neattiecināmās un PVN izmaksas'!L25)</f>
        <v>0</v>
      </c>
      <c r="S38" s="75" t="str">
        <f>IF('Neattiecināmās un PVN izmaksas'!M25="","",'Neattiecināmās un PVN izmaksas'!M25)</f>
        <v/>
      </c>
      <c r="T38" s="55" t="str">
        <f>IF('Neattiecināmās un PVN izmaksas'!N25="","",'Neattiecināmās un PVN izmaksas'!N25)</f>
        <v/>
      </c>
      <c r="U38" s="55" t="str">
        <f>IF('Neattiecināmās un PVN izmaksas'!O25="","",'Neattiecināmās un PVN izmaksas'!O25)</f>
        <v/>
      </c>
      <c r="V38" s="31"/>
      <c r="W38" s="57">
        <f>IF('Neattiecināmās un PVN izmaksas'!S25="","",'Neattiecināmās un PVN izmaksas'!S25)</f>
        <v>0</v>
      </c>
      <c r="X38" s="75" t="str">
        <f>IF('Neattiecināmās un PVN izmaksas'!T25="","",'Neattiecināmās un PVN izmaksas'!T25)</f>
        <v/>
      </c>
      <c r="Y38" s="55" t="str">
        <f>IF('Neattiecināmās un PVN izmaksas'!U25="","",'Neattiecināmās un PVN izmaksas'!U25)</f>
        <v/>
      </c>
      <c r="Z38" s="55" t="str">
        <f>IF('Neattiecināmās un PVN izmaksas'!V25="","",'Neattiecināmās un PVN izmaksas'!V25)</f>
        <v/>
      </c>
      <c r="AA38" s="31"/>
      <c r="AB38" s="355" t="str">
        <f>IF('Attiecināmās izmaksas'!R25="","",'Attiecināmās izmaksas'!R25)</f>
        <v/>
      </c>
      <c r="AC38" s="356" t="str">
        <f>IF('Attiecināmās izmaksas'!T25="","",'Attiecināmās izmaksas'!T25)</f>
        <v/>
      </c>
      <c r="AD38" s="357" t="str">
        <f>IF('Attiecināmās izmaksas'!U25="","",'Attiecināmās izmaksas'!U25)</f>
        <v/>
      </c>
      <c r="AE38" s="357" t="str">
        <f>IF('Attiecināmās izmaksas'!V25="","",'Attiecināmās izmaksas'!V25)</f>
        <v/>
      </c>
      <c r="AF38" s="357" t="str">
        <f>IF('Attiecināmās izmaksas'!W25="","",'Attiecināmās izmaksas'!W25)</f>
        <v/>
      </c>
      <c r="AG38" s="357" t="str">
        <f>IF('Attiecināmās izmaksas'!X25="","",'Attiecināmās izmaksas'!X25)</f>
        <v/>
      </c>
      <c r="AH38" s="358" t="str">
        <f>IF('Attiecināmās izmaksas'!Y25="","",'Attiecināmās izmaksas'!Y25)</f>
        <v/>
      </c>
      <c r="AI38" s="84"/>
      <c r="AJ38" s="84"/>
      <c r="AK38" s="84"/>
    </row>
    <row r="39" spans="1:37" s="85" customFormat="1" ht="10.5" customHeight="1" hidden="1" outlineLevel="1">
      <c r="A39" s="31"/>
      <c r="B39" s="53">
        <f>IF(Tāme!B27="","",Tāme!B27)</f>
        <v>1.17</v>
      </c>
      <c r="C39" s="54" t="str">
        <f>IF(Tāme!C27="","",Tāme!C27)</f>
        <v/>
      </c>
      <c r="D39" s="217" t="str">
        <f>IF(Tāme!D27="","",Tāme!D27)</f>
        <v/>
      </c>
      <c r="E39" s="217" t="str">
        <f>IF(Tāme!E27="","",Tāme!E27)</f>
        <v/>
      </c>
      <c r="F39" s="55" t="str">
        <f>IF(Tāme!F27="","",Tāme!F27)</f>
        <v/>
      </c>
      <c r="G39" s="249">
        <f>IF(Tāme!G27="","",Tāme!G27)</f>
        <v>1</v>
      </c>
      <c r="H39" s="55">
        <f>IF(Tāme!H27="","",Tāme!H27)</f>
        <v>0</v>
      </c>
      <c r="I39" s="56">
        <f>IF(Tāme!I27="","",Tāme!I27)</f>
        <v>0</v>
      </c>
      <c r="J39" s="71">
        <f>IF(Tāme!J27="","",Tāme!J27)</f>
        <v>0</v>
      </c>
      <c r="K39" s="192"/>
      <c r="L39" s="57">
        <f>IF('Attiecināmās izmaksas'!L26="","",'Attiecināmās izmaksas'!L26)</f>
        <v>0</v>
      </c>
      <c r="M39" s="75" t="str">
        <f>IF('Attiecināmās izmaksas'!M26="","",'Attiecināmās izmaksas'!M26)</f>
        <v/>
      </c>
      <c r="N39" s="55" t="str">
        <f>IF('Attiecināmās izmaksas'!N26="","",'Attiecināmās izmaksas'!N26)</f>
        <v/>
      </c>
      <c r="O39" s="55" t="str">
        <f>IF('Attiecināmās izmaksas'!O26="","",'Attiecināmās izmaksas'!O26)</f>
        <v/>
      </c>
      <c r="P39" s="76">
        <f>IF('Attiecināmās izmaksas'!P26="","",'Attiecināmās izmaksas'!P26)</f>
        <v>0</v>
      </c>
      <c r="Q39" s="47"/>
      <c r="R39" s="57">
        <f>IF('Neattiecināmās un PVN izmaksas'!L26="","",'Neattiecināmās un PVN izmaksas'!L26)</f>
        <v>0</v>
      </c>
      <c r="S39" s="75" t="str">
        <f>IF('Neattiecināmās un PVN izmaksas'!M26="","",'Neattiecināmās un PVN izmaksas'!M26)</f>
        <v/>
      </c>
      <c r="T39" s="55" t="str">
        <f>IF('Neattiecināmās un PVN izmaksas'!N26="","",'Neattiecināmās un PVN izmaksas'!N26)</f>
        <v/>
      </c>
      <c r="U39" s="55" t="str">
        <f>IF('Neattiecināmās un PVN izmaksas'!O26="","",'Neattiecināmās un PVN izmaksas'!O26)</f>
        <v/>
      </c>
      <c r="V39" s="31"/>
      <c r="W39" s="57">
        <f>IF('Neattiecināmās un PVN izmaksas'!S26="","",'Neattiecināmās un PVN izmaksas'!S26)</f>
        <v>0</v>
      </c>
      <c r="X39" s="75" t="str">
        <f>IF('Neattiecināmās un PVN izmaksas'!T26="","",'Neattiecināmās un PVN izmaksas'!T26)</f>
        <v/>
      </c>
      <c r="Y39" s="55" t="str">
        <f>IF('Neattiecināmās un PVN izmaksas'!U26="","",'Neattiecināmās un PVN izmaksas'!U26)</f>
        <v/>
      </c>
      <c r="Z39" s="55" t="str">
        <f>IF('Neattiecināmās un PVN izmaksas'!V26="","",'Neattiecināmās un PVN izmaksas'!V26)</f>
        <v/>
      </c>
      <c r="AA39" s="31"/>
      <c r="AB39" s="355" t="str">
        <f>IF('Attiecināmās izmaksas'!R26="","",'Attiecināmās izmaksas'!R26)</f>
        <v/>
      </c>
      <c r="AC39" s="356" t="str">
        <f>IF('Attiecināmās izmaksas'!T26="","",'Attiecināmās izmaksas'!T26)</f>
        <v/>
      </c>
      <c r="AD39" s="357" t="str">
        <f>IF('Attiecināmās izmaksas'!U26="","",'Attiecināmās izmaksas'!U26)</f>
        <v/>
      </c>
      <c r="AE39" s="357" t="str">
        <f>IF('Attiecināmās izmaksas'!V26="","",'Attiecināmās izmaksas'!V26)</f>
        <v/>
      </c>
      <c r="AF39" s="357" t="str">
        <f>IF('Attiecināmās izmaksas'!W26="","",'Attiecināmās izmaksas'!W26)</f>
        <v/>
      </c>
      <c r="AG39" s="357" t="str">
        <f>IF('Attiecināmās izmaksas'!X26="","",'Attiecināmās izmaksas'!X26)</f>
        <v/>
      </c>
      <c r="AH39" s="358" t="str">
        <f>IF('Attiecināmās izmaksas'!Y26="","",'Attiecināmās izmaksas'!Y26)</f>
        <v/>
      </c>
      <c r="AI39" s="84"/>
      <c r="AJ39" s="84"/>
      <c r="AK39" s="84"/>
    </row>
    <row r="40" spans="1:37" s="85" customFormat="1" ht="10.5" customHeight="1" hidden="1" outlineLevel="1">
      <c r="A40" s="31"/>
      <c r="B40" s="53">
        <f>IF(Tāme!B28="","",Tāme!B28)</f>
        <v>1.18</v>
      </c>
      <c r="C40" s="54" t="str">
        <f>IF(Tāme!C28="","",Tāme!C28)</f>
        <v/>
      </c>
      <c r="D40" s="217" t="str">
        <f>IF(Tāme!D28="","",Tāme!D28)</f>
        <v/>
      </c>
      <c r="E40" s="217" t="str">
        <f>IF(Tāme!E28="","",Tāme!E28)</f>
        <v/>
      </c>
      <c r="F40" s="55" t="str">
        <f>IF(Tāme!F28="","",Tāme!F28)</f>
        <v/>
      </c>
      <c r="G40" s="249">
        <f>IF(Tāme!G28="","",Tāme!G28)</f>
        <v>1</v>
      </c>
      <c r="H40" s="55">
        <f>IF(Tāme!H28="","",Tāme!H28)</f>
        <v>0</v>
      </c>
      <c r="I40" s="56">
        <f>IF(Tāme!I28="","",Tāme!I28)</f>
        <v>0</v>
      </c>
      <c r="J40" s="71">
        <f>IF(Tāme!J28="","",Tāme!J28)</f>
        <v>0</v>
      </c>
      <c r="K40" s="192"/>
      <c r="L40" s="57">
        <f>IF('Attiecināmās izmaksas'!L27="","",'Attiecināmās izmaksas'!L27)</f>
        <v>0</v>
      </c>
      <c r="M40" s="75" t="str">
        <f>IF('Attiecināmās izmaksas'!M27="","",'Attiecināmās izmaksas'!M27)</f>
        <v/>
      </c>
      <c r="N40" s="55" t="str">
        <f>IF('Attiecināmās izmaksas'!N27="","",'Attiecināmās izmaksas'!N27)</f>
        <v/>
      </c>
      <c r="O40" s="55" t="str">
        <f>IF('Attiecināmās izmaksas'!O27="","",'Attiecināmās izmaksas'!O27)</f>
        <v/>
      </c>
      <c r="P40" s="76">
        <f>IF('Attiecināmās izmaksas'!P27="","",'Attiecināmās izmaksas'!P27)</f>
        <v>0</v>
      </c>
      <c r="Q40" s="47"/>
      <c r="R40" s="57">
        <f>IF('Neattiecināmās un PVN izmaksas'!L27="","",'Neattiecināmās un PVN izmaksas'!L27)</f>
        <v>0</v>
      </c>
      <c r="S40" s="75" t="str">
        <f>IF('Neattiecināmās un PVN izmaksas'!M27="","",'Neattiecināmās un PVN izmaksas'!M27)</f>
        <v/>
      </c>
      <c r="T40" s="55" t="str">
        <f>IF('Neattiecināmās un PVN izmaksas'!N27="","",'Neattiecināmās un PVN izmaksas'!N27)</f>
        <v/>
      </c>
      <c r="U40" s="55" t="str">
        <f>IF('Neattiecināmās un PVN izmaksas'!O27="","",'Neattiecināmās un PVN izmaksas'!O27)</f>
        <v/>
      </c>
      <c r="V40" s="31"/>
      <c r="W40" s="57">
        <f>IF('Neattiecināmās un PVN izmaksas'!S27="","",'Neattiecināmās un PVN izmaksas'!S27)</f>
        <v>0</v>
      </c>
      <c r="X40" s="75" t="str">
        <f>IF('Neattiecināmās un PVN izmaksas'!T27="","",'Neattiecināmās un PVN izmaksas'!T27)</f>
        <v/>
      </c>
      <c r="Y40" s="55" t="str">
        <f>IF('Neattiecināmās un PVN izmaksas'!U27="","",'Neattiecināmās un PVN izmaksas'!U27)</f>
        <v/>
      </c>
      <c r="Z40" s="55" t="str">
        <f>IF('Neattiecināmās un PVN izmaksas'!V27="","",'Neattiecināmās un PVN izmaksas'!V27)</f>
        <v/>
      </c>
      <c r="AA40" s="31"/>
      <c r="AB40" s="355" t="str">
        <f>IF('Attiecināmās izmaksas'!R27="","",'Attiecināmās izmaksas'!R27)</f>
        <v/>
      </c>
      <c r="AC40" s="356" t="str">
        <f>IF('Attiecināmās izmaksas'!T27="","",'Attiecināmās izmaksas'!T27)</f>
        <v/>
      </c>
      <c r="AD40" s="357" t="str">
        <f>IF('Attiecināmās izmaksas'!U27="","",'Attiecināmās izmaksas'!U27)</f>
        <v/>
      </c>
      <c r="AE40" s="357" t="str">
        <f>IF('Attiecināmās izmaksas'!V27="","",'Attiecināmās izmaksas'!V27)</f>
        <v/>
      </c>
      <c r="AF40" s="357" t="str">
        <f>IF('Attiecināmās izmaksas'!W27="","",'Attiecināmās izmaksas'!W27)</f>
        <v/>
      </c>
      <c r="AG40" s="357" t="str">
        <f>IF('Attiecināmās izmaksas'!X27="","",'Attiecināmās izmaksas'!X27)</f>
        <v/>
      </c>
      <c r="AH40" s="358" t="str">
        <f>IF('Attiecināmās izmaksas'!Y27="","",'Attiecināmās izmaksas'!Y27)</f>
        <v/>
      </c>
      <c r="AI40" s="84"/>
      <c r="AJ40" s="84"/>
      <c r="AK40" s="84"/>
    </row>
    <row r="41" spans="1:37" s="85" customFormat="1" ht="10.5" customHeight="1" hidden="1" outlineLevel="1">
      <c r="A41" s="31"/>
      <c r="B41" s="53">
        <f>IF(Tāme!B29="","",Tāme!B29)</f>
        <v>1.19</v>
      </c>
      <c r="C41" s="54" t="str">
        <f>IF(Tāme!C29="","",Tāme!C29)</f>
        <v/>
      </c>
      <c r="D41" s="217" t="str">
        <f>IF(Tāme!D29="","",Tāme!D29)</f>
        <v/>
      </c>
      <c r="E41" s="217" t="str">
        <f>IF(Tāme!E29="","",Tāme!E29)</f>
        <v/>
      </c>
      <c r="F41" s="55" t="str">
        <f>IF(Tāme!F29="","",Tāme!F29)</f>
        <v/>
      </c>
      <c r="G41" s="249">
        <f>IF(Tāme!G29="","",Tāme!G29)</f>
        <v>1</v>
      </c>
      <c r="H41" s="55">
        <f>IF(Tāme!H29="","",Tāme!H29)</f>
        <v>0</v>
      </c>
      <c r="I41" s="56">
        <f>IF(Tāme!I29="","",Tāme!I29)</f>
        <v>0</v>
      </c>
      <c r="J41" s="71">
        <f>IF(Tāme!J29="","",Tāme!J29)</f>
        <v>0</v>
      </c>
      <c r="K41" s="192"/>
      <c r="L41" s="57">
        <f>IF('Attiecināmās izmaksas'!L28="","",'Attiecināmās izmaksas'!L28)</f>
        <v>0</v>
      </c>
      <c r="M41" s="75" t="str">
        <f>IF('Attiecināmās izmaksas'!M28="","",'Attiecināmās izmaksas'!M28)</f>
        <v/>
      </c>
      <c r="N41" s="55" t="str">
        <f>IF('Attiecināmās izmaksas'!N28="","",'Attiecināmās izmaksas'!N28)</f>
        <v/>
      </c>
      <c r="O41" s="55" t="str">
        <f>IF('Attiecināmās izmaksas'!O28="","",'Attiecināmās izmaksas'!O28)</f>
        <v/>
      </c>
      <c r="P41" s="76">
        <f>IF('Attiecināmās izmaksas'!P28="","",'Attiecināmās izmaksas'!P28)</f>
        <v>0</v>
      </c>
      <c r="Q41" s="47"/>
      <c r="R41" s="57">
        <f>IF('Neattiecināmās un PVN izmaksas'!L28="","",'Neattiecināmās un PVN izmaksas'!L28)</f>
        <v>0</v>
      </c>
      <c r="S41" s="75" t="str">
        <f>IF('Neattiecināmās un PVN izmaksas'!M28="","",'Neattiecināmās un PVN izmaksas'!M28)</f>
        <v/>
      </c>
      <c r="T41" s="55" t="str">
        <f>IF('Neattiecināmās un PVN izmaksas'!N28="","",'Neattiecināmās un PVN izmaksas'!N28)</f>
        <v/>
      </c>
      <c r="U41" s="55" t="str">
        <f>IF('Neattiecināmās un PVN izmaksas'!O28="","",'Neattiecināmās un PVN izmaksas'!O28)</f>
        <v/>
      </c>
      <c r="V41" s="31"/>
      <c r="W41" s="57">
        <f>IF('Neattiecināmās un PVN izmaksas'!S28="","",'Neattiecināmās un PVN izmaksas'!S28)</f>
        <v>0</v>
      </c>
      <c r="X41" s="75" t="str">
        <f>IF('Neattiecināmās un PVN izmaksas'!T28="","",'Neattiecināmās un PVN izmaksas'!T28)</f>
        <v/>
      </c>
      <c r="Y41" s="55" t="str">
        <f>IF('Neattiecināmās un PVN izmaksas'!U28="","",'Neattiecināmās un PVN izmaksas'!U28)</f>
        <v/>
      </c>
      <c r="Z41" s="55" t="str">
        <f>IF('Neattiecināmās un PVN izmaksas'!V28="","",'Neattiecināmās un PVN izmaksas'!V28)</f>
        <v/>
      </c>
      <c r="AA41" s="31"/>
      <c r="AB41" s="355" t="str">
        <f>IF('Attiecināmās izmaksas'!R28="","",'Attiecināmās izmaksas'!R28)</f>
        <v/>
      </c>
      <c r="AC41" s="356" t="str">
        <f>IF('Attiecināmās izmaksas'!T28="","",'Attiecināmās izmaksas'!T28)</f>
        <v/>
      </c>
      <c r="AD41" s="357" t="str">
        <f>IF('Attiecināmās izmaksas'!U28="","",'Attiecināmās izmaksas'!U28)</f>
        <v/>
      </c>
      <c r="AE41" s="357" t="str">
        <f>IF('Attiecināmās izmaksas'!V28="","",'Attiecināmās izmaksas'!V28)</f>
        <v/>
      </c>
      <c r="AF41" s="357" t="str">
        <f>IF('Attiecināmās izmaksas'!W28="","",'Attiecināmās izmaksas'!W28)</f>
        <v/>
      </c>
      <c r="AG41" s="357" t="str">
        <f>IF('Attiecināmās izmaksas'!X28="","",'Attiecināmās izmaksas'!X28)</f>
        <v/>
      </c>
      <c r="AH41" s="358" t="str">
        <f>IF('Attiecināmās izmaksas'!Y28="","",'Attiecināmās izmaksas'!Y28)</f>
        <v/>
      </c>
      <c r="AI41" s="84"/>
      <c r="AJ41" s="84"/>
      <c r="AK41" s="84"/>
    </row>
    <row r="42" spans="1:37" s="85" customFormat="1" ht="10.5" customHeight="1" hidden="1" outlineLevel="1">
      <c r="A42" s="31"/>
      <c r="B42" s="53">
        <f>IF(Tāme!B30="","",Tāme!B30)</f>
        <v>1.2</v>
      </c>
      <c r="C42" s="54" t="str">
        <f>IF(Tāme!C30="","",Tāme!C30)</f>
        <v/>
      </c>
      <c r="D42" s="217" t="str">
        <f>IF(Tāme!D30="","",Tāme!D30)</f>
        <v/>
      </c>
      <c r="E42" s="217" t="str">
        <f>IF(Tāme!E30="","",Tāme!E30)</f>
        <v/>
      </c>
      <c r="F42" s="55" t="str">
        <f>IF(Tāme!F30="","",Tāme!F30)</f>
        <v/>
      </c>
      <c r="G42" s="249">
        <f>IF(Tāme!G30="","",Tāme!G30)</f>
        <v>1</v>
      </c>
      <c r="H42" s="55">
        <f>IF(Tāme!H30="","",Tāme!H30)</f>
        <v>0</v>
      </c>
      <c r="I42" s="56">
        <f>IF(Tāme!I30="","",Tāme!I30)</f>
        <v>0</v>
      </c>
      <c r="J42" s="71">
        <f>IF(Tāme!J30="","",Tāme!J30)</f>
        <v>0</v>
      </c>
      <c r="K42" s="192"/>
      <c r="L42" s="57">
        <f>IF('Attiecināmās izmaksas'!L29="","",'Attiecināmās izmaksas'!L29)</f>
        <v>0</v>
      </c>
      <c r="M42" s="75" t="str">
        <f>IF('Attiecināmās izmaksas'!M29="","",'Attiecināmās izmaksas'!M29)</f>
        <v/>
      </c>
      <c r="N42" s="55" t="str">
        <f>IF('Attiecināmās izmaksas'!N29="","",'Attiecināmās izmaksas'!N29)</f>
        <v/>
      </c>
      <c r="O42" s="55" t="str">
        <f>IF('Attiecināmās izmaksas'!O29="","",'Attiecināmās izmaksas'!O29)</f>
        <v/>
      </c>
      <c r="P42" s="76">
        <f>IF('Attiecināmās izmaksas'!P29="","",'Attiecināmās izmaksas'!P29)</f>
        <v>0</v>
      </c>
      <c r="Q42" s="47"/>
      <c r="R42" s="57">
        <f>IF('Neattiecināmās un PVN izmaksas'!L29="","",'Neattiecināmās un PVN izmaksas'!L29)</f>
        <v>0</v>
      </c>
      <c r="S42" s="75" t="str">
        <f>IF('Neattiecināmās un PVN izmaksas'!M29="","",'Neattiecināmās un PVN izmaksas'!M29)</f>
        <v/>
      </c>
      <c r="T42" s="55" t="str">
        <f>IF('Neattiecināmās un PVN izmaksas'!N29="","",'Neattiecināmās un PVN izmaksas'!N29)</f>
        <v/>
      </c>
      <c r="U42" s="55" t="str">
        <f>IF('Neattiecināmās un PVN izmaksas'!O29="","",'Neattiecināmās un PVN izmaksas'!O29)</f>
        <v/>
      </c>
      <c r="V42" s="31"/>
      <c r="W42" s="57">
        <f>IF('Neattiecināmās un PVN izmaksas'!S29="","",'Neattiecināmās un PVN izmaksas'!S29)</f>
        <v>0</v>
      </c>
      <c r="X42" s="75" t="str">
        <f>IF('Neattiecināmās un PVN izmaksas'!T29="","",'Neattiecināmās un PVN izmaksas'!T29)</f>
        <v/>
      </c>
      <c r="Y42" s="55" t="str">
        <f>IF('Neattiecināmās un PVN izmaksas'!U29="","",'Neattiecināmās un PVN izmaksas'!U29)</f>
        <v/>
      </c>
      <c r="Z42" s="55" t="str">
        <f>IF('Neattiecināmās un PVN izmaksas'!V29="","",'Neattiecināmās un PVN izmaksas'!V29)</f>
        <v/>
      </c>
      <c r="AA42" s="31"/>
      <c r="AB42" s="355" t="str">
        <f>IF('Attiecināmās izmaksas'!R29="","",'Attiecināmās izmaksas'!R29)</f>
        <v/>
      </c>
      <c r="AC42" s="356" t="str">
        <f>IF('Attiecināmās izmaksas'!T29="","",'Attiecināmās izmaksas'!T29)</f>
        <v/>
      </c>
      <c r="AD42" s="357" t="str">
        <f>IF('Attiecināmās izmaksas'!U29="","",'Attiecināmās izmaksas'!U29)</f>
        <v/>
      </c>
      <c r="AE42" s="357" t="str">
        <f>IF('Attiecināmās izmaksas'!V29="","",'Attiecināmās izmaksas'!V29)</f>
        <v/>
      </c>
      <c r="AF42" s="357" t="str">
        <f>IF('Attiecināmās izmaksas'!W29="","",'Attiecināmās izmaksas'!W29)</f>
        <v/>
      </c>
      <c r="AG42" s="357" t="str">
        <f>IF('Attiecināmās izmaksas'!X29="","",'Attiecināmās izmaksas'!X29)</f>
        <v/>
      </c>
      <c r="AH42" s="358" t="str">
        <f>IF('Attiecināmās izmaksas'!Y29="","",'Attiecināmās izmaksas'!Y29)</f>
        <v/>
      </c>
      <c r="AI42" s="84"/>
      <c r="AJ42" s="84"/>
      <c r="AK42" s="84"/>
    </row>
    <row r="43" spans="1:37" s="85" customFormat="1" ht="10.5" customHeight="1" hidden="1" outlineLevel="1">
      <c r="A43" s="31"/>
      <c r="B43" s="53">
        <f>IF(Tāme!B31="","",Tāme!B31)</f>
        <v>1.21</v>
      </c>
      <c r="C43" s="54" t="str">
        <f>IF(Tāme!C31="","",Tāme!C31)</f>
        <v/>
      </c>
      <c r="D43" s="217" t="str">
        <f>IF(Tāme!D31="","",Tāme!D31)</f>
        <v/>
      </c>
      <c r="E43" s="217" t="str">
        <f>IF(Tāme!E31="","",Tāme!E31)</f>
        <v/>
      </c>
      <c r="F43" s="55" t="str">
        <f>IF(Tāme!F31="","",Tāme!F31)</f>
        <v/>
      </c>
      <c r="G43" s="249">
        <f>IF(Tāme!G31="","",Tāme!G31)</f>
        <v>1</v>
      </c>
      <c r="H43" s="55">
        <f>IF(Tāme!H31="","",Tāme!H31)</f>
        <v>0</v>
      </c>
      <c r="I43" s="56">
        <f>IF(Tāme!I31="","",Tāme!I31)</f>
        <v>0</v>
      </c>
      <c r="J43" s="71">
        <f>IF(Tāme!J31="","",Tāme!J31)</f>
        <v>0</v>
      </c>
      <c r="K43" s="192"/>
      <c r="L43" s="57">
        <f>IF('Attiecināmās izmaksas'!L30="","",'Attiecināmās izmaksas'!L30)</f>
        <v>0</v>
      </c>
      <c r="M43" s="75" t="str">
        <f>IF('Attiecināmās izmaksas'!M30="","",'Attiecināmās izmaksas'!M30)</f>
        <v/>
      </c>
      <c r="N43" s="55" t="str">
        <f>IF('Attiecināmās izmaksas'!N30="","",'Attiecināmās izmaksas'!N30)</f>
        <v/>
      </c>
      <c r="O43" s="55" t="str">
        <f>IF('Attiecināmās izmaksas'!O30="","",'Attiecināmās izmaksas'!O30)</f>
        <v/>
      </c>
      <c r="P43" s="76">
        <f>IF('Attiecināmās izmaksas'!P30="","",'Attiecināmās izmaksas'!P30)</f>
        <v>0</v>
      </c>
      <c r="Q43" s="47"/>
      <c r="R43" s="57">
        <f>IF('Neattiecināmās un PVN izmaksas'!L30="","",'Neattiecināmās un PVN izmaksas'!L30)</f>
        <v>0</v>
      </c>
      <c r="S43" s="75" t="str">
        <f>IF('Neattiecināmās un PVN izmaksas'!M30="","",'Neattiecināmās un PVN izmaksas'!M30)</f>
        <v/>
      </c>
      <c r="T43" s="55" t="str">
        <f>IF('Neattiecināmās un PVN izmaksas'!N30="","",'Neattiecināmās un PVN izmaksas'!N30)</f>
        <v/>
      </c>
      <c r="U43" s="55" t="str">
        <f>IF('Neattiecināmās un PVN izmaksas'!O30="","",'Neattiecināmās un PVN izmaksas'!O30)</f>
        <v/>
      </c>
      <c r="V43" s="31"/>
      <c r="W43" s="57">
        <f>IF('Neattiecināmās un PVN izmaksas'!S30="","",'Neattiecināmās un PVN izmaksas'!S30)</f>
        <v>0</v>
      </c>
      <c r="X43" s="75" t="str">
        <f>IF('Neattiecināmās un PVN izmaksas'!T30="","",'Neattiecināmās un PVN izmaksas'!T30)</f>
        <v/>
      </c>
      <c r="Y43" s="55" t="str">
        <f>IF('Neattiecināmās un PVN izmaksas'!U30="","",'Neattiecināmās un PVN izmaksas'!U30)</f>
        <v/>
      </c>
      <c r="Z43" s="55" t="str">
        <f>IF('Neattiecināmās un PVN izmaksas'!V30="","",'Neattiecināmās un PVN izmaksas'!V30)</f>
        <v/>
      </c>
      <c r="AA43" s="31"/>
      <c r="AB43" s="355" t="str">
        <f>IF('Attiecināmās izmaksas'!R30="","",'Attiecināmās izmaksas'!R30)</f>
        <v/>
      </c>
      <c r="AC43" s="356" t="str">
        <f>IF('Attiecināmās izmaksas'!T30="","",'Attiecināmās izmaksas'!T30)</f>
        <v/>
      </c>
      <c r="AD43" s="357" t="str">
        <f>IF('Attiecināmās izmaksas'!U30="","",'Attiecināmās izmaksas'!U30)</f>
        <v/>
      </c>
      <c r="AE43" s="357" t="str">
        <f>IF('Attiecināmās izmaksas'!V30="","",'Attiecināmās izmaksas'!V30)</f>
        <v/>
      </c>
      <c r="AF43" s="357" t="str">
        <f>IF('Attiecināmās izmaksas'!W30="","",'Attiecināmās izmaksas'!W30)</f>
        <v/>
      </c>
      <c r="AG43" s="357" t="str">
        <f>IF('Attiecināmās izmaksas'!X30="","",'Attiecināmās izmaksas'!X30)</f>
        <v/>
      </c>
      <c r="AH43" s="358" t="str">
        <f>IF('Attiecināmās izmaksas'!Y30="","",'Attiecināmās izmaksas'!Y30)</f>
        <v/>
      </c>
      <c r="AI43" s="84"/>
      <c r="AJ43" s="84"/>
      <c r="AK43" s="84"/>
    </row>
    <row r="44" spans="1:37" s="85" customFormat="1" ht="10.5" customHeight="1" hidden="1" outlineLevel="1">
      <c r="A44" s="31"/>
      <c r="B44" s="53">
        <f>IF(Tāme!B32="","",Tāme!B32)</f>
        <v>1.22</v>
      </c>
      <c r="C44" s="54" t="str">
        <f>IF(Tāme!C32="","",Tāme!C32)</f>
        <v/>
      </c>
      <c r="D44" s="217" t="str">
        <f>IF(Tāme!D32="","",Tāme!D32)</f>
        <v/>
      </c>
      <c r="E44" s="217" t="str">
        <f>IF(Tāme!E32="","",Tāme!E32)</f>
        <v/>
      </c>
      <c r="F44" s="55" t="str">
        <f>IF(Tāme!F32="","",Tāme!F32)</f>
        <v/>
      </c>
      <c r="G44" s="249">
        <f>IF(Tāme!G32="","",Tāme!G32)</f>
        <v>1</v>
      </c>
      <c r="H44" s="55">
        <f>IF(Tāme!H32="","",Tāme!H32)</f>
        <v>0</v>
      </c>
      <c r="I44" s="56">
        <f>IF(Tāme!I32="","",Tāme!I32)</f>
        <v>0</v>
      </c>
      <c r="J44" s="71">
        <f>IF(Tāme!J32="","",Tāme!J32)</f>
        <v>0</v>
      </c>
      <c r="K44" s="192"/>
      <c r="L44" s="57">
        <f>IF('Attiecināmās izmaksas'!L31="","",'Attiecināmās izmaksas'!L31)</f>
        <v>0</v>
      </c>
      <c r="M44" s="75" t="str">
        <f>IF('Attiecināmās izmaksas'!M31="","",'Attiecināmās izmaksas'!M31)</f>
        <v/>
      </c>
      <c r="N44" s="55" t="str">
        <f>IF('Attiecināmās izmaksas'!N31="","",'Attiecināmās izmaksas'!N31)</f>
        <v/>
      </c>
      <c r="O44" s="55" t="str">
        <f>IF('Attiecināmās izmaksas'!O31="","",'Attiecināmās izmaksas'!O31)</f>
        <v/>
      </c>
      <c r="P44" s="76">
        <f>IF('Attiecināmās izmaksas'!P31="","",'Attiecināmās izmaksas'!P31)</f>
        <v>0</v>
      </c>
      <c r="Q44" s="47"/>
      <c r="R44" s="57">
        <f>IF('Neattiecināmās un PVN izmaksas'!L31="","",'Neattiecināmās un PVN izmaksas'!L31)</f>
        <v>0</v>
      </c>
      <c r="S44" s="75" t="str">
        <f>IF('Neattiecināmās un PVN izmaksas'!M31="","",'Neattiecināmās un PVN izmaksas'!M31)</f>
        <v/>
      </c>
      <c r="T44" s="55" t="str">
        <f>IF('Neattiecināmās un PVN izmaksas'!N31="","",'Neattiecināmās un PVN izmaksas'!N31)</f>
        <v/>
      </c>
      <c r="U44" s="55" t="str">
        <f>IF('Neattiecināmās un PVN izmaksas'!O31="","",'Neattiecināmās un PVN izmaksas'!O31)</f>
        <v/>
      </c>
      <c r="V44" s="31"/>
      <c r="W44" s="57">
        <f>IF('Neattiecināmās un PVN izmaksas'!S31="","",'Neattiecināmās un PVN izmaksas'!S31)</f>
        <v>0</v>
      </c>
      <c r="X44" s="75" t="str">
        <f>IF('Neattiecināmās un PVN izmaksas'!T31="","",'Neattiecināmās un PVN izmaksas'!T31)</f>
        <v/>
      </c>
      <c r="Y44" s="55" t="str">
        <f>IF('Neattiecināmās un PVN izmaksas'!U31="","",'Neattiecināmās un PVN izmaksas'!U31)</f>
        <v/>
      </c>
      <c r="Z44" s="55" t="str">
        <f>IF('Neattiecināmās un PVN izmaksas'!V31="","",'Neattiecināmās un PVN izmaksas'!V31)</f>
        <v/>
      </c>
      <c r="AA44" s="31"/>
      <c r="AB44" s="355" t="str">
        <f>IF('Attiecināmās izmaksas'!R31="","",'Attiecināmās izmaksas'!R31)</f>
        <v/>
      </c>
      <c r="AC44" s="356" t="str">
        <f>IF('Attiecināmās izmaksas'!T31="","",'Attiecināmās izmaksas'!T31)</f>
        <v/>
      </c>
      <c r="AD44" s="357" t="str">
        <f>IF('Attiecināmās izmaksas'!U31="","",'Attiecināmās izmaksas'!U31)</f>
        <v/>
      </c>
      <c r="AE44" s="357" t="str">
        <f>IF('Attiecināmās izmaksas'!V31="","",'Attiecināmās izmaksas'!V31)</f>
        <v/>
      </c>
      <c r="AF44" s="357" t="str">
        <f>IF('Attiecināmās izmaksas'!W31="","",'Attiecināmās izmaksas'!W31)</f>
        <v/>
      </c>
      <c r="AG44" s="357" t="str">
        <f>IF('Attiecināmās izmaksas'!X31="","",'Attiecināmās izmaksas'!X31)</f>
        <v/>
      </c>
      <c r="AH44" s="358" t="str">
        <f>IF('Attiecināmās izmaksas'!Y31="","",'Attiecināmās izmaksas'!Y31)</f>
        <v/>
      </c>
      <c r="AI44" s="84"/>
      <c r="AJ44" s="84"/>
      <c r="AK44" s="84"/>
    </row>
    <row r="45" spans="1:37" s="85" customFormat="1" ht="10.5" customHeight="1" hidden="1" outlineLevel="1">
      <c r="A45" s="31"/>
      <c r="B45" s="53">
        <f>IF(Tāme!B33="","",Tāme!B33)</f>
        <v>1.23</v>
      </c>
      <c r="C45" s="54" t="str">
        <f>IF(Tāme!C33="","",Tāme!C33)</f>
        <v/>
      </c>
      <c r="D45" s="217" t="str">
        <f>IF(Tāme!D33="","",Tāme!D33)</f>
        <v/>
      </c>
      <c r="E45" s="217" t="str">
        <f>IF(Tāme!E33="","",Tāme!E33)</f>
        <v/>
      </c>
      <c r="F45" s="55" t="str">
        <f>IF(Tāme!F33="","",Tāme!F33)</f>
        <v/>
      </c>
      <c r="G45" s="249">
        <f>IF(Tāme!G33="","",Tāme!G33)</f>
        <v>1</v>
      </c>
      <c r="H45" s="55">
        <f>IF(Tāme!H33="","",Tāme!H33)</f>
        <v>0</v>
      </c>
      <c r="I45" s="56">
        <f>IF(Tāme!I33="","",Tāme!I33)</f>
        <v>0</v>
      </c>
      <c r="J45" s="71">
        <f>IF(Tāme!J33="","",Tāme!J33)</f>
        <v>0</v>
      </c>
      <c r="K45" s="192"/>
      <c r="L45" s="57">
        <f>IF('Attiecināmās izmaksas'!L32="","",'Attiecināmās izmaksas'!L32)</f>
        <v>0</v>
      </c>
      <c r="M45" s="75" t="str">
        <f>IF('Attiecināmās izmaksas'!M32="","",'Attiecināmās izmaksas'!M32)</f>
        <v/>
      </c>
      <c r="N45" s="55" t="str">
        <f>IF('Attiecināmās izmaksas'!N32="","",'Attiecināmās izmaksas'!N32)</f>
        <v/>
      </c>
      <c r="O45" s="55" t="str">
        <f>IF('Attiecināmās izmaksas'!O32="","",'Attiecināmās izmaksas'!O32)</f>
        <v/>
      </c>
      <c r="P45" s="76">
        <f>IF('Attiecināmās izmaksas'!P32="","",'Attiecināmās izmaksas'!P32)</f>
        <v>0</v>
      </c>
      <c r="Q45" s="47"/>
      <c r="R45" s="57">
        <f>IF('Neattiecināmās un PVN izmaksas'!L32="","",'Neattiecināmās un PVN izmaksas'!L32)</f>
        <v>0</v>
      </c>
      <c r="S45" s="75" t="str">
        <f>IF('Neattiecināmās un PVN izmaksas'!M32="","",'Neattiecināmās un PVN izmaksas'!M32)</f>
        <v/>
      </c>
      <c r="T45" s="55" t="str">
        <f>IF('Neattiecināmās un PVN izmaksas'!N32="","",'Neattiecināmās un PVN izmaksas'!N32)</f>
        <v/>
      </c>
      <c r="U45" s="55" t="str">
        <f>IF('Neattiecināmās un PVN izmaksas'!O32="","",'Neattiecināmās un PVN izmaksas'!O32)</f>
        <v/>
      </c>
      <c r="V45" s="31"/>
      <c r="W45" s="57">
        <f>IF('Neattiecināmās un PVN izmaksas'!S32="","",'Neattiecināmās un PVN izmaksas'!S32)</f>
        <v>0</v>
      </c>
      <c r="X45" s="75" t="str">
        <f>IF('Neattiecināmās un PVN izmaksas'!T32="","",'Neattiecināmās un PVN izmaksas'!T32)</f>
        <v/>
      </c>
      <c r="Y45" s="55" t="str">
        <f>IF('Neattiecināmās un PVN izmaksas'!U32="","",'Neattiecināmās un PVN izmaksas'!U32)</f>
        <v/>
      </c>
      <c r="Z45" s="55" t="str">
        <f>IF('Neattiecināmās un PVN izmaksas'!V32="","",'Neattiecināmās un PVN izmaksas'!V32)</f>
        <v/>
      </c>
      <c r="AA45" s="31"/>
      <c r="AB45" s="355" t="str">
        <f>IF('Attiecināmās izmaksas'!R32="","",'Attiecināmās izmaksas'!R32)</f>
        <v/>
      </c>
      <c r="AC45" s="356" t="str">
        <f>IF('Attiecināmās izmaksas'!T32="","",'Attiecināmās izmaksas'!T32)</f>
        <v/>
      </c>
      <c r="AD45" s="357" t="str">
        <f>IF('Attiecināmās izmaksas'!U32="","",'Attiecināmās izmaksas'!U32)</f>
        <v/>
      </c>
      <c r="AE45" s="357" t="str">
        <f>IF('Attiecināmās izmaksas'!V32="","",'Attiecināmās izmaksas'!V32)</f>
        <v/>
      </c>
      <c r="AF45" s="357" t="str">
        <f>IF('Attiecināmās izmaksas'!W32="","",'Attiecināmās izmaksas'!W32)</f>
        <v/>
      </c>
      <c r="AG45" s="357" t="str">
        <f>IF('Attiecināmās izmaksas'!X32="","",'Attiecināmās izmaksas'!X32)</f>
        <v/>
      </c>
      <c r="AH45" s="358" t="str">
        <f>IF('Attiecināmās izmaksas'!Y32="","",'Attiecināmās izmaksas'!Y32)</f>
        <v/>
      </c>
      <c r="AI45" s="84"/>
      <c r="AJ45" s="84"/>
      <c r="AK45" s="84"/>
    </row>
    <row r="46" spans="1:37" s="85" customFormat="1" ht="10.5" customHeight="1" hidden="1" outlineLevel="1">
      <c r="A46" s="31"/>
      <c r="B46" s="53">
        <f>IF(Tāme!B34="","",Tāme!B34)</f>
        <v>1.24</v>
      </c>
      <c r="C46" s="54" t="str">
        <f>IF(Tāme!C34="","",Tāme!C34)</f>
        <v/>
      </c>
      <c r="D46" s="217" t="str">
        <f>IF(Tāme!D34="","",Tāme!D34)</f>
        <v/>
      </c>
      <c r="E46" s="217" t="str">
        <f>IF(Tāme!E34="","",Tāme!E34)</f>
        <v/>
      </c>
      <c r="F46" s="55" t="str">
        <f>IF(Tāme!F34="","",Tāme!F34)</f>
        <v/>
      </c>
      <c r="G46" s="249">
        <f>IF(Tāme!G34="","",Tāme!G34)</f>
        <v>1</v>
      </c>
      <c r="H46" s="55">
        <f>IF(Tāme!H34="","",Tāme!H34)</f>
        <v>0</v>
      </c>
      <c r="I46" s="56">
        <f>IF(Tāme!I34="","",Tāme!I34)</f>
        <v>0</v>
      </c>
      <c r="J46" s="71">
        <f>IF(Tāme!J34="","",Tāme!J34)</f>
        <v>0</v>
      </c>
      <c r="K46" s="192"/>
      <c r="L46" s="57">
        <f>IF('Attiecināmās izmaksas'!L33="","",'Attiecināmās izmaksas'!L33)</f>
        <v>0</v>
      </c>
      <c r="M46" s="75" t="str">
        <f>IF('Attiecināmās izmaksas'!M33="","",'Attiecināmās izmaksas'!M33)</f>
        <v/>
      </c>
      <c r="N46" s="55" t="str">
        <f>IF('Attiecināmās izmaksas'!N33="","",'Attiecināmās izmaksas'!N33)</f>
        <v/>
      </c>
      <c r="O46" s="55" t="str">
        <f>IF('Attiecināmās izmaksas'!O33="","",'Attiecināmās izmaksas'!O33)</f>
        <v/>
      </c>
      <c r="P46" s="76">
        <f>IF('Attiecināmās izmaksas'!P33="","",'Attiecināmās izmaksas'!P33)</f>
        <v>0</v>
      </c>
      <c r="Q46" s="47"/>
      <c r="R46" s="57">
        <f>IF('Neattiecināmās un PVN izmaksas'!L33="","",'Neattiecināmās un PVN izmaksas'!L33)</f>
        <v>0</v>
      </c>
      <c r="S46" s="75" t="str">
        <f>IF('Neattiecināmās un PVN izmaksas'!M33="","",'Neattiecināmās un PVN izmaksas'!M33)</f>
        <v/>
      </c>
      <c r="T46" s="55" t="str">
        <f>IF('Neattiecināmās un PVN izmaksas'!N33="","",'Neattiecināmās un PVN izmaksas'!N33)</f>
        <v/>
      </c>
      <c r="U46" s="55" t="str">
        <f>IF('Neattiecināmās un PVN izmaksas'!O33="","",'Neattiecināmās un PVN izmaksas'!O33)</f>
        <v/>
      </c>
      <c r="V46" s="31"/>
      <c r="W46" s="57">
        <f>IF('Neattiecināmās un PVN izmaksas'!S33="","",'Neattiecināmās un PVN izmaksas'!S33)</f>
        <v>0</v>
      </c>
      <c r="X46" s="75" t="str">
        <f>IF('Neattiecināmās un PVN izmaksas'!T33="","",'Neattiecināmās un PVN izmaksas'!T33)</f>
        <v/>
      </c>
      <c r="Y46" s="55" t="str">
        <f>IF('Neattiecināmās un PVN izmaksas'!U33="","",'Neattiecināmās un PVN izmaksas'!U33)</f>
        <v/>
      </c>
      <c r="Z46" s="55" t="str">
        <f>IF('Neattiecināmās un PVN izmaksas'!V33="","",'Neattiecināmās un PVN izmaksas'!V33)</f>
        <v/>
      </c>
      <c r="AA46" s="31"/>
      <c r="AB46" s="355" t="str">
        <f>IF('Attiecināmās izmaksas'!R33="","",'Attiecināmās izmaksas'!R33)</f>
        <v/>
      </c>
      <c r="AC46" s="356" t="str">
        <f>IF('Attiecināmās izmaksas'!T33="","",'Attiecināmās izmaksas'!T33)</f>
        <v/>
      </c>
      <c r="AD46" s="357" t="str">
        <f>IF('Attiecināmās izmaksas'!U33="","",'Attiecināmās izmaksas'!U33)</f>
        <v/>
      </c>
      <c r="AE46" s="357" t="str">
        <f>IF('Attiecināmās izmaksas'!V33="","",'Attiecināmās izmaksas'!V33)</f>
        <v/>
      </c>
      <c r="AF46" s="357" t="str">
        <f>IF('Attiecināmās izmaksas'!W33="","",'Attiecināmās izmaksas'!W33)</f>
        <v/>
      </c>
      <c r="AG46" s="357" t="str">
        <f>IF('Attiecināmās izmaksas'!X33="","",'Attiecināmās izmaksas'!X33)</f>
        <v/>
      </c>
      <c r="AH46" s="358" t="str">
        <f>IF('Attiecināmās izmaksas'!Y33="","",'Attiecināmās izmaksas'!Y33)</f>
        <v/>
      </c>
      <c r="AI46" s="84"/>
      <c r="AJ46" s="84"/>
      <c r="AK46" s="84"/>
    </row>
    <row r="47" spans="1:37" s="85" customFormat="1" ht="10.5" customHeight="1" hidden="1" outlineLevel="1">
      <c r="A47" s="31"/>
      <c r="B47" s="53">
        <f>IF(Tāme!B35="","",Tāme!B35)</f>
        <v>1.25</v>
      </c>
      <c r="C47" s="54" t="str">
        <f>IF(Tāme!C35="","",Tāme!C35)</f>
        <v/>
      </c>
      <c r="D47" s="217" t="str">
        <f>IF(Tāme!D35="","",Tāme!D35)</f>
        <v/>
      </c>
      <c r="E47" s="217" t="str">
        <f>IF(Tāme!E35="","",Tāme!E35)</f>
        <v/>
      </c>
      <c r="F47" s="55" t="str">
        <f>IF(Tāme!F35="","",Tāme!F35)</f>
        <v/>
      </c>
      <c r="G47" s="249">
        <f>IF(Tāme!G35="","",Tāme!G35)</f>
        <v>1</v>
      </c>
      <c r="H47" s="55">
        <f>IF(Tāme!H35="","",Tāme!H35)</f>
        <v>0</v>
      </c>
      <c r="I47" s="56">
        <f>IF(Tāme!I35="","",Tāme!I35)</f>
        <v>0</v>
      </c>
      <c r="J47" s="71">
        <f>IF(Tāme!J35="","",Tāme!J35)</f>
        <v>0</v>
      </c>
      <c r="K47" s="192"/>
      <c r="L47" s="57">
        <f>IF('Attiecināmās izmaksas'!L34="","",'Attiecināmās izmaksas'!L34)</f>
        <v>0</v>
      </c>
      <c r="M47" s="75" t="str">
        <f>IF('Attiecināmās izmaksas'!M34="","",'Attiecināmās izmaksas'!M34)</f>
        <v/>
      </c>
      <c r="N47" s="55" t="str">
        <f>IF('Attiecināmās izmaksas'!N34="","",'Attiecināmās izmaksas'!N34)</f>
        <v/>
      </c>
      <c r="O47" s="55" t="str">
        <f>IF('Attiecināmās izmaksas'!O34="","",'Attiecināmās izmaksas'!O34)</f>
        <v/>
      </c>
      <c r="P47" s="76">
        <f>IF('Attiecināmās izmaksas'!P34="","",'Attiecināmās izmaksas'!P34)</f>
        <v>0</v>
      </c>
      <c r="Q47" s="47"/>
      <c r="R47" s="57">
        <f>IF('Neattiecināmās un PVN izmaksas'!L34="","",'Neattiecināmās un PVN izmaksas'!L34)</f>
        <v>0</v>
      </c>
      <c r="S47" s="75" t="str">
        <f>IF('Neattiecināmās un PVN izmaksas'!M34="","",'Neattiecināmās un PVN izmaksas'!M34)</f>
        <v/>
      </c>
      <c r="T47" s="55" t="str">
        <f>IF('Neattiecināmās un PVN izmaksas'!N34="","",'Neattiecināmās un PVN izmaksas'!N34)</f>
        <v/>
      </c>
      <c r="U47" s="55" t="str">
        <f>IF('Neattiecināmās un PVN izmaksas'!O34="","",'Neattiecināmās un PVN izmaksas'!O34)</f>
        <v/>
      </c>
      <c r="V47" s="31"/>
      <c r="W47" s="57">
        <f>IF('Neattiecināmās un PVN izmaksas'!S34="","",'Neattiecināmās un PVN izmaksas'!S34)</f>
        <v>0</v>
      </c>
      <c r="X47" s="75" t="str">
        <f>IF('Neattiecināmās un PVN izmaksas'!T34="","",'Neattiecināmās un PVN izmaksas'!T34)</f>
        <v/>
      </c>
      <c r="Y47" s="55" t="str">
        <f>IF('Neattiecināmās un PVN izmaksas'!U34="","",'Neattiecināmās un PVN izmaksas'!U34)</f>
        <v/>
      </c>
      <c r="Z47" s="55" t="str">
        <f>IF('Neattiecināmās un PVN izmaksas'!V34="","",'Neattiecināmās un PVN izmaksas'!V34)</f>
        <v/>
      </c>
      <c r="AA47" s="31"/>
      <c r="AB47" s="355" t="str">
        <f>IF('Attiecināmās izmaksas'!R34="","",'Attiecināmās izmaksas'!R34)</f>
        <v/>
      </c>
      <c r="AC47" s="356" t="str">
        <f>IF('Attiecināmās izmaksas'!T34="","",'Attiecināmās izmaksas'!T34)</f>
        <v/>
      </c>
      <c r="AD47" s="357" t="str">
        <f>IF('Attiecināmās izmaksas'!U34="","",'Attiecināmās izmaksas'!U34)</f>
        <v/>
      </c>
      <c r="AE47" s="357" t="str">
        <f>IF('Attiecināmās izmaksas'!V34="","",'Attiecināmās izmaksas'!V34)</f>
        <v/>
      </c>
      <c r="AF47" s="357" t="str">
        <f>IF('Attiecināmās izmaksas'!W34="","",'Attiecināmās izmaksas'!W34)</f>
        <v/>
      </c>
      <c r="AG47" s="357" t="str">
        <f>IF('Attiecināmās izmaksas'!X34="","",'Attiecināmās izmaksas'!X34)</f>
        <v/>
      </c>
      <c r="AH47" s="358" t="str">
        <f>IF('Attiecināmās izmaksas'!Y34="","",'Attiecināmās izmaksas'!Y34)</f>
        <v/>
      </c>
      <c r="AI47" s="84"/>
      <c r="AJ47" s="84"/>
      <c r="AK47" s="84"/>
    </row>
    <row r="48" spans="1:37" s="85" customFormat="1" ht="22.5" customHeight="1" collapsed="1">
      <c r="A48" s="31"/>
      <c r="B48" s="198">
        <v>2</v>
      </c>
      <c r="C48" s="488" t="str">
        <f>Tāme!C36</f>
        <v>Nemateriālie aktīvi</v>
      </c>
      <c r="D48" s="489"/>
      <c r="E48" s="236"/>
      <c r="F48" s="199"/>
      <c r="G48" s="251"/>
      <c r="H48" s="200">
        <f>SUM(H49:H68)</f>
        <v>0</v>
      </c>
      <c r="I48" s="201">
        <f>SUM(I49:I68)</f>
        <v>0</v>
      </c>
      <c r="J48" s="202">
        <f>SUM(J49:J68)</f>
        <v>0</v>
      </c>
      <c r="K48" s="192"/>
      <c r="L48" s="203">
        <f>SUM(L49:L68)</f>
        <v>0</v>
      </c>
      <c r="M48" s="204">
        <f>SUM(M49:M68)</f>
        <v>0</v>
      </c>
      <c r="N48" s="199">
        <f>SUM(N49:N68)</f>
        <v>0</v>
      </c>
      <c r="O48" s="199">
        <f>SUM(O49:O68)</f>
        <v>0</v>
      </c>
      <c r="P48" s="205">
        <f>SUM(P49:P68)</f>
        <v>0</v>
      </c>
      <c r="Q48" s="47"/>
      <c r="R48" s="203">
        <f>SUM(R49:R68)</f>
        <v>0</v>
      </c>
      <c r="S48" s="204">
        <f>SUM(S49:S68)</f>
        <v>0</v>
      </c>
      <c r="T48" s="199">
        <f>SUM(T49:T68)</f>
        <v>0</v>
      </c>
      <c r="U48" s="205">
        <f>SUM(U49:U68)</f>
        <v>0</v>
      </c>
      <c r="V48" s="31"/>
      <c r="W48" s="203">
        <f>SUM(W49:W68)</f>
        <v>0</v>
      </c>
      <c r="X48" s="204">
        <f>SUM(X49:X68)</f>
        <v>0</v>
      </c>
      <c r="Y48" s="199">
        <f>SUM(Y49:Y68)</f>
        <v>0</v>
      </c>
      <c r="Z48" s="205">
        <f>SUM(Z49:Z68)</f>
        <v>0</v>
      </c>
      <c r="AA48" s="31"/>
      <c r="AB48" s="276"/>
      <c r="AC48" s="280"/>
      <c r="AD48" s="281"/>
      <c r="AE48" s="281"/>
      <c r="AF48" s="281"/>
      <c r="AG48" s="281"/>
      <c r="AH48" s="282"/>
      <c r="AI48" s="84"/>
      <c r="AJ48" s="84"/>
      <c r="AK48" s="84"/>
    </row>
    <row r="49" spans="1:37" s="85" customFormat="1" ht="10.5" customHeight="1" hidden="1" outlineLevel="1">
      <c r="A49" s="31"/>
      <c r="B49" s="53">
        <f>IF(Tāme!B37="","",Tāme!B37)</f>
        <v>2.1</v>
      </c>
      <c r="C49" s="54" t="str">
        <f>IF(Tāme!C37="","",Tāme!C37)</f>
        <v/>
      </c>
      <c r="D49" s="217" t="str">
        <f>IF(Tāme!D37="","",Tāme!D37)</f>
        <v/>
      </c>
      <c r="E49" s="217" t="str">
        <f>IF(Tāme!E37="","",Tāme!E37)</f>
        <v/>
      </c>
      <c r="F49" s="55" t="str">
        <f>IF(Tāme!F37="","",Tāme!F37)</f>
        <v/>
      </c>
      <c r="G49" s="249">
        <f>IF(Tāme!G37="","",Tāme!G37)</f>
        <v>1</v>
      </c>
      <c r="H49" s="55">
        <f>IF(Tāme!H37="","",Tāme!H37)</f>
        <v>0</v>
      </c>
      <c r="I49" s="56">
        <f>IF(Tāme!I37="","",Tāme!I37)</f>
        <v>0</v>
      </c>
      <c r="J49" s="71">
        <f>IF(Tāme!J37="","",Tāme!J37)</f>
        <v>0</v>
      </c>
      <c r="K49" s="192"/>
      <c r="L49" s="57">
        <f>IF('Attiecināmās izmaksas'!L36="","",'Attiecināmās izmaksas'!L36)</f>
        <v>0</v>
      </c>
      <c r="M49" s="75" t="str">
        <f>IF('Attiecināmās izmaksas'!M36="","",'Attiecināmās izmaksas'!M36)</f>
        <v/>
      </c>
      <c r="N49" s="55" t="str">
        <f>IF('Attiecināmās izmaksas'!N36="","",'Attiecināmās izmaksas'!N36)</f>
        <v/>
      </c>
      <c r="O49" s="55" t="str">
        <f>IF('Attiecināmās izmaksas'!O36="","",'Attiecināmās izmaksas'!O36)</f>
        <v/>
      </c>
      <c r="P49" s="76">
        <f>IF('Attiecināmās izmaksas'!P36="","",'Attiecināmās izmaksas'!P36)</f>
        <v>0</v>
      </c>
      <c r="Q49" s="47"/>
      <c r="R49" s="57">
        <f>IF('Neattiecināmās un PVN izmaksas'!L36="","",'Neattiecināmās un PVN izmaksas'!L36)</f>
        <v>0</v>
      </c>
      <c r="S49" s="75" t="str">
        <f>IF('Neattiecināmās un PVN izmaksas'!M36="","",'Neattiecināmās un PVN izmaksas'!M36)</f>
        <v/>
      </c>
      <c r="T49" s="55" t="str">
        <f>IF('Neattiecināmās un PVN izmaksas'!N36="","",'Neattiecināmās un PVN izmaksas'!N36)</f>
        <v/>
      </c>
      <c r="U49" s="55" t="str">
        <f>IF('Neattiecināmās un PVN izmaksas'!O36="","",'Neattiecināmās un PVN izmaksas'!O36)</f>
        <v/>
      </c>
      <c r="V49" s="31"/>
      <c r="W49" s="57">
        <f>IF('Neattiecināmās un PVN izmaksas'!S36="","",'Neattiecināmās un PVN izmaksas'!S36)</f>
        <v>0</v>
      </c>
      <c r="X49" s="75" t="str">
        <f>IF('Neattiecināmās un PVN izmaksas'!T36="","",'Neattiecināmās un PVN izmaksas'!T36)</f>
        <v/>
      </c>
      <c r="Y49" s="55" t="str">
        <f>IF('Neattiecināmās un PVN izmaksas'!U36="","",'Neattiecināmās un PVN izmaksas'!U36)</f>
        <v/>
      </c>
      <c r="Z49" s="55" t="str">
        <f>IF('Neattiecināmās un PVN izmaksas'!V36="","",'Neattiecināmās un PVN izmaksas'!V36)</f>
        <v/>
      </c>
      <c r="AA49" s="31"/>
      <c r="AB49" s="355" t="str">
        <f>IF('Attiecināmās izmaksas'!R36="","",'Attiecināmās izmaksas'!R36)</f>
        <v/>
      </c>
      <c r="AC49" s="356" t="str">
        <f>IF('Attiecināmās izmaksas'!T36="","",'Attiecināmās izmaksas'!T36)</f>
        <v/>
      </c>
      <c r="AD49" s="357" t="str">
        <f>IF('Attiecināmās izmaksas'!U36="","",'Attiecināmās izmaksas'!U36)</f>
        <v/>
      </c>
      <c r="AE49" s="357" t="str">
        <f>IF('Attiecināmās izmaksas'!V36="","",'Attiecināmās izmaksas'!V36)</f>
        <v/>
      </c>
      <c r="AF49" s="357" t="str">
        <f>IF('Attiecināmās izmaksas'!W36="","",'Attiecināmās izmaksas'!W36)</f>
        <v/>
      </c>
      <c r="AG49" s="357" t="str">
        <f>IF('Attiecināmās izmaksas'!X36="","",'Attiecināmās izmaksas'!X36)</f>
        <v/>
      </c>
      <c r="AH49" s="358" t="str">
        <f>IF('Attiecināmās izmaksas'!Y36="","",'Attiecināmās izmaksas'!Y36)</f>
        <v/>
      </c>
      <c r="AI49" s="84"/>
      <c r="AJ49" s="84"/>
      <c r="AK49" s="84"/>
    </row>
    <row r="50" spans="1:37" s="85" customFormat="1" ht="10.5" customHeight="1" hidden="1" outlineLevel="1">
      <c r="A50" s="31"/>
      <c r="B50" s="53">
        <f>IF(Tāme!B38="","",Tāme!B38)</f>
        <v>2.2</v>
      </c>
      <c r="C50" s="54" t="str">
        <f>IF(Tāme!C38="","",Tāme!C38)</f>
        <v/>
      </c>
      <c r="D50" s="217" t="str">
        <f>IF(Tāme!D38="","",Tāme!D38)</f>
        <v/>
      </c>
      <c r="E50" s="217" t="str">
        <f>IF(Tāme!E38="","",Tāme!E38)</f>
        <v/>
      </c>
      <c r="F50" s="55" t="str">
        <f>IF(Tāme!F38="","",Tāme!F38)</f>
        <v/>
      </c>
      <c r="G50" s="249">
        <f>IF(Tāme!G38="","",Tāme!G38)</f>
        <v>1</v>
      </c>
      <c r="H50" s="55">
        <f>IF(Tāme!H38="","",Tāme!H38)</f>
        <v>0</v>
      </c>
      <c r="I50" s="56">
        <f>IF(Tāme!I38="","",Tāme!I38)</f>
        <v>0</v>
      </c>
      <c r="J50" s="71">
        <f>IF(Tāme!J38="","",Tāme!J38)</f>
        <v>0</v>
      </c>
      <c r="K50" s="192"/>
      <c r="L50" s="57">
        <f>IF('Attiecināmās izmaksas'!L37="","",'Attiecināmās izmaksas'!L37)</f>
        <v>0</v>
      </c>
      <c r="M50" s="75" t="str">
        <f>IF('Attiecināmās izmaksas'!M37="","",'Attiecināmās izmaksas'!M37)</f>
        <v/>
      </c>
      <c r="N50" s="55" t="str">
        <f>IF('Attiecināmās izmaksas'!N37="","",'Attiecināmās izmaksas'!N37)</f>
        <v/>
      </c>
      <c r="O50" s="55" t="str">
        <f>IF('Attiecināmās izmaksas'!O37="","",'Attiecināmās izmaksas'!O37)</f>
        <v/>
      </c>
      <c r="P50" s="76">
        <f>IF('Attiecināmās izmaksas'!P37="","",'Attiecināmās izmaksas'!P37)</f>
        <v>0</v>
      </c>
      <c r="Q50" s="47"/>
      <c r="R50" s="57">
        <f>IF('Neattiecināmās un PVN izmaksas'!L37="","",'Neattiecināmās un PVN izmaksas'!L37)</f>
        <v>0</v>
      </c>
      <c r="S50" s="75" t="str">
        <f>IF('Neattiecināmās un PVN izmaksas'!M37="","",'Neattiecināmās un PVN izmaksas'!M37)</f>
        <v/>
      </c>
      <c r="T50" s="55" t="str">
        <f>IF('Neattiecināmās un PVN izmaksas'!N37="","",'Neattiecināmās un PVN izmaksas'!N37)</f>
        <v/>
      </c>
      <c r="U50" s="55" t="str">
        <f>IF('Neattiecināmās un PVN izmaksas'!O37="","",'Neattiecināmās un PVN izmaksas'!O37)</f>
        <v/>
      </c>
      <c r="V50" s="31"/>
      <c r="W50" s="57">
        <f>IF('Neattiecināmās un PVN izmaksas'!S37="","",'Neattiecināmās un PVN izmaksas'!S37)</f>
        <v>0</v>
      </c>
      <c r="X50" s="75" t="str">
        <f>IF('Neattiecināmās un PVN izmaksas'!T37="","",'Neattiecināmās un PVN izmaksas'!T37)</f>
        <v/>
      </c>
      <c r="Y50" s="55" t="str">
        <f>IF('Neattiecināmās un PVN izmaksas'!U37="","",'Neattiecināmās un PVN izmaksas'!U37)</f>
        <v/>
      </c>
      <c r="Z50" s="55" t="str">
        <f>IF('Neattiecināmās un PVN izmaksas'!V37="","",'Neattiecināmās un PVN izmaksas'!V37)</f>
        <v/>
      </c>
      <c r="AA50" s="31"/>
      <c r="AB50" s="355" t="str">
        <f>IF('Attiecināmās izmaksas'!R37="","",'Attiecināmās izmaksas'!R37)</f>
        <v/>
      </c>
      <c r="AC50" s="356" t="str">
        <f>IF('Attiecināmās izmaksas'!T37="","",'Attiecināmās izmaksas'!T37)</f>
        <v/>
      </c>
      <c r="AD50" s="357" t="str">
        <f>IF('Attiecināmās izmaksas'!U37="","",'Attiecināmās izmaksas'!U37)</f>
        <v/>
      </c>
      <c r="AE50" s="357" t="str">
        <f>IF('Attiecināmās izmaksas'!V37="","",'Attiecināmās izmaksas'!V37)</f>
        <v/>
      </c>
      <c r="AF50" s="357" t="str">
        <f>IF('Attiecināmās izmaksas'!W37="","",'Attiecināmās izmaksas'!W37)</f>
        <v/>
      </c>
      <c r="AG50" s="357" t="str">
        <f>IF('Attiecināmās izmaksas'!X37="","",'Attiecināmās izmaksas'!X37)</f>
        <v/>
      </c>
      <c r="AH50" s="358" t="str">
        <f>IF('Attiecināmās izmaksas'!Y37="","",'Attiecināmās izmaksas'!Y37)</f>
        <v/>
      </c>
      <c r="AI50" s="84"/>
      <c r="AJ50" s="84"/>
      <c r="AK50" s="84"/>
    </row>
    <row r="51" spans="1:37" s="85" customFormat="1" ht="10.5" customHeight="1" hidden="1" outlineLevel="1">
      <c r="A51" s="31"/>
      <c r="B51" s="53">
        <f>IF(Tāme!B39="","",Tāme!B39)</f>
        <v>2.3</v>
      </c>
      <c r="C51" s="54" t="str">
        <f>IF(Tāme!C39="","",Tāme!C39)</f>
        <v/>
      </c>
      <c r="D51" s="217" t="str">
        <f>IF(Tāme!D39="","",Tāme!D39)</f>
        <v/>
      </c>
      <c r="E51" s="217" t="str">
        <f>IF(Tāme!E39="","",Tāme!E39)</f>
        <v/>
      </c>
      <c r="F51" s="55" t="str">
        <f>IF(Tāme!F39="","",Tāme!F39)</f>
        <v/>
      </c>
      <c r="G51" s="249">
        <f>IF(Tāme!G39="","",Tāme!G39)</f>
        <v>1</v>
      </c>
      <c r="H51" s="55">
        <f>IF(Tāme!H39="","",Tāme!H39)</f>
        <v>0</v>
      </c>
      <c r="I51" s="56">
        <f>IF(Tāme!I39="","",Tāme!I39)</f>
        <v>0</v>
      </c>
      <c r="J51" s="71">
        <f>IF(Tāme!J39="","",Tāme!J39)</f>
        <v>0</v>
      </c>
      <c r="K51" s="192"/>
      <c r="L51" s="57">
        <f>IF('Attiecināmās izmaksas'!L38="","",'Attiecināmās izmaksas'!L38)</f>
        <v>0</v>
      </c>
      <c r="M51" s="75" t="str">
        <f>IF('Attiecināmās izmaksas'!M38="","",'Attiecināmās izmaksas'!M38)</f>
        <v/>
      </c>
      <c r="N51" s="55" t="str">
        <f>IF('Attiecināmās izmaksas'!N38="","",'Attiecināmās izmaksas'!N38)</f>
        <v/>
      </c>
      <c r="O51" s="55" t="str">
        <f>IF('Attiecināmās izmaksas'!O38="","",'Attiecināmās izmaksas'!O38)</f>
        <v/>
      </c>
      <c r="P51" s="76">
        <f>IF('Attiecināmās izmaksas'!P38="","",'Attiecināmās izmaksas'!P38)</f>
        <v>0</v>
      </c>
      <c r="Q51" s="47"/>
      <c r="R51" s="57">
        <f>IF('Neattiecināmās un PVN izmaksas'!L38="","",'Neattiecināmās un PVN izmaksas'!L38)</f>
        <v>0</v>
      </c>
      <c r="S51" s="75" t="str">
        <f>IF('Neattiecināmās un PVN izmaksas'!M38="","",'Neattiecināmās un PVN izmaksas'!M38)</f>
        <v/>
      </c>
      <c r="T51" s="55" t="str">
        <f>IF('Neattiecināmās un PVN izmaksas'!N38="","",'Neattiecināmās un PVN izmaksas'!N38)</f>
        <v/>
      </c>
      <c r="U51" s="55" t="str">
        <f>IF('Neattiecināmās un PVN izmaksas'!O38="","",'Neattiecināmās un PVN izmaksas'!O38)</f>
        <v/>
      </c>
      <c r="V51" s="31"/>
      <c r="W51" s="57">
        <f>IF('Neattiecināmās un PVN izmaksas'!S38="","",'Neattiecināmās un PVN izmaksas'!S38)</f>
        <v>0</v>
      </c>
      <c r="X51" s="75" t="str">
        <f>IF('Neattiecināmās un PVN izmaksas'!T38="","",'Neattiecināmās un PVN izmaksas'!T38)</f>
        <v/>
      </c>
      <c r="Y51" s="55" t="str">
        <f>IF('Neattiecināmās un PVN izmaksas'!U38="","",'Neattiecināmās un PVN izmaksas'!U38)</f>
        <v/>
      </c>
      <c r="Z51" s="55" t="str">
        <f>IF('Neattiecināmās un PVN izmaksas'!V38="","",'Neattiecināmās un PVN izmaksas'!V38)</f>
        <v/>
      </c>
      <c r="AA51" s="31"/>
      <c r="AB51" s="355" t="str">
        <f>IF('Attiecināmās izmaksas'!R38="","",'Attiecināmās izmaksas'!R38)</f>
        <v/>
      </c>
      <c r="AC51" s="356" t="str">
        <f>IF('Attiecināmās izmaksas'!T38="","",'Attiecināmās izmaksas'!T38)</f>
        <v/>
      </c>
      <c r="AD51" s="357" t="str">
        <f>IF('Attiecināmās izmaksas'!U38="","",'Attiecināmās izmaksas'!U38)</f>
        <v/>
      </c>
      <c r="AE51" s="357" t="str">
        <f>IF('Attiecināmās izmaksas'!V38="","",'Attiecināmās izmaksas'!V38)</f>
        <v/>
      </c>
      <c r="AF51" s="357" t="str">
        <f>IF('Attiecināmās izmaksas'!W38="","",'Attiecināmās izmaksas'!W38)</f>
        <v/>
      </c>
      <c r="AG51" s="357" t="str">
        <f>IF('Attiecināmās izmaksas'!X38="","",'Attiecināmās izmaksas'!X38)</f>
        <v/>
      </c>
      <c r="AH51" s="358" t="str">
        <f>IF('Attiecināmās izmaksas'!Y38="","",'Attiecināmās izmaksas'!Y38)</f>
        <v/>
      </c>
      <c r="AI51" s="84"/>
      <c r="AJ51" s="84"/>
      <c r="AK51" s="84"/>
    </row>
    <row r="52" spans="1:37" s="85" customFormat="1" ht="10.5" customHeight="1" hidden="1" outlineLevel="1">
      <c r="A52" s="31"/>
      <c r="B52" s="53">
        <f>IF(Tāme!B40="","",Tāme!B40)</f>
        <v>2.4</v>
      </c>
      <c r="C52" s="54" t="str">
        <f>IF(Tāme!C40="","",Tāme!C40)</f>
        <v/>
      </c>
      <c r="D52" s="217" t="str">
        <f>IF(Tāme!D40="","",Tāme!D40)</f>
        <v/>
      </c>
      <c r="E52" s="217" t="str">
        <f>IF(Tāme!E40="","",Tāme!E40)</f>
        <v/>
      </c>
      <c r="F52" s="55" t="str">
        <f>IF(Tāme!F40="","",Tāme!F40)</f>
        <v/>
      </c>
      <c r="G52" s="249">
        <f>IF(Tāme!G40="","",Tāme!G40)</f>
        <v>1</v>
      </c>
      <c r="H52" s="55">
        <f>IF(Tāme!H40="","",Tāme!H40)</f>
        <v>0</v>
      </c>
      <c r="I52" s="56">
        <f>IF(Tāme!I40="","",Tāme!I40)</f>
        <v>0</v>
      </c>
      <c r="J52" s="71">
        <f>IF(Tāme!J40="","",Tāme!J40)</f>
        <v>0</v>
      </c>
      <c r="K52" s="192"/>
      <c r="L52" s="57">
        <f>IF('Attiecināmās izmaksas'!L39="","",'Attiecināmās izmaksas'!L39)</f>
        <v>0</v>
      </c>
      <c r="M52" s="75" t="str">
        <f>IF('Attiecināmās izmaksas'!M39="","",'Attiecināmās izmaksas'!M39)</f>
        <v/>
      </c>
      <c r="N52" s="55" t="str">
        <f>IF('Attiecināmās izmaksas'!N39="","",'Attiecināmās izmaksas'!N39)</f>
        <v/>
      </c>
      <c r="O52" s="55" t="str">
        <f>IF('Attiecināmās izmaksas'!O39="","",'Attiecināmās izmaksas'!O39)</f>
        <v/>
      </c>
      <c r="P52" s="76">
        <f>IF('Attiecināmās izmaksas'!P39="","",'Attiecināmās izmaksas'!P39)</f>
        <v>0</v>
      </c>
      <c r="Q52" s="47"/>
      <c r="R52" s="57">
        <f>IF('Neattiecināmās un PVN izmaksas'!L39="","",'Neattiecināmās un PVN izmaksas'!L39)</f>
        <v>0</v>
      </c>
      <c r="S52" s="75" t="str">
        <f>IF('Neattiecināmās un PVN izmaksas'!M39="","",'Neattiecināmās un PVN izmaksas'!M39)</f>
        <v/>
      </c>
      <c r="T52" s="55" t="str">
        <f>IF('Neattiecināmās un PVN izmaksas'!N39="","",'Neattiecināmās un PVN izmaksas'!N39)</f>
        <v/>
      </c>
      <c r="U52" s="55" t="str">
        <f>IF('Neattiecināmās un PVN izmaksas'!O39="","",'Neattiecināmās un PVN izmaksas'!O39)</f>
        <v/>
      </c>
      <c r="V52" s="31"/>
      <c r="W52" s="57">
        <f>IF('Neattiecināmās un PVN izmaksas'!S39="","",'Neattiecināmās un PVN izmaksas'!S39)</f>
        <v>0</v>
      </c>
      <c r="X52" s="75" t="str">
        <f>IF('Neattiecināmās un PVN izmaksas'!T39="","",'Neattiecināmās un PVN izmaksas'!T39)</f>
        <v/>
      </c>
      <c r="Y52" s="55" t="str">
        <f>IF('Neattiecināmās un PVN izmaksas'!U39="","",'Neattiecināmās un PVN izmaksas'!U39)</f>
        <v/>
      </c>
      <c r="Z52" s="55" t="str">
        <f>IF('Neattiecināmās un PVN izmaksas'!V39="","",'Neattiecināmās un PVN izmaksas'!V39)</f>
        <v/>
      </c>
      <c r="AA52" s="31"/>
      <c r="AB52" s="355" t="str">
        <f>IF('Attiecināmās izmaksas'!R39="","",'Attiecināmās izmaksas'!R39)</f>
        <v/>
      </c>
      <c r="AC52" s="356" t="str">
        <f>IF('Attiecināmās izmaksas'!T39="","",'Attiecināmās izmaksas'!T39)</f>
        <v/>
      </c>
      <c r="AD52" s="357" t="str">
        <f>IF('Attiecināmās izmaksas'!U39="","",'Attiecināmās izmaksas'!U39)</f>
        <v/>
      </c>
      <c r="AE52" s="357" t="str">
        <f>IF('Attiecināmās izmaksas'!V39="","",'Attiecināmās izmaksas'!V39)</f>
        <v/>
      </c>
      <c r="AF52" s="357" t="str">
        <f>IF('Attiecināmās izmaksas'!W39="","",'Attiecināmās izmaksas'!W39)</f>
        <v/>
      </c>
      <c r="AG52" s="357" t="str">
        <f>IF('Attiecināmās izmaksas'!X39="","",'Attiecināmās izmaksas'!X39)</f>
        <v/>
      </c>
      <c r="AH52" s="358" t="str">
        <f>IF('Attiecināmās izmaksas'!Y39="","",'Attiecināmās izmaksas'!Y39)</f>
        <v/>
      </c>
      <c r="AI52" s="84"/>
      <c r="AJ52" s="84"/>
      <c r="AK52" s="84"/>
    </row>
    <row r="53" spans="1:37" s="85" customFormat="1" ht="10.5" customHeight="1" hidden="1" outlineLevel="1">
      <c r="A53" s="31"/>
      <c r="B53" s="53">
        <f>IF(Tāme!B41="","",Tāme!B41)</f>
        <v>2.5</v>
      </c>
      <c r="C53" s="54" t="str">
        <f>IF(Tāme!C41="","",Tāme!C41)</f>
        <v/>
      </c>
      <c r="D53" s="217" t="str">
        <f>IF(Tāme!D41="","",Tāme!D41)</f>
        <v/>
      </c>
      <c r="E53" s="217" t="str">
        <f>IF(Tāme!E41="","",Tāme!E41)</f>
        <v/>
      </c>
      <c r="F53" s="55" t="str">
        <f>IF(Tāme!F41="","",Tāme!F41)</f>
        <v/>
      </c>
      <c r="G53" s="249">
        <f>IF(Tāme!G41="","",Tāme!G41)</f>
        <v>1</v>
      </c>
      <c r="H53" s="55">
        <f>IF(Tāme!H41="","",Tāme!H41)</f>
        <v>0</v>
      </c>
      <c r="I53" s="56">
        <f>IF(Tāme!I41="","",Tāme!I41)</f>
        <v>0</v>
      </c>
      <c r="J53" s="71">
        <f>IF(Tāme!J41="","",Tāme!J41)</f>
        <v>0</v>
      </c>
      <c r="K53" s="192"/>
      <c r="L53" s="57">
        <f>IF('Attiecināmās izmaksas'!L40="","",'Attiecināmās izmaksas'!L40)</f>
        <v>0</v>
      </c>
      <c r="M53" s="75" t="str">
        <f>IF('Attiecināmās izmaksas'!M40="","",'Attiecināmās izmaksas'!M40)</f>
        <v/>
      </c>
      <c r="N53" s="55" t="str">
        <f>IF('Attiecināmās izmaksas'!N40="","",'Attiecināmās izmaksas'!N40)</f>
        <v/>
      </c>
      <c r="O53" s="55" t="str">
        <f>IF('Attiecināmās izmaksas'!O40="","",'Attiecināmās izmaksas'!O40)</f>
        <v/>
      </c>
      <c r="P53" s="76">
        <f>IF('Attiecināmās izmaksas'!P40="","",'Attiecināmās izmaksas'!P40)</f>
        <v>0</v>
      </c>
      <c r="Q53" s="47"/>
      <c r="R53" s="57">
        <f>IF('Neattiecināmās un PVN izmaksas'!L40="","",'Neattiecināmās un PVN izmaksas'!L40)</f>
        <v>0</v>
      </c>
      <c r="S53" s="75" t="str">
        <f>IF('Neattiecināmās un PVN izmaksas'!M40="","",'Neattiecināmās un PVN izmaksas'!M40)</f>
        <v/>
      </c>
      <c r="T53" s="55" t="str">
        <f>IF('Neattiecināmās un PVN izmaksas'!N40="","",'Neattiecināmās un PVN izmaksas'!N40)</f>
        <v/>
      </c>
      <c r="U53" s="55" t="str">
        <f>IF('Neattiecināmās un PVN izmaksas'!O40="","",'Neattiecināmās un PVN izmaksas'!O40)</f>
        <v/>
      </c>
      <c r="V53" s="31"/>
      <c r="W53" s="57">
        <f>IF('Neattiecināmās un PVN izmaksas'!S40="","",'Neattiecināmās un PVN izmaksas'!S40)</f>
        <v>0</v>
      </c>
      <c r="X53" s="75" t="str">
        <f>IF('Neattiecināmās un PVN izmaksas'!T40="","",'Neattiecināmās un PVN izmaksas'!T40)</f>
        <v/>
      </c>
      <c r="Y53" s="55" t="str">
        <f>IF('Neattiecināmās un PVN izmaksas'!U40="","",'Neattiecināmās un PVN izmaksas'!U40)</f>
        <v/>
      </c>
      <c r="Z53" s="55" t="str">
        <f>IF('Neattiecināmās un PVN izmaksas'!V40="","",'Neattiecināmās un PVN izmaksas'!V40)</f>
        <v/>
      </c>
      <c r="AA53" s="31"/>
      <c r="AB53" s="355" t="str">
        <f>IF('Attiecināmās izmaksas'!R40="","",'Attiecināmās izmaksas'!R40)</f>
        <v/>
      </c>
      <c r="AC53" s="356" t="str">
        <f>IF('Attiecināmās izmaksas'!T40="","",'Attiecināmās izmaksas'!T40)</f>
        <v/>
      </c>
      <c r="AD53" s="357" t="str">
        <f>IF('Attiecināmās izmaksas'!U40="","",'Attiecināmās izmaksas'!U40)</f>
        <v/>
      </c>
      <c r="AE53" s="357" t="str">
        <f>IF('Attiecināmās izmaksas'!V40="","",'Attiecināmās izmaksas'!V40)</f>
        <v/>
      </c>
      <c r="AF53" s="357" t="str">
        <f>IF('Attiecināmās izmaksas'!W40="","",'Attiecināmās izmaksas'!W40)</f>
        <v/>
      </c>
      <c r="AG53" s="357" t="str">
        <f>IF('Attiecināmās izmaksas'!X40="","",'Attiecināmās izmaksas'!X40)</f>
        <v/>
      </c>
      <c r="AH53" s="358" t="str">
        <f>IF('Attiecināmās izmaksas'!Y40="","",'Attiecināmās izmaksas'!Y40)</f>
        <v/>
      </c>
      <c r="AI53" s="84"/>
      <c r="AJ53" s="84"/>
      <c r="AK53" s="84"/>
    </row>
    <row r="54" spans="1:37" s="85" customFormat="1" ht="10.5" customHeight="1" hidden="1" outlineLevel="1">
      <c r="A54" s="31"/>
      <c r="B54" s="53">
        <f>IF(Tāme!B42="","",Tāme!B42)</f>
        <v>2.6</v>
      </c>
      <c r="C54" s="54" t="str">
        <f>IF(Tāme!C42="","",Tāme!C42)</f>
        <v/>
      </c>
      <c r="D54" s="217" t="str">
        <f>IF(Tāme!D42="","",Tāme!D42)</f>
        <v/>
      </c>
      <c r="E54" s="217" t="str">
        <f>IF(Tāme!E42="","",Tāme!E42)</f>
        <v/>
      </c>
      <c r="F54" s="55" t="str">
        <f>IF(Tāme!F42="","",Tāme!F42)</f>
        <v/>
      </c>
      <c r="G54" s="249">
        <f>IF(Tāme!G42="","",Tāme!G42)</f>
        <v>1</v>
      </c>
      <c r="H54" s="55">
        <f>IF(Tāme!H42="","",Tāme!H42)</f>
        <v>0</v>
      </c>
      <c r="I54" s="56">
        <f>IF(Tāme!I42="","",Tāme!I42)</f>
        <v>0</v>
      </c>
      <c r="J54" s="71">
        <f>IF(Tāme!J42="","",Tāme!J42)</f>
        <v>0</v>
      </c>
      <c r="K54" s="192"/>
      <c r="L54" s="57">
        <f>IF('Attiecināmās izmaksas'!L41="","",'Attiecināmās izmaksas'!L41)</f>
        <v>0</v>
      </c>
      <c r="M54" s="75" t="str">
        <f>IF('Attiecināmās izmaksas'!M41="","",'Attiecināmās izmaksas'!M41)</f>
        <v/>
      </c>
      <c r="N54" s="55" t="str">
        <f>IF('Attiecināmās izmaksas'!N41="","",'Attiecināmās izmaksas'!N41)</f>
        <v/>
      </c>
      <c r="O54" s="55" t="str">
        <f>IF('Attiecināmās izmaksas'!O41="","",'Attiecināmās izmaksas'!O41)</f>
        <v/>
      </c>
      <c r="P54" s="76">
        <f>IF('Attiecināmās izmaksas'!P41="","",'Attiecināmās izmaksas'!P41)</f>
        <v>0</v>
      </c>
      <c r="Q54" s="47"/>
      <c r="R54" s="57">
        <f>IF('Neattiecināmās un PVN izmaksas'!L41="","",'Neattiecināmās un PVN izmaksas'!L41)</f>
        <v>0</v>
      </c>
      <c r="S54" s="75" t="str">
        <f>IF('Neattiecināmās un PVN izmaksas'!M41="","",'Neattiecināmās un PVN izmaksas'!M41)</f>
        <v/>
      </c>
      <c r="T54" s="55" t="str">
        <f>IF('Neattiecināmās un PVN izmaksas'!N41="","",'Neattiecināmās un PVN izmaksas'!N41)</f>
        <v/>
      </c>
      <c r="U54" s="55" t="str">
        <f>IF('Neattiecināmās un PVN izmaksas'!O41="","",'Neattiecināmās un PVN izmaksas'!O41)</f>
        <v/>
      </c>
      <c r="V54" s="31"/>
      <c r="W54" s="57">
        <f>IF('Neattiecināmās un PVN izmaksas'!S41="","",'Neattiecināmās un PVN izmaksas'!S41)</f>
        <v>0</v>
      </c>
      <c r="X54" s="75" t="str">
        <f>IF('Neattiecināmās un PVN izmaksas'!T41="","",'Neattiecināmās un PVN izmaksas'!T41)</f>
        <v/>
      </c>
      <c r="Y54" s="55" t="str">
        <f>IF('Neattiecināmās un PVN izmaksas'!U41="","",'Neattiecināmās un PVN izmaksas'!U41)</f>
        <v/>
      </c>
      <c r="Z54" s="55" t="str">
        <f>IF('Neattiecināmās un PVN izmaksas'!V41="","",'Neattiecināmās un PVN izmaksas'!V41)</f>
        <v/>
      </c>
      <c r="AA54" s="31"/>
      <c r="AB54" s="355" t="str">
        <f>IF('Attiecināmās izmaksas'!R41="","",'Attiecināmās izmaksas'!R41)</f>
        <v/>
      </c>
      <c r="AC54" s="356" t="str">
        <f>IF('Attiecināmās izmaksas'!T41="","",'Attiecināmās izmaksas'!T41)</f>
        <v/>
      </c>
      <c r="AD54" s="357" t="str">
        <f>IF('Attiecināmās izmaksas'!U41="","",'Attiecināmās izmaksas'!U41)</f>
        <v/>
      </c>
      <c r="AE54" s="357" t="str">
        <f>IF('Attiecināmās izmaksas'!V41="","",'Attiecināmās izmaksas'!V41)</f>
        <v/>
      </c>
      <c r="AF54" s="357" t="str">
        <f>IF('Attiecināmās izmaksas'!W41="","",'Attiecināmās izmaksas'!W41)</f>
        <v/>
      </c>
      <c r="AG54" s="357" t="str">
        <f>IF('Attiecināmās izmaksas'!X41="","",'Attiecināmās izmaksas'!X41)</f>
        <v/>
      </c>
      <c r="AH54" s="358" t="str">
        <f>IF('Attiecināmās izmaksas'!Y41="","",'Attiecināmās izmaksas'!Y41)</f>
        <v/>
      </c>
      <c r="AI54" s="84"/>
      <c r="AJ54" s="84"/>
      <c r="AK54" s="84"/>
    </row>
    <row r="55" spans="1:37" s="85" customFormat="1" ht="10.5" customHeight="1" hidden="1" outlineLevel="1">
      <c r="A55" s="31"/>
      <c r="B55" s="53">
        <f>IF(Tāme!B43="","",Tāme!B43)</f>
        <v>2.7</v>
      </c>
      <c r="C55" s="54" t="str">
        <f>IF(Tāme!C43="","",Tāme!C43)</f>
        <v/>
      </c>
      <c r="D55" s="217" t="str">
        <f>IF(Tāme!D43="","",Tāme!D43)</f>
        <v/>
      </c>
      <c r="E55" s="217" t="str">
        <f>IF(Tāme!E43="","",Tāme!E43)</f>
        <v/>
      </c>
      <c r="F55" s="55" t="str">
        <f>IF(Tāme!F43="","",Tāme!F43)</f>
        <v/>
      </c>
      <c r="G55" s="249">
        <f>IF(Tāme!G43="","",Tāme!G43)</f>
        <v>1</v>
      </c>
      <c r="H55" s="55">
        <f>IF(Tāme!H43="","",Tāme!H43)</f>
        <v>0</v>
      </c>
      <c r="I55" s="56">
        <f>IF(Tāme!I43="","",Tāme!I43)</f>
        <v>0</v>
      </c>
      <c r="J55" s="71">
        <f>IF(Tāme!J43="","",Tāme!J43)</f>
        <v>0</v>
      </c>
      <c r="K55" s="192"/>
      <c r="L55" s="57">
        <f>IF('Attiecināmās izmaksas'!L42="","",'Attiecināmās izmaksas'!L42)</f>
        <v>0</v>
      </c>
      <c r="M55" s="75" t="str">
        <f>IF('Attiecināmās izmaksas'!M42="","",'Attiecināmās izmaksas'!M42)</f>
        <v/>
      </c>
      <c r="N55" s="55" t="str">
        <f>IF('Attiecināmās izmaksas'!N42="","",'Attiecināmās izmaksas'!N42)</f>
        <v/>
      </c>
      <c r="O55" s="55" t="str">
        <f>IF('Attiecināmās izmaksas'!O42="","",'Attiecināmās izmaksas'!O42)</f>
        <v/>
      </c>
      <c r="P55" s="76">
        <f>IF('Attiecināmās izmaksas'!P42="","",'Attiecināmās izmaksas'!P42)</f>
        <v>0</v>
      </c>
      <c r="Q55" s="47"/>
      <c r="R55" s="57">
        <f>IF('Neattiecināmās un PVN izmaksas'!L42="","",'Neattiecināmās un PVN izmaksas'!L42)</f>
        <v>0</v>
      </c>
      <c r="S55" s="75" t="str">
        <f>IF('Neattiecināmās un PVN izmaksas'!M42="","",'Neattiecināmās un PVN izmaksas'!M42)</f>
        <v/>
      </c>
      <c r="T55" s="55" t="str">
        <f>IF('Neattiecināmās un PVN izmaksas'!N42="","",'Neattiecināmās un PVN izmaksas'!N42)</f>
        <v/>
      </c>
      <c r="U55" s="55" t="str">
        <f>IF('Neattiecināmās un PVN izmaksas'!O42="","",'Neattiecināmās un PVN izmaksas'!O42)</f>
        <v/>
      </c>
      <c r="V55" s="31"/>
      <c r="W55" s="57">
        <f>IF('Neattiecināmās un PVN izmaksas'!S42="","",'Neattiecināmās un PVN izmaksas'!S42)</f>
        <v>0</v>
      </c>
      <c r="X55" s="75" t="str">
        <f>IF('Neattiecināmās un PVN izmaksas'!T42="","",'Neattiecināmās un PVN izmaksas'!T42)</f>
        <v/>
      </c>
      <c r="Y55" s="55" t="str">
        <f>IF('Neattiecināmās un PVN izmaksas'!U42="","",'Neattiecināmās un PVN izmaksas'!U42)</f>
        <v/>
      </c>
      <c r="Z55" s="55" t="str">
        <f>IF('Neattiecināmās un PVN izmaksas'!V42="","",'Neattiecināmās un PVN izmaksas'!V42)</f>
        <v/>
      </c>
      <c r="AA55" s="31"/>
      <c r="AB55" s="355" t="str">
        <f>IF('Attiecināmās izmaksas'!R42="","",'Attiecināmās izmaksas'!R42)</f>
        <v/>
      </c>
      <c r="AC55" s="356" t="str">
        <f>IF('Attiecināmās izmaksas'!T42="","",'Attiecināmās izmaksas'!T42)</f>
        <v/>
      </c>
      <c r="AD55" s="357" t="str">
        <f>IF('Attiecināmās izmaksas'!U42="","",'Attiecināmās izmaksas'!U42)</f>
        <v/>
      </c>
      <c r="AE55" s="357" t="str">
        <f>IF('Attiecināmās izmaksas'!V42="","",'Attiecināmās izmaksas'!V42)</f>
        <v/>
      </c>
      <c r="AF55" s="357" t="str">
        <f>IF('Attiecināmās izmaksas'!W42="","",'Attiecināmās izmaksas'!W42)</f>
        <v/>
      </c>
      <c r="AG55" s="357" t="str">
        <f>IF('Attiecināmās izmaksas'!X42="","",'Attiecināmās izmaksas'!X42)</f>
        <v/>
      </c>
      <c r="AH55" s="358" t="str">
        <f>IF('Attiecināmās izmaksas'!Y42="","",'Attiecināmās izmaksas'!Y42)</f>
        <v/>
      </c>
      <c r="AI55" s="84"/>
      <c r="AJ55" s="84"/>
      <c r="AK55" s="84"/>
    </row>
    <row r="56" spans="1:37" s="85" customFormat="1" ht="10.5" customHeight="1" hidden="1" outlineLevel="1">
      <c r="A56" s="31"/>
      <c r="B56" s="53">
        <f>IF(Tāme!B44="","",Tāme!B44)</f>
        <v>2.8</v>
      </c>
      <c r="C56" s="54" t="str">
        <f>IF(Tāme!C44="","",Tāme!C44)</f>
        <v/>
      </c>
      <c r="D56" s="217" t="str">
        <f>IF(Tāme!D44="","",Tāme!D44)</f>
        <v/>
      </c>
      <c r="E56" s="217" t="str">
        <f>IF(Tāme!E44="","",Tāme!E44)</f>
        <v/>
      </c>
      <c r="F56" s="55" t="str">
        <f>IF(Tāme!F44="","",Tāme!F44)</f>
        <v/>
      </c>
      <c r="G56" s="249">
        <f>IF(Tāme!G44="","",Tāme!G44)</f>
        <v>1</v>
      </c>
      <c r="H56" s="55">
        <f>IF(Tāme!H44="","",Tāme!H44)</f>
        <v>0</v>
      </c>
      <c r="I56" s="56">
        <f>IF(Tāme!I44="","",Tāme!I44)</f>
        <v>0</v>
      </c>
      <c r="J56" s="71">
        <f>IF(Tāme!J44="","",Tāme!J44)</f>
        <v>0</v>
      </c>
      <c r="K56" s="192"/>
      <c r="L56" s="57">
        <f>IF('Attiecināmās izmaksas'!L43="","",'Attiecināmās izmaksas'!L43)</f>
        <v>0</v>
      </c>
      <c r="M56" s="75" t="str">
        <f>IF('Attiecināmās izmaksas'!M43="","",'Attiecināmās izmaksas'!M43)</f>
        <v/>
      </c>
      <c r="N56" s="55" t="str">
        <f>IF('Attiecināmās izmaksas'!N43="","",'Attiecināmās izmaksas'!N43)</f>
        <v/>
      </c>
      <c r="O56" s="55" t="str">
        <f>IF('Attiecināmās izmaksas'!O43="","",'Attiecināmās izmaksas'!O43)</f>
        <v/>
      </c>
      <c r="P56" s="76">
        <f>IF('Attiecināmās izmaksas'!P43="","",'Attiecināmās izmaksas'!P43)</f>
        <v>0</v>
      </c>
      <c r="Q56" s="47"/>
      <c r="R56" s="57">
        <f>IF('Neattiecināmās un PVN izmaksas'!L43="","",'Neattiecināmās un PVN izmaksas'!L43)</f>
        <v>0</v>
      </c>
      <c r="S56" s="75" t="str">
        <f>IF('Neattiecināmās un PVN izmaksas'!M43="","",'Neattiecināmās un PVN izmaksas'!M43)</f>
        <v/>
      </c>
      <c r="T56" s="55" t="str">
        <f>IF('Neattiecināmās un PVN izmaksas'!N43="","",'Neattiecināmās un PVN izmaksas'!N43)</f>
        <v/>
      </c>
      <c r="U56" s="55" t="str">
        <f>IF('Neattiecināmās un PVN izmaksas'!O43="","",'Neattiecināmās un PVN izmaksas'!O43)</f>
        <v/>
      </c>
      <c r="V56" s="31"/>
      <c r="W56" s="57">
        <f>IF('Neattiecināmās un PVN izmaksas'!S43="","",'Neattiecināmās un PVN izmaksas'!S43)</f>
        <v>0</v>
      </c>
      <c r="X56" s="75" t="str">
        <f>IF('Neattiecināmās un PVN izmaksas'!T43="","",'Neattiecināmās un PVN izmaksas'!T43)</f>
        <v/>
      </c>
      <c r="Y56" s="55" t="str">
        <f>IF('Neattiecināmās un PVN izmaksas'!U43="","",'Neattiecināmās un PVN izmaksas'!U43)</f>
        <v/>
      </c>
      <c r="Z56" s="55" t="str">
        <f>IF('Neattiecināmās un PVN izmaksas'!V43="","",'Neattiecināmās un PVN izmaksas'!V43)</f>
        <v/>
      </c>
      <c r="AA56" s="31"/>
      <c r="AB56" s="355" t="str">
        <f>IF('Attiecināmās izmaksas'!R43="","",'Attiecināmās izmaksas'!R43)</f>
        <v/>
      </c>
      <c r="AC56" s="356" t="str">
        <f>IF('Attiecināmās izmaksas'!T43="","",'Attiecināmās izmaksas'!T43)</f>
        <v/>
      </c>
      <c r="AD56" s="357" t="str">
        <f>IF('Attiecināmās izmaksas'!U43="","",'Attiecināmās izmaksas'!U43)</f>
        <v/>
      </c>
      <c r="AE56" s="357" t="str">
        <f>IF('Attiecināmās izmaksas'!V43="","",'Attiecināmās izmaksas'!V43)</f>
        <v/>
      </c>
      <c r="AF56" s="357" t="str">
        <f>IF('Attiecināmās izmaksas'!W43="","",'Attiecināmās izmaksas'!W43)</f>
        <v/>
      </c>
      <c r="AG56" s="357" t="str">
        <f>IF('Attiecināmās izmaksas'!X43="","",'Attiecināmās izmaksas'!X43)</f>
        <v/>
      </c>
      <c r="AH56" s="358" t="str">
        <f>IF('Attiecināmās izmaksas'!Y43="","",'Attiecināmās izmaksas'!Y43)</f>
        <v/>
      </c>
      <c r="AI56" s="84"/>
      <c r="AJ56" s="84"/>
      <c r="AK56" s="84"/>
    </row>
    <row r="57" spans="1:37" s="85" customFormat="1" ht="10.5" customHeight="1" hidden="1" outlineLevel="1">
      <c r="A57" s="31"/>
      <c r="B57" s="53">
        <f>IF(Tāme!B45="","",Tāme!B45)</f>
        <v>2.9</v>
      </c>
      <c r="C57" s="54" t="str">
        <f>IF(Tāme!C45="","",Tāme!C45)</f>
        <v/>
      </c>
      <c r="D57" s="217" t="str">
        <f>IF(Tāme!D45="","",Tāme!D45)</f>
        <v/>
      </c>
      <c r="E57" s="217" t="str">
        <f>IF(Tāme!E45="","",Tāme!E45)</f>
        <v/>
      </c>
      <c r="F57" s="55" t="str">
        <f>IF(Tāme!F45="","",Tāme!F45)</f>
        <v/>
      </c>
      <c r="G57" s="249">
        <f>IF(Tāme!G45="","",Tāme!G45)</f>
        <v>1</v>
      </c>
      <c r="H57" s="55">
        <f>IF(Tāme!H45="","",Tāme!H45)</f>
        <v>0</v>
      </c>
      <c r="I57" s="56">
        <f>IF(Tāme!I45="","",Tāme!I45)</f>
        <v>0</v>
      </c>
      <c r="J57" s="71">
        <f>IF(Tāme!J45="","",Tāme!J45)</f>
        <v>0</v>
      </c>
      <c r="K57" s="192"/>
      <c r="L57" s="57">
        <f>IF('Attiecināmās izmaksas'!L44="","",'Attiecināmās izmaksas'!L44)</f>
        <v>0</v>
      </c>
      <c r="M57" s="75" t="str">
        <f>IF('Attiecināmās izmaksas'!M44="","",'Attiecināmās izmaksas'!M44)</f>
        <v/>
      </c>
      <c r="N57" s="55" t="str">
        <f>IF('Attiecināmās izmaksas'!N44="","",'Attiecināmās izmaksas'!N44)</f>
        <v/>
      </c>
      <c r="O57" s="55" t="str">
        <f>IF('Attiecināmās izmaksas'!O44="","",'Attiecināmās izmaksas'!O44)</f>
        <v/>
      </c>
      <c r="P57" s="76">
        <f>IF('Attiecināmās izmaksas'!P44="","",'Attiecināmās izmaksas'!P44)</f>
        <v>0</v>
      </c>
      <c r="Q57" s="47"/>
      <c r="R57" s="57">
        <f>IF('Neattiecināmās un PVN izmaksas'!L44="","",'Neattiecināmās un PVN izmaksas'!L44)</f>
        <v>0</v>
      </c>
      <c r="S57" s="75" t="str">
        <f>IF('Neattiecināmās un PVN izmaksas'!M44="","",'Neattiecināmās un PVN izmaksas'!M44)</f>
        <v/>
      </c>
      <c r="T57" s="55" t="str">
        <f>IF('Neattiecināmās un PVN izmaksas'!N44="","",'Neattiecināmās un PVN izmaksas'!N44)</f>
        <v/>
      </c>
      <c r="U57" s="55" t="str">
        <f>IF('Neattiecināmās un PVN izmaksas'!O44="","",'Neattiecināmās un PVN izmaksas'!O44)</f>
        <v/>
      </c>
      <c r="V57" s="31"/>
      <c r="W57" s="57">
        <f>IF('Neattiecināmās un PVN izmaksas'!S44="","",'Neattiecināmās un PVN izmaksas'!S44)</f>
        <v>0</v>
      </c>
      <c r="X57" s="75" t="str">
        <f>IF('Neattiecināmās un PVN izmaksas'!T44="","",'Neattiecināmās un PVN izmaksas'!T44)</f>
        <v/>
      </c>
      <c r="Y57" s="55" t="str">
        <f>IF('Neattiecināmās un PVN izmaksas'!U44="","",'Neattiecināmās un PVN izmaksas'!U44)</f>
        <v/>
      </c>
      <c r="Z57" s="55" t="str">
        <f>IF('Neattiecināmās un PVN izmaksas'!V44="","",'Neattiecināmās un PVN izmaksas'!V44)</f>
        <v/>
      </c>
      <c r="AA57" s="31"/>
      <c r="AB57" s="355" t="str">
        <f>IF('Attiecināmās izmaksas'!R44="","",'Attiecināmās izmaksas'!R44)</f>
        <v/>
      </c>
      <c r="AC57" s="356" t="str">
        <f>IF('Attiecināmās izmaksas'!T44="","",'Attiecināmās izmaksas'!T44)</f>
        <v/>
      </c>
      <c r="AD57" s="357" t="str">
        <f>IF('Attiecināmās izmaksas'!U44="","",'Attiecināmās izmaksas'!U44)</f>
        <v/>
      </c>
      <c r="AE57" s="357" t="str">
        <f>IF('Attiecināmās izmaksas'!V44="","",'Attiecināmās izmaksas'!V44)</f>
        <v/>
      </c>
      <c r="AF57" s="357" t="str">
        <f>IF('Attiecināmās izmaksas'!W44="","",'Attiecināmās izmaksas'!W44)</f>
        <v/>
      </c>
      <c r="AG57" s="357" t="str">
        <f>IF('Attiecināmās izmaksas'!X44="","",'Attiecināmās izmaksas'!X44)</f>
        <v/>
      </c>
      <c r="AH57" s="358" t="str">
        <f>IF('Attiecināmās izmaksas'!Y44="","",'Attiecināmās izmaksas'!Y44)</f>
        <v/>
      </c>
      <c r="AI57" s="84"/>
      <c r="AJ57" s="84"/>
      <c r="AK57" s="84"/>
    </row>
    <row r="58" spans="1:37" s="85" customFormat="1" ht="10.5" customHeight="1" hidden="1" outlineLevel="1">
      <c r="A58" s="31"/>
      <c r="B58" s="53" t="str">
        <f>IF(Tāme!B46="","",Tāme!B46)</f>
        <v>2.10.</v>
      </c>
      <c r="C58" s="54" t="str">
        <f>IF(Tāme!C46="","",Tāme!C46)</f>
        <v/>
      </c>
      <c r="D58" s="217" t="str">
        <f>IF(Tāme!D46="","",Tāme!D46)</f>
        <v/>
      </c>
      <c r="E58" s="217" t="str">
        <f>IF(Tāme!E46="","",Tāme!E46)</f>
        <v/>
      </c>
      <c r="F58" s="55" t="str">
        <f>IF(Tāme!F46="","",Tāme!F46)</f>
        <v/>
      </c>
      <c r="G58" s="249">
        <f>IF(Tāme!G46="","",Tāme!G46)</f>
        <v>1</v>
      </c>
      <c r="H58" s="55">
        <f>IF(Tāme!H46="","",Tāme!H46)</f>
        <v>0</v>
      </c>
      <c r="I58" s="56">
        <f>IF(Tāme!I46="","",Tāme!I46)</f>
        <v>0</v>
      </c>
      <c r="J58" s="71">
        <f>IF(Tāme!J46="","",Tāme!J46)</f>
        <v>0</v>
      </c>
      <c r="K58" s="192"/>
      <c r="L58" s="57">
        <f>IF('Attiecināmās izmaksas'!L45="","",'Attiecināmās izmaksas'!L45)</f>
        <v>0</v>
      </c>
      <c r="M58" s="75" t="str">
        <f>IF('Attiecināmās izmaksas'!M45="","",'Attiecināmās izmaksas'!M45)</f>
        <v/>
      </c>
      <c r="N58" s="55" t="str">
        <f>IF('Attiecināmās izmaksas'!N45="","",'Attiecināmās izmaksas'!N45)</f>
        <v/>
      </c>
      <c r="O58" s="55" t="str">
        <f>IF('Attiecināmās izmaksas'!O45="","",'Attiecināmās izmaksas'!O45)</f>
        <v/>
      </c>
      <c r="P58" s="76">
        <f>IF('Attiecināmās izmaksas'!P45="","",'Attiecināmās izmaksas'!P45)</f>
        <v>0</v>
      </c>
      <c r="Q58" s="47"/>
      <c r="R58" s="57">
        <f>IF('Neattiecināmās un PVN izmaksas'!L45="","",'Neattiecināmās un PVN izmaksas'!L45)</f>
        <v>0</v>
      </c>
      <c r="S58" s="75" t="str">
        <f>IF('Neattiecināmās un PVN izmaksas'!M45="","",'Neattiecināmās un PVN izmaksas'!M45)</f>
        <v/>
      </c>
      <c r="T58" s="55" t="str">
        <f>IF('Neattiecināmās un PVN izmaksas'!N45="","",'Neattiecināmās un PVN izmaksas'!N45)</f>
        <v/>
      </c>
      <c r="U58" s="55" t="str">
        <f>IF('Neattiecināmās un PVN izmaksas'!O45="","",'Neattiecināmās un PVN izmaksas'!O45)</f>
        <v/>
      </c>
      <c r="V58" s="31"/>
      <c r="W58" s="57">
        <f>IF('Neattiecināmās un PVN izmaksas'!S45="","",'Neattiecināmās un PVN izmaksas'!S45)</f>
        <v>0</v>
      </c>
      <c r="X58" s="75" t="str">
        <f>IF('Neattiecināmās un PVN izmaksas'!T45="","",'Neattiecināmās un PVN izmaksas'!T45)</f>
        <v/>
      </c>
      <c r="Y58" s="55" t="str">
        <f>IF('Neattiecināmās un PVN izmaksas'!U45="","",'Neattiecināmās un PVN izmaksas'!U45)</f>
        <v/>
      </c>
      <c r="Z58" s="55" t="str">
        <f>IF('Neattiecināmās un PVN izmaksas'!V45="","",'Neattiecināmās un PVN izmaksas'!V45)</f>
        <v/>
      </c>
      <c r="AA58" s="31"/>
      <c r="AB58" s="355" t="str">
        <f>IF('Attiecināmās izmaksas'!R45="","",'Attiecināmās izmaksas'!R45)</f>
        <v/>
      </c>
      <c r="AC58" s="356" t="str">
        <f>IF('Attiecināmās izmaksas'!T45="","",'Attiecināmās izmaksas'!T45)</f>
        <v/>
      </c>
      <c r="AD58" s="357" t="str">
        <f>IF('Attiecināmās izmaksas'!U45="","",'Attiecināmās izmaksas'!U45)</f>
        <v/>
      </c>
      <c r="AE58" s="357" t="str">
        <f>IF('Attiecināmās izmaksas'!V45="","",'Attiecināmās izmaksas'!V45)</f>
        <v/>
      </c>
      <c r="AF58" s="357" t="str">
        <f>IF('Attiecināmās izmaksas'!W45="","",'Attiecināmās izmaksas'!W45)</f>
        <v/>
      </c>
      <c r="AG58" s="357" t="str">
        <f>IF('Attiecināmās izmaksas'!X45="","",'Attiecināmās izmaksas'!X45)</f>
        <v/>
      </c>
      <c r="AH58" s="358" t="str">
        <f>IF('Attiecināmās izmaksas'!Y45="","",'Attiecināmās izmaksas'!Y45)</f>
        <v/>
      </c>
      <c r="AI58" s="84"/>
      <c r="AJ58" s="84"/>
      <c r="AK58" s="84"/>
    </row>
    <row r="59" spans="1:37" s="85" customFormat="1" ht="10.5" customHeight="1" hidden="1" outlineLevel="1">
      <c r="A59" s="31"/>
      <c r="B59" s="53">
        <f>IF(Tāme!B47="","",Tāme!B47)</f>
        <v>2.11</v>
      </c>
      <c r="C59" s="54" t="str">
        <f>IF(Tāme!C47="","",Tāme!C47)</f>
        <v/>
      </c>
      <c r="D59" s="217" t="str">
        <f>IF(Tāme!D47="","",Tāme!D47)</f>
        <v/>
      </c>
      <c r="E59" s="217" t="str">
        <f>IF(Tāme!E47="","",Tāme!E47)</f>
        <v/>
      </c>
      <c r="F59" s="55" t="str">
        <f>IF(Tāme!F47="","",Tāme!F47)</f>
        <v/>
      </c>
      <c r="G59" s="249">
        <f>IF(Tāme!G47="","",Tāme!G47)</f>
        <v>1</v>
      </c>
      <c r="H59" s="55">
        <f>IF(Tāme!H47="","",Tāme!H47)</f>
        <v>0</v>
      </c>
      <c r="I59" s="56">
        <f>IF(Tāme!I47="","",Tāme!I47)</f>
        <v>0</v>
      </c>
      <c r="J59" s="71">
        <f>IF(Tāme!J47="","",Tāme!J47)</f>
        <v>0</v>
      </c>
      <c r="K59" s="192"/>
      <c r="L59" s="57">
        <f>IF('Attiecināmās izmaksas'!L46="","",'Attiecināmās izmaksas'!L46)</f>
        <v>0</v>
      </c>
      <c r="M59" s="75" t="str">
        <f>IF('Attiecināmās izmaksas'!M46="","",'Attiecināmās izmaksas'!M46)</f>
        <v/>
      </c>
      <c r="N59" s="55" t="str">
        <f>IF('Attiecināmās izmaksas'!N46="","",'Attiecināmās izmaksas'!N46)</f>
        <v/>
      </c>
      <c r="O59" s="55" t="str">
        <f>IF('Attiecināmās izmaksas'!O46="","",'Attiecināmās izmaksas'!O46)</f>
        <v/>
      </c>
      <c r="P59" s="76">
        <f>IF('Attiecināmās izmaksas'!P46="","",'Attiecināmās izmaksas'!P46)</f>
        <v>0</v>
      </c>
      <c r="Q59" s="47"/>
      <c r="R59" s="57">
        <f>IF('Neattiecināmās un PVN izmaksas'!L46="","",'Neattiecināmās un PVN izmaksas'!L46)</f>
        <v>0</v>
      </c>
      <c r="S59" s="75" t="str">
        <f>IF('Neattiecināmās un PVN izmaksas'!M46="","",'Neattiecināmās un PVN izmaksas'!M46)</f>
        <v/>
      </c>
      <c r="T59" s="55" t="str">
        <f>IF('Neattiecināmās un PVN izmaksas'!N46="","",'Neattiecināmās un PVN izmaksas'!N46)</f>
        <v/>
      </c>
      <c r="U59" s="55" t="str">
        <f>IF('Neattiecināmās un PVN izmaksas'!O46="","",'Neattiecināmās un PVN izmaksas'!O46)</f>
        <v/>
      </c>
      <c r="V59" s="31"/>
      <c r="W59" s="57">
        <f>IF('Neattiecināmās un PVN izmaksas'!S46="","",'Neattiecināmās un PVN izmaksas'!S46)</f>
        <v>0</v>
      </c>
      <c r="X59" s="75" t="str">
        <f>IF('Neattiecināmās un PVN izmaksas'!T46="","",'Neattiecināmās un PVN izmaksas'!T46)</f>
        <v/>
      </c>
      <c r="Y59" s="55" t="str">
        <f>IF('Neattiecināmās un PVN izmaksas'!U46="","",'Neattiecināmās un PVN izmaksas'!U46)</f>
        <v/>
      </c>
      <c r="Z59" s="55" t="str">
        <f>IF('Neattiecināmās un PVN izmaksas'!V46="","",'Neattiecināmās un PVN izmaksas'!V46)</f>
        <v/>
      </c>
      <c r="AA59" s="31"/>
      <c r="AB59" s="355" t="str">
        <f>IF('Attiecināmās izmaksas'!R46="","",'Attiecināmās izmaksas'!R46)</f>
        <v/>
      </c>
      <c r="AC59" s="356" t="str">
        <f>IF('Attiecināmās izmaksas'!T46="","",'Attiecināmās izmaksas'!T46)</f>
        <v/>
      </c>
      <c r="AD59" s="357" t="str">
        <f>IF('Attiecināmās izmaksas'!U46="","",'Attiecināmās izmaksas'!U46)</f>
        <v/>
      </c>
      <c r="AE59" s="357" t="str">
        <f>IF('Attiecināmās izmaksas'!V46="","",'Attiecināmās izmaksas'!V46)</f>
        <v/>
      </c>
      <c r="AF59" s="357" t="str">
        <f>IF('Attiecināmās izmaksas'!W46="","",'Attiecināmās izmaksas'!W46)</f>
        <v/>
      </c>
      <c r="AG59" s="357" t="str">
        <f>IF('Attiecināmās izmaksas'!X46="","",'Attiecināmās izmaksas'!X46)</f>
        <v/>
      </c>
      <c r="AH59" s="358" t="str">
        <f>IF('Attiecināmās izmaksas'!Y46="","",'Attiecināmās izmaksas'!Y46)</f>
        <v/>
      </c>
      <c r="AI59" s="84"/>
      <c r="AJ59" s="84"/>
      <c r="AK59" s="84"/>
    </row>
    <row r="60" spans="1:37" s="85" customFormat="1" ht="10.5" customHeight="1" hidden="1" outlineLevel="1">
      <c r="A60" s="31"/>
      <c r="B60" s="53">
        <f>IF(Tāme!B48="","",Tāme!B48)</f>
        <v>2.12</v>
      </c>
      <c r="C60" s="54" t="str">
        <f>IF(Tāme!C48="","",Tāme!C48)</f>
        <v/>
      </c>
      <c r="D60" s="217" t="str">
        <f>IF(Tāme!D48="","",Tāme!D48)</f>
        <v/>
      </c>
      <c r="E60" s="217" t="str">
        <f>IF(Tāme!E48="","",Tāme!E48)</f>
        <v/>
      </c>
      <c r="F60" s="55" t="str">
        <f>IF(Tāme!F48="","",Tāme!F48)</f>
        <v/>
      </c>
      <c r="G60" s="249">
        <f>IF(Tāme!G48="","",Tāme!G48)</f>
        <v>1</v>
      </c>
      <c r="H60" s="55">
        <f>IF(Tāme!H48="","",Tāme!H48)</f>
        <v>0</v>
      </c>
      <c r="I60" s="56">
        <f>IF(Tāme!I48="","",Tāme!I48)</f>
        <v>0</v>
      </c>
      <c r="J60" s="71">
        <f>IF(Tāme!J48="","",Tāme!J48)</f>
        <v>0</v>
      </c>
      <c r="K60" s="192"/>
      <c r="L60" s="57">
        <f>IF('Attiecināmās izmaksas'!L47="","",'Attiecināmās izmaksas'!L47)</f>
        <v>0</v>
      </c>
      <c r="M60" s="75" t="str">
        <f>IF('Attiecināmās izmaksas'!M47="","",'Attiecināmās izmaksas'!M47)</f>
        <v/>
      </c>
      <c r="N60" s="55" t="str">
        <f>IF('Attiecināmās izmaksas'!N47="","",'Attiecināmās izmaksas'!N47)</f>
        <v/>
      </c>
      <c r="O60" s="55" t="str">
        <f>IF('Attiecināmās izmaksas'!O47="","",'Attiecināmās izmaksas'!O47)</f>
        <v/>
      </c>
      <c r="P60" s="76">
        <f>IF('Attiecināmās izmaksas'!P47="","",'Attiecināmās izmaksas'!P47)</f>
        <v>0</v>
      </c>
      <c r="Q60" s="47"/>
      <c r="R60" s="57">
        <f>IF('Neattiecināmās un PVN izmaksas'!L47="","",'Neattiecināmās un PVN izmaksas'!L47)</f>
        <v>0</v>
      </c>
      <c r="S60" s="75" t="str">
        <f>IF('Neattiecināmās un PVN izmaksas'!M47="","",'Neattiecināmās un PVN izmaksas'!M47)</f>
        <v/>
      </c>
      <c r="T60" s="55" t="str">
        <f>IF('Neattiecināmās un PVN izmaksas'!N47="","",'Neattiecināmās un PVN izmaksas'!N47)</f>
        <v/>
      </c>
      <c r="U60" s="55" t="str">
        <f>IF('Neattiecināmās un PVN izmaksas'!O47="","",'Neattiecināmās un PVN izmaksas'!O47)</f>
        <v/>
      </c>
      <c r="V60" s="31"/>
      <c r="W60" s="57">
        <f>IF('Neattiecināmās un PVN izmaksas'!S47="","",'Neattiecināmās un PVN izmaksas'!S47)</f>
        <v>0</v>
      </c>
      <c r="X60" s="75" t="str">
        <f>IF('Neattiecināmās un PVN izmaksas'!T47="","",'Neattiecināmās un PVN izmaksas'!T47)</f>
        <v/>
      </c>
      <c r="Y60" s="55" t="str">
        <f>IF('Neattiecināmās un PVN izmaksas'!U47="","",'Neattiecināmās un PVN izmaksas'!U47)</f>
        <v/>
      </c>
      <c r="Z60" s="55" t="str">
        <f>IF('Neattiecināmās un PVN izmaksas'!V47="","",'Neattiecināmās un PVN izmaksas'!V47)</f>
        <v/>
      </c>
      <c r="AA60" s="31"/>
      <c r="AB60" s="355" t="str">
        <f>IF('Attiecināmās izmaksas'!R47="","",'Attiecināmās izmaksas'!R47)</f>
        <v/>
      </c>
      <c r="AC60" s="356" t="str">
        <f>IF('Attiecināmās izmaksas'!T47="","",'Attiecināmās izmaksas'!T47)</f>
        <v/>
      </c>
      <c r="AD60" s="357" t="str">
        <f>IF('Attiecināmās izmaksas'!U47="","",'Attiecināmās izmaksas'!U47)</f>
        <v/>
      </c>
      <c r="AE60" s="357" t="str">
        <f>IF('Attiecināmās izmaksas'!V47="","",'Attiecināmās izmaksas'!V47)</f>
        <v/>
      </c>
      <c r="AF60" s="357" t="str">
        <f>IF('Attiecināmās izmaksas'!W47="","",'Attiecināmās izmaksas'!W47)</f>
        <v/>
      </c>
      <c r="AG60" s="357" t="str">
        <f>IF('Attiecināmās izmaksas'!X47="","",'Attiecināmās izmaksas'!X47)</f>
        <v/>
      </c>
      <c r="AH60" s="358" t="str">
        <f>IF('Attiecināmās izmaksas'!Y47="","",'Attiecināmās izmaksas'!Y47)</f>
        <v/>
      </c>
      <c r="AI60" s="84"/>
      <c r="AJ60" s="84"/>
      <c r="AK60" s="84"/>
    </row>
    <row r="61" spans="1:37" s="85" customFormat="1" ht="10.5" customHeight="1" hidden="1" outlineLevel="1">
      <c r="A61" s="31"/>
      <c r="B61" s="53">
        <f>IF(Tāme!B49="","",Tāme!B49)</f>
        <v>2.13</v>
      </c>
      <c r="C61" s="54" t="str">
        <f>IF(Tāme!C49="","",Tāme!C49)</f>
        <v/>
      </c>
      <c r="D61" s="217" t="str">
        <f>IF(Tāme!D49="","",Tāme!D49)</f>
        <v/>
      </c>
      <c r="E61" s="217" t="str">
        <f>IF(Tāme!E49="","",Tāme!E49)</f>
        <v/>
      </c>
      <c r="F61" s="55" t="str">
        <f>IF(Tāme!F49="","",Tāme!F49)</f>
        <v/>
      </c>
      <c r="G61" s="249">
        <f>IF(Tāme!G49="","",Tāme!G49)</f>
        <v>1</v>
      </c>
      <c r="H61" s="55">
        <f>IF(Tāme!H49="","",Tāme!H49)</f>
        <v>0</v>
      </c>
      <c r="I61" s="56">
        <f>IF(Tāme!I49="","",Tāme!I49)</f>
        <v>0</v>
      </c>
      <c r="J61" s="71">
        <f>IF(Tāme!J49="","",Tāme!J49)</f>
        <v>0</v>
      </c>
      <c r="K61" s="192"/>
      <c r="L61" s="57">
        <f>IF('Attiecināmās izmaksas'!L48="","",'Attiecināmās izmaksas'!L48)</f>
        <v>0</v>
      </c>
      <c r="M61" s="75" t="str">
        <f>IF('Attiecināmās izmaksas'!M48="","",'Attiecināmās izmaksas'!M48)</f>
        <v/>
      </c>
      <c r="N61" s="55" t="str">
        <f>IF('Attiecināmās izmaksas'!N48="","",'Attiecināmās izmaksas'!N48)</f>
        <v/>
      </c>
      <c r="O61" s="55" t="str">
        <f>IF('Attiecināmās izmaksas'!O48="","",'Attiecināmās izmaksas'!O48)</f>
        <v/>
      </c>
      <c r="P61" s="76">
        <f>IF('Attiecināmās izmaksas'!P48="","",'Attiecināmās izmaksas'!P48)</f>
        <v>0</v>
      </c>
      <c r="Q61" s="47"/>
      <c r="R61" s="57">
        <f>IF('Neattiecināmās un PVN izmaksas'!L48="","",'Neattiecināmās un PVN izmaksas'!L48)</f>
        <v>0</v>
      </c>
      <c r="S61" s="75" t="str">
        <f>IF('Neattiecināmās un PVN izmaksas'!M48="","",'Neattiecināmās un PVN izmaksas'!M48)</f>
        <v/>
      </c>
      <c r="T61" s="55" t="str">
        <f>IF('Neattiecināmās un PVN izmaksas'!N48="","",'Neattiecināmās un PVN izmaksas'!N48)</f>
        <v/>
      </c>
      <c r="U61" s="55" t="str">
        <f>IF('Neattiecināmās un PVN izmaksas'!O48="","",'Neattiecināmās un PVN izmaksas'!O48)</f>
        <v/>
      </c>
      <c r="V61" s="31"/>
      <c r="W61" s="57">
        <f>IF('Neattiecināmās un PVN izmaksas'!S48="","",'Neattiecināmās un PVN izmaksas'!S48)</f>
        <v>0</v>
      </c>
      <c r="X61" s="75" t="str">
        <f>IF('Neattiecināmās un PVN izmaksas'!T48="","",'Neattiecināmās un PVN izmaksas'!T48)</f>
        <v/>
      </c>
      <c r="Y61" s="55" t="str">
        <f>IF('Neattiecināmās un PVN izmaksas'!U48="","",'Neattiecināmās un PVN izmaksas'!U48)</f>
        <v/>
      </c>
      <c r="Z61" s="55" t="str">
        <f>IF('Neattiecināmās un PVN izmaksas'!V48="","",'Neattiecināmās un PVN izmaksas'!V48)</f>
        <v/>
      </c>
      <c r="AA61" s="31"/>
      <c r="AB61" s="355" t="str">
        <f>IF('Attiecināmās izmaksas'!R48="","",'Attiecināmās izmaksas'!R48)</f>
        <v/>
      </c>
      <c r="AC61" s="356" t="str">
        <f>IF('Attiecināmās izmaksas'!T48="","",'Attiecināmās izmaksas'!T48)</f>
        <v/>
      </c>
      <c r="AD61" s="357" t="str">
        <f>IF('Attiecināmās izmaksas'!U48="","",'Attiecināmās izmaksas'!U48)</f>
        <v/>
      </c>
      <c r="AE61" s="357" t="str">
        <f>IF('Attiecināmās izmaksas'!V48="","",'Attiecināmās izmaksas'!V48)</f>
        <v/>
      </c>
      <c r="AF61" s="357" t="str">
        <f>IF('Attiecināmās izmaksas'!W48="","",'Attiecināmās izmaksas'!W48)</f>
        <v/>
      </c>
      <c r="AG61" s="357" t="str">
        <f>IF('Attiecināmās izmaksas'!X48="","",'Attiecināmās izmaksas'!X48)</f>
        <v/>
      </c>
      <c r="AH61" s="358" t="str">
        <f>IF('Attiecināmās izmaksas'!Y48="","",'Attiecināmās izmaksas'!Y48)</f>
        <v/>
      </c>
      <c r="AI61" s="84"/>
      <c r="AJ61" s="84"/>
      <c r="AK61" s="84"/>
    </row>
    <row r="62" spans="1:37" s="85" customFormat="1" ht="10.5" customHeight="1" hidden="1" outlineLevel="1">
      <c r="A62" s="31"/>
      <c r="B62" s="53">
        <f>IF(Tāme!B50="","",Tāme!B50)</f>
        <v>2.14</v>
      </c>
      <c r="C62" s="54" t="str">
        <f>IF(Tāme!C50="","",Tāme!C50)</f>
        <v/>
      </c>
      <c r="D62" s="217" t="str">
        <f>IF(Tāme!D50="","",Tāme!D50)</f>
        <v/>
      </c>
      <c r="E62" s="217" t="str">
        <f>IF(Tāme!E50="","",Tāme!E50)</f>
        <v/>
      </c>
      <c r="F62" s="55" t="str">
        <f>IF(Tāme!F50="","",Tāme!F50)</f>
        <v/>
      </c>
      <c r="G62" s="249">
        <f>IF(Tāme!G50="","",Tāme!G50)</f>
        <v>1</v>
      </c>
      <c r="H62" s="55">
        <f>IF(Tāme!H50="","",Tāme!H50)</f>
        <v>0</v>
      </c>
      <c r="I62" s="56">
        <f>IF(Tāme!I50="","",Tāme!I50)</f>
        <v>0</v>
      </c>
      <c r="J62" s="71">
        <f>IF(Tāme!J50="","",Tāme!J50)</f>
        <v>0</v>
      </c>
      <c r="K62" s="192"/>
      <c r="L62" s="57">
        <f>IF('Attiecināmās izmaksas'!L49="","",'Attiecināmās izmaksas'!L49)</f>
        <v>0</v>
      </c>
      <c r="M62" s="75" t="str">
        <f>IF('Attiecināmās izmaksas'!M49="","",'Attiecināmās izmaksas'!M49)</f>
        <v/>
      </c>
      <c r="N62" s="55" t="str">
        <f>IF('Attiecināmās izmaksas'!N49="","",'Attiecināmās izmaksas'!N49)</f>
        <v/>
      </c>
      <c r="O62" s="55" t="str">
        <f>IF('Attiecināmās izmaksas'!O49="","",'Attiecināmās izmaksas'!O49)</f>
        <v/>
      </c>
      <c r="P62" s="76">
        <f>IF('Attiecināmās izmaksas'!P49="","",'Attiecināmās izmaksas'!P49)</f>
        <v>0</v>
      </c>
      <c r="Q62" s="47"/>
      <c r="R62" s="57">
        <f>IF('Neattiecināmās un PVN izmaksas'!L49="","",'Neattiecināmās un PVN izmaksas'!L49)</f>
        <v>0</v>
      </c>
      <c r="S62" s="75" t="str">
        <f>IF('Neattiecināmās un PVN izmaksas'!M49="","",'Neattiecināmās un PVN izmaksas'!M49)</f>
        <v/>
      </c>
      <c r="T62" s="55" t="str">
        <f>IF('Neattiecināmās un PVN izmaksas'!N49="","",'Neattiecināmās un PVN izmaksas'!N49)</f>
        <v/>
      </c>
      <c r="U62" s="55" t="str">
        <f>IF('Neattiecināmās un PVN izmaksas'!O49="","",'Neattiecināmās un PVN izmaksas'!O49)</f>
        <v/>
      </c>
      <c r="V62" s="31"/>
      <c r="W62" s="57">
        <f>IF('Neattiecināmās un PVN izmaksas'!S49="","",'Neattiecināmās un PVN izmaksas'!S49)</f>
        <v>0</v>
      </c>
      <c r="X62" s="75" t="str">
        <f>IF('Neattiecināmās un PVN izmaksas'!T49="","",'Neattiecināmās un PVN izmaksas'!T49)</f>
        <v/>
      </c>
      <c r="Y62" s="55" t="str">
        <f>IF('Neattiecināmās un PVN izmaksas'!U49="","",'Neattiecināmās un PVN izmaksas'!U49)</f>
        <v/>
      </c>
      <c r="Z62" s="55" t="str">
        <f>IF('Neattiecināmās un PVN izmaksas'!V49="","",'Neattiecināmās un PVN izmaksas'!V49)</f>
        <v/>
      </c>
      <c r="AA62" s="31"/>
      <c r="AB62" s="355" t="str">
        <f>IF('Attiecināmās izmaksas'!R49="","",'Attiecināmās izmaksas'!R49)</f>
        <v/>
      </c>
      <c r="AC62" s="356" t="str">
        <f>IF('Attiecināmās izmaksas'!T49="","",'Attiecināmās izmaksas'!T49)</f>
        <v/>
      </c>
      <c r="AD62" s="357" t="str">
        <f>IF('Attiecināmās izmaksas'!U49="","",'Attiecināmās izmaksas'!U49)</f>
        <v/>
      </c>
      <c r="AE62" s="357" t="str">
        <f>IF('Attiecināmās izmaksas'!V49="","",'Attiecināmās izmaksas'!V49)</f>
        <v/>
      </c>
      <c r="AF62" s="357" t="str">
        <f>IF('Attiecināmās izmaksas'!W49="","",'Attiecināmās izmaksas'!W49)</f>
        <v/>
      </c>
      <c r="AG62" s="357" t="str">
        <f>IF('Attiecināmās izmaksas'!X49="","",'Attiecināmās izmaksas'!X49)</f>
        <v/>
      </c>
      <c r="AH62" s="358" t="str">
        <f>IF('Attiecināmās izmaksas'!Y49="","",'Attiecināmās izmaksas'!Y49)</f>
        <v/>
      </c>
      <c r="AI62" s="84"/>
      <c r="AJ62" s="84"/>
      <c r="AK62" s="84"/>
    </row>
    <row r="63" spans="1:37" s="85" customFormat="1" ht="10.5" customHeight="1" hidden="1" outlineLevel="1">
      <c r="A63" s="31"/>
      <c r="B63" s="53">
        <f>IF(Tāme!B51="","",Tāme!B51)</f>
        <v>2.15</v>
      </c>
      <c r="C63" s="54" t="str">
        <f>IF(Tāme!C51="","",Tāme!C51)</f>
        <v/>
      </c>
      <c r="D63" s="217" t="str">
        <f>IF(Tāme!D51="","",Tāme!D51)</f>
        <v/>
      </c>
      <c r="E63" s="217" t="str">
        <f>IF(Tāme!E51="","",Tāme!E51)</f>
        <v/>
      </c>
      <c r="F63" s="55" t="str">
        <f>IF(Tāme!F51="","",Tāme!F51)</f>
        <v/>
      </c>
      <c r="G63" s="249">
        <f>IF(Tāme!G51="","",Tāme!G51)</f>
        <v>1</v>
      </c>
      <c r="H63" s="55">
        <f>IF(Tāme!H51="","",Tāme!H51)</f>
        <v>0</v>
      </c>
      <c r="I63" s="56">
        <f>IF(Tāme!I51="","",Tāme!I51)</f>
        <v>0</v>
      </c>
      <c r="J63" s="71">
        <f>IF(Tāme!J51="","",Tāme!J51)</f>
        <v>0</v>
      </c>
      <c r="K63" s="192"/>
      <c r="L63" s="57">
        <f>IF('Attiecināmās izmaksas'!L50="","",'Attiecināmās izmaksas'!L50)</f>
        <v>0</v>
      </c>
      <c r="M63" s="75" t="str">
        <f>IF('Attiecināmās izmaksas'!M50="","",'Attiecināmās izmaksas'!M50)</f>
        <v/>
      </c>
      <c r="N63" s="55" t="str">
        <f>IF('Attiecināmās izmaksas'!N50="","",'Attiecināmās izmaksas'!N50)</f>
        <v/>
      </c>
      <c r="O63" s="55" t="str">
        <f>IF('Attiecināmās izmaksas'!O50="","",'Attiecināmās izmaksas'!O50)</f>
        <v/>
      </c>
      <c r="P63" s="76">
        <f>IF('Attiecināmās izmaksas'!P50="","",'Attiecināmās izmaksas'!P50)</f>
        <v>0</v>
      </c>
      <c r="Q63" s="47"/>
      <c r="R63" s="57">
        <f>IF('Neattiecināmās un PVN izmaksas'!L50="","",'Neattiecināmās un PVN izmaksas'!L50)</f>
        <v>0</v>
      </c>
      <c r="S63" s="75" t="str">
        <f>IF('Neattiecināmās un PVN izmaksas'!M50="","",'Neattiecināmās un PVN izmaksas'!M50)</f>
        <v/>
      </c>
      <c r="T63" s="55" t="str">
        <f>IF('Neattiecināmās un PVN izmaksas'!N50="","",'Neattiecināmās un PVN izmaksas'!N50)</f>
        <v/>
      </c>
      <c r="U63" s="55" t="str">
        <f>IF('Neattiecināmās un PVN izmaksas'!O50="","",'Neattiecināmās un PVN izmaksas'!O50)</f>
        <v/>
      </c>
      <c r="V63" s="31"/>
      <c r="W63" s="57">
        <f>IF('Neattiecināmās un PVN izmaksas'!S50="","",'Neattiecināmās un PVN izmaksas'!S50)</f>
        <v>0</v>
      </c>
      <c r="X63" s="75" t="str">
        <f>IF('Neattiecināmās un PVN izmaksas'!T50="","",'Neattiecināmās un PVN izmaksas'!T50)</f>
        <v/>
      </c>
      <c r="Y63" s="55" t="str">
        <f>IF('Neattiecināmās un PVN izmaksas'!U50="","",'Neattiecināmās un PVN izmaksas'!U50)</f>
        <v/>
      </c>
      <c r="Z63" s="55" t="str">
        <f>IF('Neattiecināmās un PVN izmaksas'!V50="","",'Neattiecināmās un PVN izmaksas'!V50)</f>
        <v/>
      </c>
      <c r="AA63" s="31"/>
      <c r="AB63" s="355" t="str">
        <f>IF('Attiecināmās izmaksas'!R50="","",'Attiecināmās izmaksas'!R50)</f>
        <v/>
      </c>
      <c r="AC63" s="356" t="str">
        <f>IF('Attiecināmās izmaksas'!T50="","",'Attiecināmās izmaksas'!T50)</f>
        <v/>
      </c>
      <c r="AD63" s="357" t="str">
        <f>IF('Attiecināmās izmaksas'!U50="","",'Attiecināmās izmaksas'!U50)</f>
        <v/>
      </c>
      <c r="AE63" s="357" t="str">
        <f>IF('Attiecināmās izmaksas'!V50="","",'Attiecināmās izmaksas'!V50)</f>
        <v/>
      </c>
      <c r="AF63" s="357" t="str">
        <f>IF('Attiecināmās izmaksas'!W50="","",'Attiecināmās izmaksas'!W50)</f>
        <v/>
      </c>
      <c r="AG63" s="357" t="str">
        <f>IF('Attiecināmās izmaksas'!X50="","",'Attiecināmās izmaksas'!X50)</f>
        <v/>
      </c>
      <c r="AH63" s="358" t="str">
        <f>IF('Attiecināmās izmaksas'!Y50="","",'Attiecināmās izmaksas'!Y50)</f>
        <v/>
      </c>
      <c r="AI63" s="84"/>
      <c r="AJ63" s="84"/>
      <c r="AK63" s="84"/>
    </row>
    <row r="64" spans="1:37" s="85" customFormat="1" ht="10.5" customHeight="1" hidden="1" outlineLevel="1">
      <c r="A64" s="31"/>
      <c r="B64" s="53">
        <f>IF(Tāme!B52="","",Tāme!B52)</f>
        <v>2.16</v>
      </c>
      <c r="C64" s="54" t="str">
        <f>IF(Tāme!C52="","",Tāme!C52)</f>
        <v/>
      </c>
      <c r="D64" s="217" t="str">
        <f>IF(Tāme!D52="","",Tāme!D52)</f>
        <v/>
      </c>
      <c r="E64" s="217" t="str">
        <f>IF(Tāme!E52="","",Tāme!E52)</f>
        <v/>
      </c>
      <c r="F64" s="55" t="str">
        <f>IF(Tāme!F52="","",Tāme!F52)</f>
        <v/>
      </c>
      <c r="G64" s="249">
        <f>IF(Tāme!G52="","",Tāme!G52)</f>
        <v>1</v>
      </c>
      <c r="H64" s="55">
        <f>IF(Tāme!H52="","",Tāme!H52)</f>
        <v>0</v>
      </c>
      <c r="I64" s="56">
        <f>IF(Tāme!I52="","",Tāme!I52)</f>
        <v>0</v>
      </c>
      <c r="J64" s="71">
        <f>IF(Tāme!J52="","",Tāme!J52)</f>
        <v>0</v>
      </c>
      <c r="K64" s="192"/>
      <c r="L64" s="57">
        <f>IF('Attiecināmās izmaksas'!L51="","",'Attiecināmās izmaksas'!L51)</f>
        <v>0</v>
      </c>
      <c r="M64" s="75" t="str">
        <f>IF('Attiecināmās izmaksas'!M51="","",'Attiecināmās izmaksas'!M51)</f>
        <v/>
      </c>
      <c r="N64" s="55" t="str">
        <f>IF('Attiecināmās izmaksas'!N51="","",'Attiecināmās izmaksas'!N51)</f>
        <v/>
      </c>
      <c r="O64" s="55" t="str">
        <f>IF('Attiecināmās izmaksas'!O51="","",'Attiecināmās izmaksas'!O51)</f>
        <v/>
      </c>
      <c r="P64" s="76">
        <f>IF('Attiecināmās izmaksas'!P51="","",'Attiecināmās izmaksas'!P51)</f>
        <v>0</v>
      </c>
      <c r="Q64" s="47"/>
      <c r="R64" s="57">
        <f>IF('Neattiecināmās un PVN izmaksas'!L51="","",'Neattiecināmās un PVN izmaksas'!L51)</f>
        <v>0</v>
      </c>
      <c r="S64" s="75" t="str">
        <f>IF('Neattiecināmās un PVN izmaksas'!M51="","",'Neattiecināmās un PVN izmaksas'!M51)</f>
        <v/>
      </c>
      <c r="T64" s="55" t="str">
        <f>IF('Neattiecināmās un PVN izmaksas'!N51="","",'Neattiecināmās un PVN izmaksas'!N51)</f>
        <v/>
      </c>
      <c r="U64" s="55" t="str">
        <f>IF('Neattiecināmās un PVN izmaksas'!O51="","",'Neattiecināmās un PVN izmaksas'!O51)</f>
        <v/>
      </c>
      <c r="V64" s="31"/>
      <c r="W64" s="57">
        <f>IF('Neattiecināmās un PVN izmaksas'!S51="","",'Neattiecināmās un PVN izmaksas'!S51)</f>
        <v>0</v>
      </c>
      <c r="X64" s="75" t="str">
        <f>IF('Neattiecināmās un PVN izmaksas'!T51="","",'Neattiecināmās un PVN izmaksas'!T51)</f>
        <v/>
      </c>
      <c r="Y64" s="55" t="str">
        <f>IF('Neattiecināmās un PVN izmaksas'!U51="","",'Neattiecināmās un PVN izmaksas'!U51)</f>
        <v/>
      </c>
      <c r="Z64" s="55" t="str">
        <f>IF('Neattiecināmās un PVN izmaksas'!V51="","",'Neattiecināmās un PVN izmaksas'!V51)</f>
        <v/>
      </c>
      <c r="AA64" s="31"/>
      <c r="AB64" s="355" t="str">
        <f>IF('Attiecināmās izmaksas'!R51="","",'Attiecināmās izmaksas'!R51)</f>
        <v/>
      </c>
      <c r="AC64" s="356" t="str">
        <f>IF('Attiecināmās izmaksas'!T51="","",'Attiecināmās izmaksas'!T51)</f>
        <v/>
      </c>
      <c r="AD64" s="357" t="str">
        <f>IF('Attiecināmās izmaksas'!U51="","",'Attiecināmās izmaksas'!U51)</f>
        <v/>
      </c>
      <c r="AE64" s="357" t="str">
        <f>IF('Attiecināmās izmaksas'!V51="","",'Attiecināmās izmaksas'!V51)</f>
        <v/>
      </c>
      <c r="AF64" s="357" t="str">
        <f>IF('Attiecināmās izmaksas'!W51="","",'Attiecināmās izmaksas'!W51)</f>
        <v/>
      </c>
      <c r="AG64" s="357" t="str">
        <f>IF('Attiecināmās izmaksas'!X51="","",'Attiecināmās izmaksas'!X51)</f>
        <v/>
      </c>
      <c r="AH64" s="358" t="str">
        <f>IF('Attiecināmās izmaksas'!Y51="","",'Attiecināmās izmaksas'!Y51)</f>
        <v/>
      </c>
      <c r="AI64" s="84"/>
      <c r="AJ64" s="84"/>
      <c r="AK64" s="84"/>
    </row>
    <row r="65" spans="1:37" s="85" customFormat="1" ht="10.5" customHeight="1" hidden="1" outlineLevel="1">
      <c r="A65" s="31"/>
      <c r="B65" s="53">
        <f>IF(Tāme!B53="","",Tāme!B53)</f>
        <v>2.17</v>
      </c>
      <c r="C65" s="54" t="str">
        <f>IF(Tāme!C53="","",Tāme!C53)</f>
        <v/>
      </c>
      <c r="D65" s="217" t="str">
        <f>IF(Tāme!D53="","",Tāme!D53)</f>
        <v/>
      </c>
      <c r="E65" s="217" t="str">
        <f>IF(Tāme!E53="","",Tāme!E53)</f>
        <v/>
      </c>
      <c r="F65" s="55" t="str">
        <f>IF(Tāme!F53="","",Tāme!F53)</f>
        <v/>
      </c>
      <c r="G65" s="249">
        <f>IF(Tāme!G53="","",Tāme!G53)</f>
        <v>1</v>
      </c>
      <c r="H65" s="55">
        <f>IF(Tāme!H53="","",Tāme!H53)</f>
        <v>0</v>
      </c>
      <c r="I65" s="56">
        <f>IF(Tāme!I53="","",Tāme!I53)</f>
        <v>0</v>
      </c>
      <c r="J65" s="71">
        <f>IF(Tāme!J53="","",Tāme!J53)</f>
        <v>0</v>
      </c>
      <c r="K65" s="192"/>
      <c r="L65" s="57">
        <f>IF('Attiecināmās izmaksas'!L52="","",'Attiecināmās izmaksas'!L52)</f>
        <v>0</v>
      </c>
      <c r="M65" s="75" t="str">
        <f>IF('Attiecināmās izmaksas'!M52="","",'Attiecināmās izmaksas'!M52)</f>
        <v/>
      </c>
      <c r="N65" s="55" t="str">
        <f>IF('Attiecināmās izmaksas'!N52="","",'Attiecināmās izmaksas'!N52)</f>
        <v/>
      </c>
      <c r="O65" s="55" t="str">
        <f>IF('Attiecināmās izmaksas'!O52="","",'Attiecināmās izmaksas'!O52)</f>
        <v/>
      </c>
      <c r="P65" s="76">
        <f>IF('Attiecināmās izmaksas'!P52="","",'Attiecināmās izmaksas'!P52)</f>
        <v>0</v>
      </c>
      <c r="Q65" s="47"/>
      <c r="R65" s="57">
        <f>IF('Neattiecināmās un PVN izmaksas'!L52="","",'Neattiecināmās un PVN izmaksas'!L52)</f>
        <v>0</v>
      </c>
      <c r="S65" s="75" t="str">
        <f>IF('Neattiecināmās un PVN izmaksas'!M52="","",'Neattiecināmās un PVN izmaksas'!M52)</f>
        <v/>
      </c>
      <c r="T65" s="55" t="str">
        <f>IF('Neattiecināmās un PVN izmaksas'!N52="","",'Neattiecināmās un PVN izmaksas'!N52)</f>
        <v/>
      </c>
      <c r="U65" s="55" t="str">
        <f>IF('Neattiecināmās un PVN izmaksas'!O52="","",'Neattiecināmās un PVN izmaksas'!O52)</f>
        <v/>
      </c>
      <c r="V65" s="31"/>
      <c r="W65" s="57">
        <f>IF('Neattiecināmās un PVN izmaksas'!S52="","",'Neattiecināmās un PVN izmaksas'!S52)</f>
        <v>0</v>
      </c>
      <c r="X65" s="75" t="str">
        <f>IF('Neattiecināmās un PVN izmaksas'!T52="","",'Neattiecināmās un PVN izmaksas'!T52)</f>
        <v/>
      </c>
      <c r="Y65" s="55" t="str">
        <f>IF('Neattiecināmās un PVN izmaksas'!U52="","",'Neattiecināmās un PVN izmaksas'!U52)</f>
        <v/>
      </c>
      <c r="Z65" s="55" t="str">
        <f>IF('Neattiecināmās un PVN izmaksas'!V52="","",'Neattiecināmās un PVN izmaksas'!V52)</f>
        <v/>
      </c>
      <c r="AA65" s="31"/>
      <c r="AB65" s="355" t="str">
        <f>IF('Attiecināmās izmaksas'!R52="","",'Attiecināmās izmaksas'!R52)</f>
        <v/>
      </c>
      <c r="AC65" s="356" t="str">
        <f>IF('Attiecināmās izmaksas'!T52="","",'Attiecināmās izmaksas'!T52)</f>
        <v/>
      </c>
      <c r="AD65" s="357" t="str">
        <f>IF('Attiecināmās izmaksas'!U52="","",'Attiecināmās izmaksas'!U52)</f>
        <v/>
      </c>
      <c r="AE65" s="357" t="str">
        <f>IF('Attiecināmās izmaksas'!V52="","",'Attiecināmās izmaksas'!V52)</f>
        <v/>
      </c>
      <c r="AF65" s="357" t="str">
        <f>IF('Attiecināmās izmaksas'!W52="","",'Attiecināmās izmaksas'!W52)</f>
        <v/>
      </c>
      <c r="AG65" s="357" t="str">
        <f>IF('Attiecināmās izmaksas'!X52="","",'Attiecināmās izmaksas'!X52)</f>
        <v/>
      </c>
      <c r="AH65" s="358" t="str">
        <f>IF('Attiecināmās izmaksas'!Y52="","",'Attiecināmās izmaksas'!Y52)</f>
        <v/>
      </c>
      <c r="AI65" s="84"/>
      <c r="AJ65" s="84"/>
      <c r="AK65" s="84"/>
    </row>
    <row r="66" spans="1:37" s="85" customFormat="1" ht="10.5" customHeight="1" hidden="1" outlineLevel="1">
      <c r="A66" s="31"/>
      <c r="B66" s="53">
        <f>IF(Tāme!B54="","",Tāme!B54)</f>
        <v>2.18</v>
      </c>
      <c r="C66" s="54" t="str">
        <f>IF(Tāme!C54="","",Tāme!C54)</f>
        <v/>
      </c>
      <c r="D66" s="217" t="str">
        <f>IF(Tāme!D54="","",Tāme!D54)</f>
        <v/>
      </c>
      <c r="E66" s="217" t="str">
        <f>IF(Tāme!E54="","",Tāme!E54)</f>
        <v/>
      </c>
      <c r="F66" s="55" t="str">
        <f>IF(Tāme!F54="","",Tāme!F54)</f>
        <v/>
      </c>
      <c r="G66" s="249">
        <f>IF(Tāme!G54="","",Tāme!G54)</f>
        <v>1</v>
      </c>
      <c r="H66" s="55">
        <f>IF(Tāme!H54="","",Tāme!H54)</f>
        <v>0</v>
      </c>
      <c r="I66" s="56">
        <f>IF(Tāme!I54="","",Tāme!I54)</f>
        <v>0</v>
      </c>
      <c r="J66" s="71">
        <f>IF(Tāme!J54="","",Tāme!J54)</f>
        <v>0</v>
      </c>
      <c r="K66" s="192"/>
      <c r="L66" s="57">
        <f>IF('Attiecināmās izmaksas'!L53="","",'Attiecināmās izmaksas'!L53)</f>
        <v>0</v>
      </c>
      <c r="M66" s="75" t="str">
        <f>IF('Attiecināmās izmaksas'!M53="","",'Attiecināmās izmaksas'!M53)</f>
        <v/>
      </c>
      <c r="N66" s="55" t="str">
        <f>IF('Attiecināmās izmaksas'!N53="","",'Attiecināmās izmaksas'!N53)</f>
        <v/>
      </c>
      <c r="O66" s="55" t="str">
        <f>IF('Attiecināmās izmaksas'!O53="","",'Attiecināmās izmaksas'!O53)</f>
        <v/>
      </c>
      <c r="P66" s="76">
        <f>IF('Attiecināmās izmaksas'!P53="","",'Attiecināmās izmaksas'!P53)</f>
        <v>0</v>
      </c>
      <c r="Q66" s="47"/>
      <c r="R66" s="57">
        <f>IF('Neattiecināmās un PVN izmaksas'!L53="","",'Neattiecināmās un PVN izmaksas'!L53)</f>
        <v>0</v>
      </c>
      <c r="S66" s="75" t="str">
        <f>IF('Neattiecināmās un PVN izmaksas'!M53="","",'Neattiecināmās un PVN izmaksas'!M53)</f>
        <v/>
      </c>
      <c r="T66" s="55" t="str">
        <f>IF('Neattiecināmās un PVN izmaksas'!N53="","",'Neattiecināmās un PVN izmaksas'!N53)</f>
        <v/>
      </c>
      <c r="U66" s="55" t="str">
        <f>IF('Neattiecināmās un PVN izmaksas'!O53="","",'Neattiecināmās un PVN izmaksas'!O53)</f>
        <v/>
      </c>
      <c r="V66" s="31"/>
      <c r="W66" s="57">
        <f>IF('Neattiecināmās un PVN izmaksas'!S53="","",'Neattiecināmās un PVN izmaksas'!S53)</f>
        <v>0</v>
      </c>
      <c r="X66" s="75" t="str">
        <f>IF('Neattiecināmās un PVN izmaksas'!T53="","",'Neattiecināmās un PVN izmaksas'!T53)</f>
        <v/>
      </c>
      <c r="Y66" s="55" t="str">
        <f>IF('Neattiecināmās un PVN izmaksas'!U53="","",'Neattiecināmās un PVN izmaksas'!U53)</f>
        <v/>
      </c>
      <c r="Z66" s="55" t="str">
        <f>IF('Neattiecināmās un PVN izmaksas'!V53="","",'Neattiecināmās un PVN izmaksas'!V53)</f>
        <v/>
      </c>
      <c r="AA66" s="31"/>
      <c r="AB66" s="355" t="str">
        <f>IF('Attiecināmās izmaksas'!R53="","",'Attiecināmās izmaksas'!R53)</f>
        <v/>
      </c>
      <c r="AC66" s="356" t="str">
        <f>IF('Attiecināmās izmaksas'!T53="","",'Attiecināmās izmaksas'!T53)</f>
        <v/>
      </c>
      <c r="AD66" s="357" t="str">
        <f>IF('Attiecināmās izmaksas'!U53="","",'Attiecināmās izmaksas'!U53)</f>
        <v/>
      </c>
      <c r="AE66" s="357" t="str">
        <f>IF('Attiecināmās izmaksas'!V53="","",'Attiecināmās izmaksas'!V53)</f>
        <v/>
      </c>
      <c r="AF66" s="357" t="str">
        <f>IF('Attiecināmās izmaksas'!W53="","",'Attiecināmās izmaksas'!W53)</f>
        <v/>
      </c>
      <c r="AG66" s="357" t="str">
        <f>IF('Attiecināmās izmaksas'!X53="","",'Attiecināmās izmaksas'!X53)</f>
        <v/>
      </c>
      <c r="AH66" s="358" t="str">
        <f>IF('Attiecināmās izmaksas'!Y53="","",'Attiecināmās izmaksas'!Y53)</f>
        <v/>
      </c>
      <c r="AI66" s="84"/>
      <c r="AJ66" s="84"/>
      <c r="AK66" s="84"/>
    </row>
    <row r="67" spans="1:37" s="85" customFormat="1" ht="10.5" customHeight="1" hidden="1" outlineLevel="1">
      <c r="A67" s="31"/>
      <c r="B67" s="53">
        <f>IF(Tāme!B55="","",Tāme!B55)</f>
        <v>2.19</v>
      </c>
      <c r="C67" s="54" t="str">
        <f>IF(Tāme!C55="","",Tāme!C55)</f>
        <v/>
      </c>
      <c r="D67" s="217" t="str">
        <f>IF(Tāme!D55="","",Tāme!D55)</f>
        <v/>
      </c>
      <c r="E67" s="217" t="str">
        <f>IF(Tāme!E55="","",Tāme!E55)</f>
        <v/>
      </c>
      <c r="F67" s="55" t="str">
        <f>IF(Tāme!F55="","",Tāme!F55)</f>
        <v/>
      </c>
      <c r="G67" s="249">
        <f>IF(Tāme!G55="","",Tāme!G55)</f>
        <v>1</v>
      </c>
      <c r="H67" s="55">
        <f>IF(Tāme!H55="","",Tāme!H55)</f>
        <v>0</v>
      </c>
      <c r="I67" s="56">
        <f>IF(Tāme!I55="","",Tāme!I55)</f>
        <v>0</v>
      </c>
      <c r="J67" s="71">
        <f>IF(Tāme!J55="","",Tāme!J55)</f>
        <v>0</v>
      </c>
      <c r="K67" s="192"/>
      <c r="L67" s="57">
        <f>IF('Attiecināmās izmaksas'!L54="","",'Attiecināmās izmaksas'!L54)</f>
        <v>0</v>
      </c>
      <c r="M67" s="75" t="str">
        <f>IF('Attiecināmās izmaksas'!M54="","",'Attiecināmās izmaksas'!M54)</f>
        <v/>
      </c>
      <c r="N67" s="55" t="str">
        <f>IF('Attiecināmās izmaksas'!N54="","",'Attiecināmās izmaksas'!N54)</f>
        <v/>
      </c>
      <c r="O67" s="55" t="str">
        <f>IF('Attiecināmās izmaksas'!O54="","",'Attiecināmās izmaksas'!O54)</f>
        <v/>
      </c>
      <c r="P67" s="76">
        <f>IF('Attiecināmās izmaksas'!P54="","",'Attiecināmās izmaksas'!P54)</f>
        <v>0</v>
      </c>
      <c r="Q67" s="47"/>
      <c r="R67" s="57">
        <f>IF('Neattiecināmās un PVN izmaksas'!L54="","",'Neattiecināmās un PVN izmaksas'!L54)</f>
        <v>0</v>
      </c>
      <c r="S67" s="75" t="str">
        <f>IF('Neattiecināmās un PVN izmaksas'!M54="","",'Neattiecināmās un PVN izmaksas'!M54)</f>
        <v/>
      </c>
      <c r="T67" s="55" t="str">
        <f>IF('Neattiecināmās un PVN izmaksas'!N54="","",'Neattiecināmās un PVN izmaksas'!N54)</f>
        <v/>
      </c>
      <c r="U67" s="55" t="str">
        <f>IF('Neattiecināmās un PVN izmaksas'!O54="","",'Neattiecināmās un PVN izmaksas'!O54)</f>
        <v/>
      </c>
      <c r="V67" s="31"/>
      <c r="W67" s="57">
        <f>IF('Neattiecināmās un PVN izmaksas'!S54="","",'Neattiecināmās un PVN izmaksas'!S54)</f>
        <v>0</v>
      </c>
      <c r="X67" s="75" t="str">
        <f>IF('Neattiecināmās un PVN izmaksas'!T54="","",'Neattiecināmās un PVN izmaksas'!T54)</f>
        <v/>
      </c>
      <c r="Y67" s="55" t="str">
        <f>IF('Neattiecināmās un PVN izmaksas'!U54="","",'Neattiecināmās un PVN izmaksas'!U54)</f>
        <v/>
      </c>
      <c r="Z67" s="55" t="str">
        <f>IF('Neattiecināmās un PVN izmaksas'!V54="","",'Neattiecināmās un PVN izmaksas'!V54)</f>
        <v/>
      </c>
      <c r="AA67" s="31"/>
      <c r="AB67" s="355" t="str">
        <f>IF('Attiecināmās izmaksas'!R54="","",'Attiecināmās izmaksas'!R54)</f>
        <v/>
      </c>
      <c r="AC67" s="356" t="str">
        <f>IF('Attiecināmās izmaksas'!T54="","",'Attiecināmās izmaksas'!T54)</f>
        <v/>
      </c>
      <c r="AD67" s="357" t="str">
        <f>IF('Attiecināmās izmaksas'!U54="","",'Attiecināmās izmaksas'!U54)</f>
        <v/>
      </c>
      <c r="AE67" s="357" t="str">
        <f>IF('Attiecināmās izmaksas'!V54="","",'Attiecināmās izmaksas'!V54)</f>
        <v/>
      </c>
      <c r="AF67" s="357" t="str">
        <f>IF('Attiecināmās izmaksas'!W54="","",'Attiecināmās izmaksas'!W54)</f>
        <v/>
      </c>
      <c r="AG67" s="357" t="str">
        <f>IF('Attiecināmās izmaksas'!X54="","",'Attiecināmās izmaksas'!X54)</f>
        <v/>
      </c>
      <c r="AH67" s="358" t="str">
        <f>IF('Attiecināmās izmaksas'!Y54="","",'Attiecināmās izmaksas'!Y54)</f>
        <v/>
      </c>
      <c r="AI67" s="84"/>
      <c r="AJ67" s="84"/>
      <c r="AK67" s="84"/>
    </row>
    <row r="68" spans="1:37" s="85" customFormat="1" ht="10.5" customHeight="1" hidden="1" outlineLevel="1">
      <c r="A68" s="31"/>
      <c r="B68" s="53" t="str">
        <f>IF(Tāme!B56="","",Tāme!B56)</f>
        <v>2.20.</v>
      </c>
      <c r="C68" s="54" t="str">
        <f>IF(Tāme!C56="","",Tāme!C56)</f>
        <v/>
      </c>
      <c r="D68" s="217" t="str">
        <f>IF(Tāme!D56="","",Tāme!D56)</f>
        <v/>
      </c>
      <c r="E68" s="217" t="str">
        <f>IF(Tāme!E56="","",Tāme!E56)</f>
        <v/>
      </c>
      <c r="F68" s="55" t="str">
        <f>IF(Tāme!F56="","",Tāme!F56)</f>
        <v/>
      </c>
      <c r="G68" s="249">
        <f>IF(Tāme!G56="","",Tāme!G56)</f>
        <v>1</v>
      </c>
      <c r="H68" s="55">
        <f>IF(Tāme!H56="","",Tāme!H56)</f>
        <v>0</v>
      </c>
      <c r="I68" s="56">
        <f>IF(Tāme!I56="","",Tāme!I56)</f>
        <v>0</v>
      </c>
      <c r="J68" s="71">
        <f>IF(Tāme!J56="","",Tāme!J56)</f>
        <v>0</v>
      </c>
      <c r="K68" s="192"/>
      <c r="L68" s="57">
        <f>IF('Attiecināmās izmaksas'!L55="","",'Attiecināmās izmaksas'!L55)</f>
        <v>0</v>
      </c>
      <c r="M68" s="75" t="str">
        <f>IF('Attiecināmās izmaksas'!M55="","",'Attiecināmās izmaksas'!M55)</f>
        <v/>
      </c>
      <c r="N68" s="55" t="str">
        <f>IF('Attiecināmās izmaksas'!N55="","",'Attiecināmās izmaksas'!N55)</f>
        <v/>
      </c>
      <c r="O68" s="55" t="str">
        <f>IF('Attiecināmās izmaksas'!O55="","",'Attiecināmās izmaksas'!O55)</f>
        <v/>
      </c>
      <c r="P68" s="76">
        <f>IF('Attiecināmās izmaksas'!P55="","",'Attiecināmās izmaksas'!P55)</f>
        <v>0</v>
      </c>
      <c r="Q68" s="47"/>
      <c r="R68" s="57">
        <f>IF('Neattiecināmās un PVN izmaksas'!L55="","",'Neattiecināmās un PVN izmaksas'!L55)</f>
        <v>0</v>
      </c>
      <c r="S68" s="75" t="str">
        <f>IF('Neattiecināmās un PVN izmaksas'!M55="","",'Neattiecināmās un PVN izmaksas'!M55)</f>
        <v/>
      </c>
      <c r="T68" s="55" t="str">
        <f>IF('Neattiecināmās un PVN izmaksas'!N55="","",'Neattiecināmās un PVN izmaksas'!N55)</f>
        <v/>
      </c>
      <c r="U68" s="55" t="str">
        <f>IF('Neattiecināmās un PVN izmaksas'!O55="","",'Neattiecināmās un PVN izmaksas'!O55)</f>
        <v/>
      </c>
      <c r="V68" s="31"/>
      <c r="W68" s="57">
        <f>IF('Neattiecināmās un PVN izmaksas'!S55="","",'Neattiecināmās un PVN izmaksas'!S55)</f>
        <v>0</v>
      </c>
      <c r="X68" s="75" t="str">
        <f>IF('Neattiecināmās un PVN izmaksas'!T55="","",'Neattiecināmās un PVN izmaksas'!T55)</f>
        <v/>
      </c>
      <c r="Y68" s="55" t="str">
        <f>IF('Neattiecināmās un PVN izmaksas'!U55="","",'Neattiecināmās un PVN izmaksas'!U55)</f>
        <v/>
      </c>
      <c r="Z68" s="55" t="str">
        <f>IF('Neattiecināmās un PVN izmaksas'!V55="","",'Neattiecināmās un PVN izmaksas'!V55)</f>
        <v/>
      </c>
      <c r="AA68" s="31"/>
      <c r="AB68" s="355" t="str">
        <f>IF('Attiecināmās izmaksas'!R55="","",'Attiecināmās izmaksas'!R55)</f>
        <v/>
      </c>
      <c r="AC68" s="356" t="str">
        <f>IF('Attiecināmās izmaksas'!T55="","",'Attiecināmās izmaksas'!T55)</f>
        <v/>
      </c>
      <c r="AD68" s="357" t="str">
        <f>IF('Attiecināmās izmaksas'!U55="","",'Attiecināmās izmaksas'!U55)</f>
        <v/>
      </c>
      <c r="AE68" s="357" t="str">
        <f>IF('Attiecināmās izmaksas'!V55="","",'Attiecināmās izmaksas'!V55)</f>
        <v/>
      </c>
      <c r="AF68" s="357" t="str">
        <f>IF('Attiecināmās izmaksas'!W55="","",'Attiecināmās izmaksas'!W55)</f>
        <v/>
      </c>
      <c r="AG68" s="357" t="str">
        <f>IF('Attiecināmās izmaksas'!X55="","",'Attiecināmās izmaksas'!X55)</f>
        <v/>
      </c>
      <c r="AH68" s="358" t="str">
        <f>IF('Attiecināmās izmaksas'!Y55="","",'Attiecināmās izmaksas'!Y55)</f>
        <v/>
      </c>
      <c r="AI68" s="84"/>
      <c r="AJ68" s="84"/>
      <c r="AK68" s="84"/>
    </row>
    <row r="69" spans="1:37" s="85" customFormat="1" ht="22.5" customHeight="1" collapsed="1">
      <c r="A69" s="31"/>
      <c r="B69" s="198">
        <v>3</v>
      </c>
      <c r="C69" s="488" t="str">
        <f>Tāme!C57</f>
        <v>Ar iekārtu uzstādīšanu saistītās būvniecības izmaksas</v>
      </c>
      <c r="D69" s="489"/>
      <c r="E69" s="236"/>
      <c r="F69" s="199"/>
      <c r="G69" s="251"/>
      <c r="H69" s="200">
        <f>SUM(H70:H79)</f>
        <v>0</v>
      </c>
      <c r="I69" s="201">
        <f>SUM(I70:I79)</f>
        <v>0</v>
      </c>
      <c r="J69" s="202">
        <f>SUM(J70:J79)</f>
        <v>0</v>
      </c>
      <c r="K69" s="192"/>
      <c r="L69" s="203">
        <f>SUM(L70:L79)</f>
        <v>0</v>
      </c>
      <c r="M69" s="204">
        <f aca="true" t="shared" si="5" ref="M69">SUM(M70:M79)</f>
        <v>0</v>
      </c>
      <c r="N69" s="199">
        <f aca="true" t="shared" si="6" ref="N69">SUM(N70:N79)</f>
        <v>0</v>
      </c>
      <c r="O69" s="199">
        <f aca="true" t="shared" si="7" ref="O69">SUM(O70:O79)</f>
        <v>0</v>
      </c>
      <c r="P69" s="205">
        <f aca="true" t="shared" si="8" ref="P69">SUM(P70:P79)</f>
        <v>0</v>
      </c>
      <c r="Q69" s="47"/>
      <c r="R69" s="203">
        <f>SUM(R70:R79)</f>
        <v>0</v>
      </c>
      <c r="S69" s="204">
        <f aca="true" t="shared" si="9" ref="S69">SUM(S70:S79)</f>
        <v>0</v>
      </c>
      <c r="T69" s="199">
        <f aca="true" t="shared" si="10" ref="T69">SUM(T70:T79)</f>
        <v>0</v>
      </c>
      <c r="U69" s="205">
        <f aca="true" t="shared" si="11" ref="U69">SUM(U70:U79)</f>
        <v>0</v>
      </c>
      <c r="V69" s="31"/>
      <c r="W69" s="203">
        <f>SUM(W70:W79)</f>
        <v>0</v>
      </c>
      <c r="X69" s="204">
        <f aca="true" t="shared" si="12" ref="X69:Z69">SUM(X70:X79)</f>
        <v>0</v>
      </c>
      <c r="Y69" s="199">
        <f t="shared" si="12"/>
        <v>0</v>
      </c>
      <c r="Z69" s="205">
        <f t="shared" si="12"/>
        <v>0</v>
      </c>
      <c r="AA69" s="31"/>
      <c r="AB69" s="276"/>
      <c r="AC69" s="280"/>
      <c r="AD69" s="281"/>
      <c r="AE69" s="281"/>
      <c r="AF69" s="281"/>
      <c r="AG69" s="281"/>
      <c r="AH69" s="282"/>
      <c r="AI69" s="84"/>
      <c r="AJ69" s="84"/>
      <c r="AK69" s="84"/>
    </row>
    <row r="70" spans="1:37" s="85" customFormat="1" ht="10.5" customHeight="1" hidden="1" outlineLevel="1">
      <c r="A70" s="31"/>
      <c r="B70" s="53">
        <f>IF(Tāme!B58="","",Tāme!B58)</f>
        <v>3.1</v>
      </c>
      <c r="C70" s="54" t="str">
        <f>IF(Tāme!C58="","",Tāme!C58)</f>
        <v/>
      </c>
      <c r="D70" s="217" t="str">
        <f>IF(Tāme!D58="","",Tāme!D58)</f>
        <v/>
      </c>
      <c r="E70" s="217" t="str">
        <f>IF(Tāme!E58="","",Tāme!E58)</f>
        <v/>
      </c>
      <c r="F70" s="55" t="str">
        <f>IF(Tāme!F58="","",Tāme!F58)</f>
        <v/>
      </c>
      <c r="G70" s="249">
        <f>IF(Tāme!G58="","",Tāme!G58)</f>
        <v>1</v>
      </c>
      <c r="H70" s="55">
        <f>IF(Tāme!H58="","",Tāme!H58)</f>
        <v>0</v>
      </c>
      <c r="I70" s="56">
        <f>IF(Tāme!I58="","",Tāme!I58)</f>
        <v>0</v>
      </c>
      <c r="J70" s="71">
        <f>IF(Tāme!J58="","",Tāme!J58)</f>
        <v>0</v>
      </c>
      <c r="K70" s="192"/>
      <c r="L70" s="57">
        <f>IF('Attiecināmās izmaksas'!L57="","",'Attiecināmās izmaksas'!L57)</f>
        <v>0</v>
      </c>
      <c r="M70" s="75" t="str">
        <f>IF('Attiecināmās izmaksas'!M57="","",'Attiecināmās izmaksas'!M57)</f>
        <v/>
      </c>
      <c r="N70" s="55" t="str">
        <f>IF('Attiecināmās izmaksas'!N57="","",'Attiecināmās izmaksas'!N57)</f>
        <v/>
      </c>
      <c r="O70" s="55" t="str">
        <f>IF('Attiecināmās izmaksas'!O57="","",'Attiecināmās izmaksas'!O57)</f>
        <v/>
      </c>
      <c r="P70" s="76">
        <f>IF('Attiecināmās izmaksas'!P57="","",'Attiecināmās izmaksas'!P57)</f>
        <v>0</v>
      </c>
      <c r="Q70" s="47"/>
      <c r="R70" s="57">
        <f>IF('Neattiecināmās un PVN izmaksas'!L57="","",'Neattiecināmās un PVN izmaksas'!L57)</f>
        <v>0</v>
      </c>
      <c r="S70" s="75" t="str">
        <f>IF('Neattiecināmās un PVN izmaksas'!M57="","",'Neattiecināmās un PVN izmaksas'!M57)</f>
        <v/>
      </c>
      <c r="T70" s="55" t="str">
        <f>IF('Neattiecināmās un PVN izmaksas'!N57="","",'Neattiecināmās un PVN izmaksas'!N57)</f>
        <v/>
      </c>
      <c r="U70" s="55" t="str">
        <f>IF('Neattiecināmās un PVN izmaksas'!O57="","",'Neattiecināmās un PVN izmaksas'!O57)</f>
        <v/>
      </c>
      <c r="V70" s="31"/>
      <c r="W70" s="57">
        <f>IF('Neattiecināmās un PVN izmaksas'!S57="","",'Neattiecināmās un PVN izmaksas'!S57)</f>
        <v>0</v>
      </c>
      <c r="X70" s="75" t="str">
        <f>IF('Neattiecināmās un PVN izmaksas'!T57="","",'Neattiecināmās un PVN izmaksas'!T57)</f>
        <v/>
      </c>
      <c r="Y70" s="55" t="str">
        <f>IF('Neattiecināmās un PVN izmaksas'!U57="","",'Neattiecināmās un PVN izmaksas'!U57)</f>
        <v/>
      </c>
      <c r="Z70" s="55" t="str">
        <f>IF('Neattiecināmās un PVN izmaksas'!V57="","",'Neattiecināmās un PVN izmaksas'!V57)</f>
        <v/>
      </c>
      <c r="AA70" s="31"/>
      <c r="AB70" s="355" t="str">
        <f>IF('Attiecināmās izmaksas'!R57="","",'Attiecināmās izmaksas'!R57)</f>
        <v/>
      </c>
      <c r="AC70" s="356" t="str">
        <f>IF('Attiecināmās izmaksas'!T57="","",'Attiecināmās izmaksas'!T57)</f>
        <v/>
      </c>
      <c r="AD70" s="357" t="str">
        <f>IF('Attiecināmās izmaksas'!U57="","",'Attiecināmās izmaksas'!U57)</f>
        <v/>
      </c>
      <c r="AE70" s="357" t="str">
        <f>IF('Attiecināmās izmaksas'!V57="","",'Attiecināmās izmaksas'!V57)</f>
        <v/>
      </c>
      <c r="AF70" s="357" t="str">
        <f>IF('Attiecināmās izmaksas'!W57="","",'Attiecināmās izmaksas'!W57)</f>
        <v/>
      </c>
      <c r="AG70" s="357" t="str">
        <f>IF('Attiecināmās izmaksas'!X57="","",'Attiecināmās izmaksas'!X57)</f>
        <v/>
      </c>
      <c r="AH70" s="358" t="str">
        <f>IF('Attiecināmās izmaksas'!Y57="","",'Attiecināmās izmaksas'!Y57)</f>
        <v/>
      </c>
      <c r="AI70" s="84"/>
      <c r="AJ70" s="84"/>
      <c r="AK70" s="84"/>
    </row>
    <row r="71" spans="1:37" s="85" customFormat="1" ht="10.5" customHeight="1" hidden="1" outlineLevel="1">
      <c r="A71" s="31"/>
      <c r="B71" s="53">
        <f>IF(Tāme!B59="","",Tāme!B59)</f>
        <v>3.2</v>
      </c>
      <c r="C71" s="54" t="str">
        <f>IF(Tāme!C59="","",Tāme!C59)</f>
        <v/>
      </c>
      <c r="D71" s="217" t="str">
        <f>IF(Tāme!D59="","",Tāme!D59)</f>
        <v/>
      </c>
      <c r="E71" s="217" t="str">
        <f>IF(Tāme!E59="","",Tāme!E59)</f>
        <v/>
      </c>
      <c r="F71" s="55" t="str">
        <f>IF(Tāme!F59="","",Tāme!F59)</f>
        <v/>
      </c>
      <c r="G71" s="249">
        <f>IF(Tāme!G59="","",Tāme!G59)</f>
        <v>1</v>
      </c>
      <c r="H71" s="55">
        <f>IF(Tāme!H59="","",Tāme!H59)</f>
        <v>0</v>
      </c>
      <c r="I71" s="56">
        <f>IF(Tāme!I59="","",Tāme!I59)</f>
        <v>0</v>
      </c>
      <c r="J71" s="71">
        <f>IF(Tāme!J59="","",Tāme!J59)</f>
        <v>0</v>
      </c>
      <c r="K71" s="192"/>
      <c r="L71" s="57">
        <f>IF('Attiecināmās izmaksas'!L58="","",'Attiecināmās izmaksas'!L58)</f>
        <v>0</v>
      </c>
      <c r="M71" s="75" t="str">
        <f>IF('Attiecināmās izmaksas'!M58="","",'Attiecināmās izmaksas'!M58)</f>
        <v/>
      </c>
      <c r="N71" s="55" t="str">
        <f>IF('Attiecināmās izmaksas'!N58="","",'Attiecināmās izmaksas'!N58)</f>
        <v/>
      </c>
      <c r="O71" s="55" t="str">
        <f>IF('Attiecināmās izmaksas'!O58="","",'Attiecināmās izmaksas'!O58)</f>
        <v/>
      </c>
      <c r="P71" s="76">
        <f>IF('Attiecināmās izmaksas'!P58="","",'Attiecināmās izmaksas'!P58)</f>
        <v>0</v>
      </c>
      <c r="Q71" s="47"/>
      <c r="R71" s="57">
        <f>IF('Neattiecināmās un PVN izmaksas'!L58="","",'Neattiecināmās un PVN izmaksas'!L58)</f>
        <v>0</v>
      </c>
      <c r="S71" s="75" t="str">
        <f>IF('Neattiecināmās un PVN izmaksas'!M58="","",'Neattiecināmās un PVN izmaksas'!M58)</f>
        <v/>
      </c>
      <c r="T71" s="55" t="str">
        <f>IF('Neattiecināmās un PVN izmaksas'!N58="","",'Neattiecināmās un PVN izmaksas'!N58)</f>
        <v/>
      </c>
      <c r="U71" s="55" t="str">
        <f>IF('Neattiecināmās un PVN izmaksas'!O58="","",'Neattiecināmās un PVN izmaksas'!O58)</f>
        <v/>
      </c>
      <c r="V71" s="31"/>
      <c r="W71" s="57">
        <f>IF('Neattiecināmās un PVN izmaksas'!S58="","",'Neattiecināmās un PVN izmaksas'!S58)</f>
        <v>0</v>
      </c>
      <c r="X71" s="75" t="str">
        <f>IF('Neattiecināmās un PVN izmaksas'!T58="","",'Neattiecināmās un PVN izmaksas'!T58)</f>
        <v/>
      </c>
      <c r="Y71" s="55" t="str">
        <f>IF('Neattiecināmās un PVN izmaksas'!U58="","",'Neattiecināmās un PVN izmaksas'!U58)</f>
        <v/>
      </c>
      <c r="Z71" s="55" t="str">
        <f>IF('Neattiecināmās un PVN izmaksas'!V58="","",'Neattiecināmās un PVN izmaksas'!V58)</f>
        <v/>
      </c>
      <c r="AA71" s="31"/>
      <c r="AB71" s="355" t="str">
        <f>IF('Attiecināmās izmaksas'!R58="","",'Attiecināmās izmaksas'!R58)</f>
        <v/>
      </c>
      <c r="AC71" s="356" t="str">
        <f>IF('Attiecināmās izmaksas'!T58="","",'Attiecināmās izmaksas'!T58)</f>
        <v/>
      </c>
      <c r="AD71" s="357" t="str">
        <f>IF('Attiecināmās izmaksas'!U58="","",'Attiecināmās izmaksas'!U58)</f>
        <v/>
      </c>
      <c r="AE71" s="357" t="str">
        <f>IF('Attiecināmās izmaksas'!V58="","",'Attiecināmās izmaksas'!V58)</f>
        <v/>
      </c>
      <c r="AF71" s="357" t="str">
        <f>IF('Attiecināmās izmaksas'!W58="","",'Attiecināmās izmaksas'!W58)</f>
        <v/>
      </c>
      <c r="AG71" s="357" t="str">
        <f>IF('Attiecināmās izmaksas'!X58="","",'Attiecināmās izmaksas'!X58)</f>
        <v/>
      </c>
      <c r="AH71" s="358" t="str">
        <f>IF('Attiecināmās izmaksas'!Y58="","",'Attiecināmās izmaksas'!Y58)</f>
        <v/>
      </c>
      <c r="AI71" s="84"/>
      <c r="AJ71" s="84"/>
      <c r="AK71" s="84"/>
    </row>
    <row r="72" spans="1:37" s="85" customFormat="1" ht="10.5" customHeight="1" hidden="1" outlineLevel="1">
      <c r="A72" s="31"/>
      <c r="B72" s="53">
        <f>IF(Tāme!B60="","",Tāme!B60)</f>
        <v>3.3</v>
      </c>
      <c r="C72" s="54" t="str">
        <f>IF(Tāme!C60="","",Tāme!C60)</f>
        <v/>
      </c>
      <c r="D72" s="217" t="str">
        <f>IF(Tāme!D60="","",Tāme!D60)</f>
        <v/>
      </c>
      <c r="E72" s="217" t="str">
        <f>IF(Tāme!E60="","",Tāme!E60)</f>
        <v/>
      </c>
      <c r="F72" s="55" t="str">
        <f>IF(Tāme!F60="","",Tāme!F60)</f>
        <v/>
      </c>
      <c r="G72" s="249">
        <f>IF(Tāme!G60="","",Tāme!G60)</f>
        <v>1</v>
      </c>
      <c r="H72" s="55">
        <f>IF(Tāme!H60="","",Tāme!H60)</f>
        <v>0</v>
      </c>
      <c r="I72" s="56">
        <f>IF(Tāme!I60="","",Tāme!I60)</f>
        <v>0</v>
      </c>
      <c r="J72" s="71">
        <f>IF(Tāme!J60="","",Tāme!J60)</f>
        <v>0</v>
      </c>
      <c r="K72" s="192"/>
      <c r="L72" s="57">
        <f>IF('Attiecināmās izmaksas'!L59="","",'Attiecināmās izmaksas'!L59)</f>
        <v>0</v>
      </c>
      <c r="M72" s="75" t="str">
        <f>IF('Attiecināmās izmaksas'!M59="","",'Attiecināmās izmaksas'!M59)</f>
        <v/>
      </c>
      <c r="N72" s="55" t="str">
        <f>IF('Attiecināmās izmaksas'!N59="","",'Attiecināmās izmaksas'!N59)</f>
        <v/>
      </c>
      <c r="O72" s="55" t="str">
        <f>IF('Attiecināmās izmaksas'!O59="","",'Attiecināmās izmaksas'!O59)</f>
        <v/>
      </c>
      <c r="P72" s="76">
        <f>IF('Attiecināmās izmaksas'!P59="","",'Attiecināmās izmaksas'!P59)</f>
        <v>0</v>
      </c>
      <c r="Q72" s="47"/>
      <c r="R72" s="57">
        <f>IF('Neattiecināmās un PVN izmaksas'!L59="","",'Neattiecināmās un PVN izmaksas'!L59)</f>
        <v>0</v>
      </c>
      <c r="S72" s="75" t="str">
        <f>IF('Neattiecināmās un PVN izmaksas'!M59="","",'Neattiecināmās un PVN izmaksas'!M59)</f>
        <v/>
      </c>
      <c r="T72" s="55" t="str">
        <f>IF('Neattiecināmās un PVN izmaksas'!N59="","",'Neattiecināmās un PVN izmaksas'!N59)</f>
        <v/>
      </c>
      <c r="U72" s="55" t="str">
        <f>IF('Neattiecināmās un PVN izmaksas'!O59="","",'Neattiecināmās un PVN izmaksas'!O59)</f>
        <v/>
      </c>
      <c r="V72" s="31"/>
      <c r="W72" s="57">
        <f>IF('Neattiecināmās un PVN izmaksas'!S59="","",'Neattiecināmās un PVN izmaksas'!S59)</f>
        <v>0</v>
      </c>
      <c r="X72" s="75" t="str">
        <f>IF('Neattiecināmās un PVN izmaksas'!T59="","",'Neattiecināmās un PVN izmaksas'!T59)</f>
        <v/>
      </c>
      <c r="Y72" s="55" t="str">
        <f>IF('Neattiecināmās un PVN izmaksas'!U59="","",'Neattiecināmās un PVN izmaksas'!U59)</f>
        <v/>
      </c>
      <c r="Z72" s="55" t="str">
        <f>IF('Neattiecināmās un PVN izmaksas'!V59="","",'Neattiecināmās un PVN izmaksas'!V59)</f>
        <v/>
      </c>
      <c r="AA72" s="31"/>
      <c r="AB72" s="355" t="str">
        <f>IF('Attiecināmās izmaksas'!R59="","",'Attiecināmās izmaksas'!R59)</f>
        <v/>
      </c>
      <c r="AC72" s="356" t="str">
        <f>IF('Attiecināmās izmaksas'!T59="","",'Attiecināmās izmaksas'!T59)</f>
        <v/>
      </c>
      <c r="AD72" s="357" t="str">
        <f>IF('Attiecināmās izmaksas'!U59="","",'Attiecināmās izmaksas'!U59)</f>
        <v/>
      </c>
      <c r="AE72" s="357" t="str">
        <f>IF('Attiecināmās izmaksas'!V59="","",'Attiecināmās izmaksas'!V59)</f>
        <v/>
      </c>
      <c r="AF72" s="357" t="str">
        <f>IF('Attiecināmās izmaksas'!W59="","",'Attiecināmās izmaksas'!W59)</f>
        <v/>
      </c>
      <c r="AG72" s="357" t="str">
        <f>IF('Attiecināmās izmaksas'!X59="","",'Attiecināmās izmaksas'!X59)</f>
        <v/>
      </c>
      <c r="AH72" s="358" t="str">
        <f>IF('Attiecināmās izmaksas'!Y59="","",'Attiecināmās izmaksas'!Y59)</f>
        <v/>
      </c>
      <c r="AI72" s="84"/>
      <c r="AJ72" s="84"/>
      <c r="AK72" s="84"/>
    </row>
    <row r="73" spans="1:37" s="85" customFormat="1" ht="10.5" customHeight="1" hidden="1" outlineLevel="1">
      <c r="A73" s="31"/>
      <c r="B73" s="53">
        <f>IF(Tāme!B61="","",Tāme!B61)</f>
        <v>3.4</v>
      </c>
      <c r="C73" s="54" t="str">
        <f>IF(Tāme!C61="","",Tāme!C61)</f>
        <v/>
      </c>
      <c r="D73" s="217" t="str">
        <f>IF(Tāme!D61="","",Tāme!D61)</f>
        <v/>
      </c>
      <c r="E73" s="217" t="str">
        <f>IF(Tāme!E61="","",Tāme!E61)</f>
        <v/>
      </c>
      <c r="F73" s="55" t="str">
        <f>IF(Tāme!F61="","",Tāme!F61)</f>
        <v/>
      </c>
      <c r="G73" s="249">
        <f>IF(Tāme!G61="","",Tāme!G61)</f>
        <v>1</v>
      </c>
      <c r="H73" s="55">
        <f>IF(Tāme!H61="","",Tāme!H61)</f>
        <v>0</v>
      </c>
      <c r="I73" s="56">
        <f>IF(Tāme!I61="","",Tāme!I61)</f>
        <v>0</v>
      </c>
      <c r="J73" s="71">
        <f>IF(Tāme!J61="","",Tāme!J61)</f>
        <v>0</v>
      </c>
      <c r="K73" s="192"/>
      <c r="L73" s="57">
        <f>IF('Attiecināmās izmaksas'!L60="","",'Attiecināmās izmaksas'!L60)</f>
        <v>0</v>
      </c>
      <c r="M73" s="75" t="str">
        <f>IF('Attiecināmās izmaksas'!M60="","",'Attiecināmās izmaksas'!M60)</f>
        <v/>
      </c>
      <c r="N73" s="55" t="str">
        <f>IF('Attiecināmās izmaksas'!N60="","",'Attiecināmās izmaksas'!N60)</f>
        <v/>
      </c>
      <c r="O73" s="55" t="str">
        <f>IF('Attiecināmās izmaksas'!O60="","",'Attiecināmās izmaksas'!O60)</f>
        <v/>
      </c>
      <c r="P73" s="76">
        <f>IF('Attiecināmās izmaksas'!P60="","",'Attiecināmās izmaksas'!P60)</f>
        <v>0</v>
      </c>
      <c r="Q73" s="47"/>
      <c r="R73" s="57">
        <f>IF('Neattiecināmās un PVN izmaksas'!L60="","",'Neattiecināmās un PVN izmaksas'!L60)</f>
        <v>0</v>
      </c>
      <c r="S73" s="75" t="str">
        <f>IF('Neattiecināmās un PVN izmaksas'!M60="","",'Neattiecināmās un PVN izmaksas'!M60)</f>
        <v/>
      </c>
      <c r="T73" s="55" t="str">
        <f>IF('Neattiecināmās un PVN izmaksas'!N60="","",'Neattiecināmās un PVN izmaksas'!N60)</f>
        <v/>
      </c>
      <c r="U73" s="55" t="str">
        <f>IF('Neattiecināmās un PVN izmaksas'!O60="","",'Neattiecināmās un PVN izmaksas'!O60)</f>
        <v/>
      </c>
      <c r="V73" s="31"/>
      <c r="W73" s="57">
        <f>IF('Neattiecināmās un PVN izmaksas'!S60="","",'Neattiecināmās un PVN izmaksas'!S60)</f>
        <v>0</v>
      </c>
      <c r="X73" s="75" t="str">
        <f>IF('Neattiecināmās un PVN izmaksas'!T60="","",'Neattiecināmās un PVN izmaksas'!T60)</f>
        <v/>
      </c>
      <c r="Y73" s="55" t="str">
        <f>IF('Neattiecināmās un PVN izmaksas'!U60="","",'Neattiecināmās un PVN izmaksas'!U60)</f>
        <v/>
      </c>
      <c r="Z73" s="55" t="str">
        <f>IF('Neattiecināmās un PVN izmaksas'!V60="","",'Neattiecināmās un PVN izmaksas'!V60)</f>
        <v/>
      </c>
      <c r="AA73" s="31"/>
      <c r="AB73" s="355" t="str">
        <f>IF('Attiecināmās izmaksas'!R60="","",'Attiecināmās izmaksas'!R60)</f>
        <v/>
      </c>
      <c r="AC73" s="356" t="str">
        <f>IF('Attiecināmās izmaksas'!T60="","",'Attiecināmās izmaksas'!T60)</f>
        <v/>
      </c>
      <c r="AD73" s="357" t="str">
        <f>IF('Attiecināmās izmaksas'!U60="","",'Attiecināmās izmaksas'!U60)</f>
        <v/>
      </c>
      <c r="AE73" s="357" t="str">
        <f>IF('Attiecināmās izmaksas'!V60="","",'Attiecināmās izmaksas'!V60)</f>
        <v/>
      </c>
      <c r="AF73" s="357" t="str">
        <f>IF('Attiecināmās izmaksas'!W60="","",'Attiecināmās izmaksas'!W60)</f>
        <v/>
      </c>
      <c r="AG73" s="357" t="str">
        <f>IF('Attiecināmās izmaksas'!X60="","",'Attiecināmās izmaksas'!X60)</f>
        <v/>
      </c>
      <c r="AH73" s="358" t="str">
        <f>IF('Attiecināmās izmaksas'!Y60="","",'Attiecināmās izmaksas'!Y60)</f>
        <v/>
      </c>
      <c r="AI73" s="84"/>
      <c r="AJ73" s="84"/>
      <c r="AK73" s="84"/>
    </row>
    <row r="74" spans="1:37" s="85" customFormat="1" ht="10.5" customHeight="1" hidden="1" outlineLevel="1">
      <c r="A74" s="31"/>
      <c r="B74" s="53">
        <f>IF(Tāme!B62="","",Tāme!B62)</f>
        <v>3.5</v>
      </c>
      <c r="C74" s="54" t="str">
        <f>IF(Tāme!C62="","",Tāme!C62)</f>
        <v/>
      </c>
      <c r="D74" s="217" t="str">
        <f>IF(Tāme!D62="","",Tāme!D62)</f>
        <v/>
      </c>
      <c r="E74" s="217" t="str">
        <f>IF(Tāme!E62="","",Tāme!E62)</f>
        <v/>
      </c>
      <c r="F74" s="55" t="str">
        <f>IF(Tāme!F62="","",Tāme!F62)</f>
        <v/>
      </c>
      <c r="G74" s="249">
        <f>IF(Tāme!G62="","",Tāme!G62)</f>
        <v>1</v>
      </c>
      <c r="H74" s="55">
        <f>IF(Tāme!H62="","",Tāme!H62)</f>
        <v>0</v>
      </c>
      <c r="I74" s="56">
        <f>IF(Tāme!I62="","",Tāme!I62)</f>
        <v>0</v>
      </c>
      <c r="J74" s="71">
        <f>IF(Tāme!J62="","",Tāme!J62)</f>
        <v>0</v>
      </c>
      <c r="K74" s="192"/>
      <c r="L74" s="57">
        <f>IF('Attiecināmās izmaksas'!L61="","",'Attiecināmās izmaksas'!L61)</f>
        <v>0</v>
      </c>
      <c r="M74" s="75" t="str">
        <f>IF('Attiecināmās izmaksas'!M61="","",'Attiecināmās izmaksas'!M61)</f>
        <v/>
      </c>
      <c r="N74" s="55" t="str">
        <f>IF('Attiecināmās izmaksas'!N61="","",'Attiecināmās izmaksas'!N61)</f>
        <v/>
      </c>
      <c r="O74" s="55" t="str">
        <f>IF('Attiecināmās izmaksas'!O61="","",'Attiecināmās izmaksas'!O61)</f>
        <v/>
      </c>
      <c r="P74" s="76">
        <f>IF('Attiecināmās izmaksas'!P61="","",'Attiecināmās izmaksas'!P61)</f>
        <v>0</v>
      </c>
      <c r="Q74" s="47"/>
      <c r="R74" s="57">
        <f>IF('Neattiecināmās un PVN izmaksas'!L61="","",'Neattiecināmās un PVN izmaksas'!L61)</f>
        <v>0</v>
      </c>
      <c r="S74" s="75" t="str">
        <f>IF('Neattiecināmās un PVN izmaksas'!M61="","",'Neattiecināmās un PVN izmaksas'!M61)</f>
        <v/>
      </c>
      <c r="T74" s="55" t="str">
        <f>IF('Neattiecināmās un PVN izmaksas'!N61="","",'Neattiecināmās un PVN izmaksas'!N61)</f>
        <v/>
      </c>
      <c r="U74" s="55" t="str">
        <f>IF('Neattiecināmās un PVN izmaksas'!O61="","",'Neattiecināmās un PVN izmaksas'!O61)</f>
        <v/>
      </c>
      <c r="V74" s="31"/>
      <c r="W74" s="57">
        <f>IF('Neattiecināmās un PVN izmaksas'!S61="","",'Neattiecināmās un PVN izmaksas'!S61)</f>
        <v>0</v>
      </c>
      <c r="X74" s="75" t="str">
        <f>IF('Neattiecināmās un PVN izmaksas'!T61="","",'Neattiecināmās un PVN izmaksas'!T61)</f>
        <v/>
      </c>
      <c r="Y74" s="55" t="str">
        <f>IF('Neattiecināmās un PVN izmaksas'!U61="","",'Neattiecināmās un PVN izmaksas'!U61)</f>
        <v/>
      </c>
      <c r="Z74" s="55" t="str">
        <f>IF('Neattiecināmās un PVN izmaksas'!V61="","",'Neattiecināmās un PVN izmaksas'!V61)</f>
        <v/>
      </c>
      <c r="AA74" s="31"/>
      <c r="AB74" s="355" t="str">
        <f>IF('Attiecināmās izmaksas'!R61="","",'Attiecināmās izmaksas'!R61)</f>
        <v/>
      </c>
      <c r="AC74" s="356" t="str">
        <f>IF('Attiecināmās izmaksas'!T61="","",'Attiecināmās izmaksas'!T61)</f>
        <v/>
      </c>
      <c r="AD74" s="357" t="str">
        <f>IF('Attiecināmās izmaksas'!U61="","",'Attiecināmās izmaksas'!U61)</f>
        <v/>
      </c>
      <c r="AE74" s="357" t="str">
        <f>IF('Attiecināmās izmaksas'!V61="","",'Attiecināmās izmaksas'!V61)</f>
        <v/>
      </c>
      <c r="AF74" s="357" t="str">
        <f>IF('Attiecināmās izmaksas'!W61="","",'Attiecināmās izmaksas'!W61)</f>
        <v/>
      </c>
      <c r="AG74" s="357" t="str">
        <f>IF('Attiecināmās izmaksas'!X61="","",'Attiecināmās izmaksas'!X61)</f>
        <v/>
      </c>
      <c r="AH74" s="358" t="str">
        <f>IF('Attiecināmās izmaksas'!Y61="","",'Attiecināmās izmaksas'!Y61)</f>
        <v/>
      </c>
      <c r="AI74" s="84"/>
      <c r="AJ74" s="84"/>
      <c r="AK74" s="84"/>
    </row>
    <row r="75" spans="1:37" s="85" customFormat="1" ht="10.5" customHeight="1" hidden="1" outlineLevel="1">
      <c r="A75" s="31"/>
      <c r="B75" s="53">
        <f>IF(Tāme!B63="","",Tāme!B63)</f>
        <v>3.6</v>
      </c>
      <c r="C75" s="54" t="str">
        <f>IF(Tāme!C63="","",Tāme!C63)</f>
        <v/>
      </c>
      <c r="D75" s="217" t="str">
        <f>IF(Tāme!D63="","",Tāme!D63)</f>
        <v/>
      </c>
      <c r="E75" s="217" t="str">
        <f>IF(Tāme!E63="","",Tāme!E63)</f>
        <v/>
      </c>
      <c r="F75" s="55" t="str">
        <f>IF(Tāme!F63="","",Tāme!F63)</f>
        <v/>
      </c>
      <c r="G75" s="249">
        <f>IF(Tāme!G63="","",Tāme!G63)</f>
        <v>1</v>
      </c>
      <c r="H75" s="55">
        <f>IF(Tāme!H63="","",Tāme!H63)</f>
        <v>0</v>
      </c>
      <c r="I75" s="56">
        <f>IF(Tāme!I63="","",Tāme!I63)</f>
        <v>0</v>
      </c>
      <c r="J75" s="71">
        <f>IF(Tāme!J63="","",Tāme!J63)</f>
        <v>0</v>
      </c>
      <c r="K75" s="192"/>
      <c r="L75" s="57">
        <f>IF('Attiecināmās izmaksas'!L62="","",'Attiecināmās izmaksas'!L62)</f>
        <v>0</v>
      </c>
      <c r="M75" s="75" t="str">
        <f>IF('Attiecināmās izmaksas'!M62="","",'Attiecināmās izmaksas'!M62)</f>
        <v/>
      </c>
      <c r="N75" s="55" t="str">
        <f>IF('Attiecināmās izmaksas'!N62="","",'Attiecināmās izmaksas'!N62)</f>
        <v/>
      </c>
      <c r="O75" s="55" t="str">
        <f>IF('Attiecināmās izmaksas'!O62="","",'Attiecināmās izmaksas'!O62)</f>
        <v/>
      </c>
      <c r="P75" s="76">
        <f>IF('Attiecināmās izmaksas'!P62="","",'Attiecināmās izmaksas'!P62)</f>
        <v>0</v>
      </c>
      <c r="Q75" s="47"/>
      <c r="R75" s="57">
        <f>IF('Neattiecināmās un PVN izmaksas'!L62="","",'Neattiecināmās un PVN izmaksas'!L62)</f>
        <v>0</v>
      </c>
      <c r="S75" s="75" t="str">
        <f>IF('Neattiecināmās un PVN izmaksas'!M62="","",'Neattiecināmās un PVN izmaksas'!M62)</f>
        <v/>
      </c>
      <c r="T75" s="55" t="str">
        <f>IF('Neattiecināmās un PVN izmaksas'!N62="","",'Neattiecināmās un PVN izmaksas'!N62)</f>
        <v/>
      </c>
      <c r="U75" s="55" t="str">
        <f>IF('Neattiecināmās un PVN izmaksas'!O62="","",'Neattiecināmās un PVN izmaksas'!O62)</f>
        <v/>
      </c>
      <c r="V75" s="31"/>
      <c r="W75" s="57">
        <f>IF('Neattiecināmās un PVN izmaksas'!S62="","",'Neattiecināmās un PVN izmaksas'!S62)</f>
        <v>0</v>
      </c>
      <c r="X75" s="75" t="str">
        <f>IF('Neattiecināmās un PVN izmaksas'!T62="","",'Neattiecināmās un PVN izmaksas'!T62)</f>
        <v/>
      </c>
      <c r="Y75" s="55" t="str">
        <f>IF('Neattiecināmās un PVN izmaksas'!U62="","",'Neattiecināmās un PVN izmaksas'!U62)</f>
        <v/>
      </c>
      <c r="Z75" s="55" t="str">
        <f>IF('Neattiecināmās un PVN izmaksas'!V62="","",'Neattiecināmās un PVN izmaksas'!V62)</f>
        <v/>
      </c>
      <c r="AA75" s="31"/>
      <c r="AB75" s="355" t="str">
        <f>IF('Attiecināmās izmaksas'!R62="","",'Attiecināmās izmaksas'!R62)</f>
        <v/>
      </c>
      <c r="AC75" s="356" t="str">
        <f>IF('Attiecināmās izmaksas'!T62="","",'Attiecināmās izmaksas'!T62)</f>
        <v/>
      </c>
      <c r="AD75" s="357" t="str">
        <f>IF('Attiecināmās izmaksas'!U62="","",'Attiecināmās izmaksas'!U62)</f>
        <v/>
      </c>
      <c r="AE75" s="357" t="str">
        <f>IF('Attiecināmās izmaksas'!V62="","",'Attiecināmās izmaksas'!V62)</f>
        <v/>
      </c>
      <c r="AF75" s="357" t="str">
        <f>IF('Attiecināmās izmaksas'!W62="","",'Attiecināmās izmaksas'!W62)</f>
        <v/>
      </c>
      <c r="AG75" s="357" t="str">
        <f>IF('Attiecināmās izmaksas'!X62="","",'Attiecināmās izmaksas'!X62)</f>
        <v/>
      </c>
      <c r="AH75" s="358" t="str">
        <f>IF('Attiecināmās izmaksas'!Y62="","",'Attiecināmās izmaksas'!Y62)</f>
        <v/>
      </c>
      <c r="AI75" s="84"/>
      <c r="AJ75" s="84"/>
      <c r="AK75" s="84"/>
    </row>
    <row r="76" spans="1:37" s="85" customFormat="1" ht="10.5" customHeight="1" hidden="1" outlineLevel="1">
      <c r="A76" s="31"/>
      <c r="B76" s="53">
        <f>IF(Tāme!B64="","",Tāme!B64)</f>
        <v>3.7</v>
      </c>
      <c r="C76" s="54" t="str">
        <f>IF(Tāme!C64="","",Tāme!C64)</f>
        <v/>
      </c>
      <c r="D76" s="217" t="str">
        <f>IF(Tāme!D64="","",Tāme!D64)</f>
        <v/>
      </c>
      <c r="E76" s="217" t="str">
        <f>IF(Tāme!E64="","",Tāme!E64)</f>
        <v/>
      </c>
      <c r="F76" s="55" t="str">
        <f>IF(Tāme!F64="","",Tāme!F64)</f>
        <v/>
      </c>
      <c r="G76" s="249">
        <f>IF(Tāme!G64="","",Tāme!G64)</f>
        <v>1</v>
      </c>
      <c r="H76" s="55">
        <f>IF(Tāme!H64="","",Tāme!H64)</f>
        <v>0</v>
      </c>
      <c r="I76" s="56">
        <f>IF(Tāme!I64="","",Tāme!I64)</f>
        <v>0</v>
      </c>
      <c r="J76" s="71">
        <f>IF(Tāme!J64="","",Tāme!J64)</f>
        <v>0</v>
      </c>
      <c r="K76" s="192"/>
      <c r="L76" s="57">
        <f>IF('Attiecināmās izmaksas'!L63="","",'Attiecināmās izmaksas'!L63)</f>
        <v>0</v>
      </c>
      <c r="M76" s="75" t="str">
        <f>IF('Attiecināmās izmaksas'!M63="","",'Attiecināmās izmaksas'!M63)</f>
        <v/>
      </c>
      <c r="N76" s="55" t="str">
        <f>IF('Attiecināmās izmaksas'!N63="","",'Attiecināmās izmaksas'!N63)</f>
        <v/>
      </c>
      <c r="O76" s="55" t="str">
        <f>IF('Attiecināmās izmaksas'!O63="","",'Attiecināmās izmaksas'!O63)</f>
        <v/>
      </c>
      <c r="P76" s="76">
        <f>IF('Attiecināmās izmaksas'!P63="","",'Attiecināmās izmaksas'!P63)</f>
        <v>0</v>
      </c>
      <c r="Q76" s="47"/>
      <c r="R76" s="57">
        <f>IF('Neattiecināmās un PVN izmaksas'!L63="","",'Neattiecināmās un PVN izmaksas'!L63)</f>
        <v>0</v>
      </c>
      <c r="S76" s="75" t="str">
        <f>IF('Neattiecināmās un PVN izmaksas'!M63="","",'Neattiecināmās un PVN izmaksas'!M63)</f>
        <v/>
      </c>
      <c r="T76" s="55" t="str">
        <f>IF('Neattiecināmās un PVN izmaksas'!N63="","",'Neattiecināmās un PVN izmaksas'!N63)</f>
        <v/>
      </c>
      <c r="U76" s="55" t="str">
        <f>IF('Neattiecināmās un PVN izmaksas'!O63="","",'Neattiecināmās un PVN izmaksas'!O63)</f>
        <v/>
      </c>
      <c r="V76" s="31"/>
      <c r="W76" s="57">
        <f>IF('Neattiecināmās un PVN izmaksas'!S63="","",'Neattiecināmās un PVN izmaksas'!S63)</f>
        <v>0</v>
      </c>
      <c r="X76" s="75" t="str">
        <f>IF('Neattiecināmās un PVN izmaksas'!T63="","",'Neattiecināmās un PVN izmaksas'!T63)</f>
        <v/>
      </c>
      <c r="Y76" s="55" t="str">
        <f>IF('Neattiecināmās un PVN izmaksas'!U63="","",'Neattiecināmās un PVN izmaksas'!U63)</f>
        <v/>
      </c>
      <c r="Z76" s="55" t="str">
        <f>IF('Neattiecināmās un PVN izmaksas'!V63="","",'Neattiecināmās un PVN izmaksas'!V63)</f>
        <v/>
      </c>
      <c r="AA76" s="31"/>
      <c r="AB76" s="355" t="str">
        <f>IF('Attiecināmās izmaksas'!R63="","",'Attiecināmās izmaksas'!R63)</f>
        <v/>
      </c>
      <c r="AC76" s="356" t="str">
        <f>IF('Attiecināmās izmaksas'!T63="","",'Attiecināmās izmaksas'!T63)</f>
        <v/>
      </c>
      <c r="AD76" s="357" t="str">
        <f>IF('Attiecināmās izmaksas'!U63="","",'Attiecināmās izmaksas'!U63)</f>
        <v/>
      </c>
      <c r="AE76" s="357" t="str">
        <f>IF('Attiecināmās izmaksas'!V63="","",'Attiecināmās izmaksas'!V63)</f>
        <v/>
      </c>
      <c r="AF76" s="357" t="str">
        <f>IF('Attiecināmās izmaksas'!W63="","",'Attiecināmās izmaksas'!W63)</f>
        <v/>
      </c>
      <c r="AG76" s="357" t="str">
        <f>IF('Attiecināmās izmaksas'!X63="","",'Attiecināmās izmaksas'!X63)</f>
        <v/>
      </c>
      <c r="AH76" s="358" t="str">
        <f>IF('Attiecināmās izmaksas'!Y63="","",'Attiecināmās izmaksas'!Y63)</f>
        <v/>
      </c>
      <c r="AI76" s="84"/>
      <c r="AJ76" s="84"/>
      <c r="AK76" s="84"/>
    </row>
    <row r="77" spans="1:37" s="85" customFormat="1" ht="10.5" customHeight="1" hidden="1" outlineLevel="1">
      <c r="A77" s="31"/>
      <c r="B77" s="53">
        <f>IF(Tāme!B65="","",Tāme!B65)</f>
        <v>3.8</v>
      </c>
      <c r="C77" s="54" t="str">
        <f>IF(Tāme!C65="","",Tāme!C65)</f>
        <v/>
      </c>
      <c r="D77" s="217" t="str">
        <f>IF(Tāme!D65="","",Tāme!D65)</f>
        <v/>
      </c>
      <c r="E77" s="217" t="str">
        <f>IF(Tāme!E65="","",Tāme!E65)</f>
        <v/>
      </c>
      <c r="F77" s="55" t="str">
        <f>IF(Tāme!F65="","",Tāme!F65)</f>
        <v/>
      </c>
      <c r="G77" s="249">
        <f>IF(Tāme!G65="","",Tāme!G65)</f>
        <v>1</v>
      </c>
      <c r="H77" s="55">
        <f>IF(Tāme!H65="","",Tāme!H65)</f>
        <v>0</v>
      </c>
      <c r="I77" s="56">
        <f>IF(Tāme!I65="","",Tāme!I65)</f>
        <v>0</v>
      </c>
      <c r="J77" s="71">
        <f>IF(Tāme!J65="","",Tāme!J65)</f>
        <v>0</v>
      </c>
      <c r="K77" s="192"/>
      <c r="L77" s="57">
        <f>IF('Attiecināmās izmaksas'!L64="","",'Attiecināmās izmaksas'!L64)</f>
        <v>0</v>
      </c>
      <c r="M77" s="75" t="str">
        <f>IF('Attiecināmās izmaksas'!M64="","",'Attiecināmās izmaksas'!M64)</f>
        <v/>
      </c>
      <c r="N77" s="55" t="str">
        <f>IF('Attiecināmās izmaksas'!N64="","",'Attiecināmās izmaksas'!N64)</f>
        <v/>
      </c>
      <c r="O77" s="55" t="str">
        <f>IF('Attiecināmās izmaksas'!O64="","",'Attiecināmās izmaksas'!O64)</f>
        <v/>
      </c>
      <c r="P77" s="76">
        <f>IF('Attiecināmās izmaksas'!P64="","",'Attiecināmās izmaksas'!P64)</f>
        <v>0</v>
      </c>
      <c r="Q77" s="47"/>
      <c r="R77" s="57">
        <f>IF('Neattiecināmās un PVN izmaksas'!L64="","",'Neattiecināmās un PVN izmaksas'!L64)</f>
        <v>0</v>
      </c>
      <c r="S77" s="75" t="str">
        <f>IF('Neattiecināmās un PVN izmaksas'!M64="","",'Neattiecināmās un PVN izmaksas'!M64)</f>
        <v/>
      </c>
      <c r="T77" s="55" t="str">
        <f>IF('Neattiecināmās un PVN izmaksas'!N64="","",'Neattiecināmās un PVN izmaksas'!N64)</f>
        <v/>
      </c>
      <c r="U77" s="55" t="str">
        <f>IF('Neattiecināmās un PVN izmaksas'!O64="","",'Neattiecināmās un PVN izmaksas'!O64)</f>
        <v/>
      </c>
      <c r="V77" s="31"/>
      <c r="W77" s="57">
        <f>IF('Neattiecināmās un PVN izmaksas'!S64="","",'Neattiecināmās un PVN izmaksas'!S64)</f>
        <v>0</v>
      </c>
      <c r="X77" s="75" t="str">
        <f>IF('Neattiecināmās un PVN izmaksas'!T64="","",'Neattiecināmās un PVN izmaksas'!T64)</f>
        <v/>
      </c>
      <c r="Y77" s="55" t="str">
        <f>IF('Neattiecināmās un PVN izmaksas'!U64="","",'Neattiecināmās un PVN izmaksas'!U64)</f>
        <v/>
      </c>
      <c r="Z77" s="55" t="str">
        <f>IF('Neattiecināmās un PVN izmaksas'!V64="","",'Neattiecināmās un PVN izmaksas'!V64)</f>
        <v/>
      </c>
      <c r="AA77" s="31"/>
      <c r="AB77" s="355" t="str">
        <f>IF('Attiecināmās izmaksas'!R64="","",'Attiecināmās izmaksas'!R64)</f>
        <v/>
      </c>
      <c r="AC77" s="356" t="str">
        <f>IF('Attiecināmās izmaksas'!T64="","",'Attiecināmās izmaksas'!T64)</f>
        <v/>
      </c>
      <c r="AD77" s="357" t="str">
        <f>IF('Attiecināmās izmaksas'!U64="","",'Attiecināmās izmaksas'!U64)</f>
        <v/>
      </c>
      <c r="AE77" s="357" t="str">
        <f>IF('Attiecināmās izmaksas'!V64="","",'Attiecināmās izmaksas'!V64)</f>
        <v/>
      </c>
      <c r="AF77" s="357" t="str">
        <f>IF('Attiecināmās izmaksas'!W64="","",'Attiecināmās izmaksas'!W64)</f>
        <v/>
      </c>
      <c r="AG77" s="357" t="str">
        <f>IF('Attiecināmās izmaksas'!X64="","",'Attiecināmās izmaksas'!X64)</f>
        <v/>
      </c>
      <c r="AH77" s="358" t="str">
        <f>IF('Attiecināmās izmaksas'!Y64="","",'Attiecināmās izmaksas'!Y64)</f>
        <v/>
      </c>
      <c r="AI77" s="84"/>
      <c r="AJ77" s="84"/>
      <c r="AK77" s="84"/>
    </row>
    <row r="78" spans="1:37" s="85" customFormat="1" ht="10.5" customHeight="1" hidden="1" outlineLevel="1">
      <c r="A78" s="31"/>
      <c r="B78" s="53">
        <f>IF(Tāme!B66="","",Tāme!B66)</f>
        <v>3.9</v>
      </c>
      <c r="C78" s="54" t="str">
        <f>IF(Tāme!C66="","",Tāme!C66)</f>
        <v/>
      </c>
      <c r="D78" s="217" t="str">
        <f>IF(Tāme!D66="","",Tāme!D66)</f>
        <v/>
      </c>
      <c r="E78" s="217" t="str">
        <f>IF(Tāme!E66="","",Tāme!E66)</f>
        <v/>
      </c>
      <c r="F78" s="55" t="str">
        <f>IF(Tāme!F66="","",Tāme!F66)</f>
        <v/>
      </c>
      <c r="G78" s="249">
        <f>IF(Tāme!G66="","",Tāme!G66)</f>
        <v>1</v>
      </c>
      <c r="H78" s="55">
        <f>IF(Tāme!H66="","",Tāme!H66)</f>
        <v>0</v>
      </c>
      <c r="I78" s="56">
        <f>IF(Tāme!I66="","",Tāme!I66)</f>
        <v>0</v>
      </c>
      <c r="J78" s="71">
        <f>IF(Tāme!J66="","",Tāme!J66)</f>
        <v>0</v>
      </c>
      <c r="K78" s="192"/>
      <c r="L78" s="57">
        <f>IF('Attiecināmās izmaksas'!L65="","",'Attiecināmās izmaksas'!L65)</f>
        <v>0</v>
      </c>
      <c r="M78" s="75" t="str">
        <f>IF('Attiecināmās izmaksas'!M65="","",'Attiecināmās izmaksas'!M65)</f>
        <v/>
      </c>
      <c r="N78" s="55" t="str">
        <f>IF('Attiecināmās izmaksas'!N65="","",'Attiecināmās izmaksas'!N65)</f>
        <v/>
      </c>
      <c r="O78" s="55" t="str">
        <f>IF('Attiecināmās izmaksas'!O65="","",'Attiecināmās izmaksas'!O65)</f>
        <v/>
      </c>
      <c r="P78" s="76">
        <f>IF('Attiecināmās izmaksas'!P65="","",'Attiecināmās izmaksas'!P65)</f>
        <v>0</v>
      </c>
      <c r="Q78" s="47"/>
      <c r="R78" s="57">
        <f>IF('Neattiecināmās un PVN izmaksas'!L65="","",'Neattiecināmās un PVN izmaksas'!L65)</f>
        <v>0</v>
      </c>
      <c r="S78" s="75" t="str">
        <f>IF('Neattiecināmās un PVN izmaksas'!M65="","",'Neattiecināmās un PVN izmaksas'!M65)</f>
        <v/>
      </c>
      <c r="T78" s="55" t="str">
        <f>IF('Neattiecināmās un PVN izmaksas'!N65="","",'Neattiecināmās un PVN izmaksas'!N65)</f>
        <v/>
      </c>
      <c r="U78" s="55" t="str">
        <f>IF('Neattiecināmās un PVN izmaksas'!O65="","",'Neattiecināmās un PVN izmaksas'!O65)</f>
        <v/>
      </c>
      <c r="V78" s="31"/>
      <c r="W78" s="57">
        <f>IF('Neattiecināmās un PVN izmaksas'!S65="","",'Neattiecināmās un PVN izmaksas'!S65)</f>
        <v>0</v>
      </c>
      <c r="X78" s="75" t="str">
        <f>IF('Neattiecināmās un PVN izmaksas'!T65="","",'Neattiecināmās un PVN izmaksas'!T65)</f>
        <v/>
      </c>
      <c r="Y78" s="55" t="str">
        <f>IF('Neattiecināmās un PVN izmaksas'!U65="","",'Neattiecināmās un PVN izmaksas'!U65)</f>
        <v/>
      </c>
      <c r="Z78" s="55" t="str">
        <f>IF('Neattiecināmās un PVN izmaksas'!V65="","",'Neattiecināmās un PVN izmaksas'!V65)</f>
        <v/>
      </c>
      <c r="AA78" s="31"/>
      <c r="AB78" s="355" t="str">
        <f>IF('Attiecināmās izmaksas'!R65="","",'Attiecināmās izmaksas'!R65)</f>
        <v/>
      </c>
      <c r="AC78" s="356" t="str">
        <f>IF('Attiecināmās izmaksas'!T65="","",'Attiecināmās izmaksas'!T65)</f>
        <v/>
      </c>
      <c r="AD78" s="357" t="str">
        <f>IF('Attiecināmās izmaksas'!U65="","",'Attiecināmās izmaksas'!U65)</f>
        <v/>
      </c>
      <c r="AE78" s="357" t="str">
        <f>IF('Attiecināmās izmaksas'!V65="","",'Attiecināmās izmaksas'!V65)</f>
        <v/>
      </c>
      <c r="AF78" s="357" t="str">
        <f>IF('Attiecināmās izmaksas'!W65="","",'Attiecināmās izmaksas'!W65)</f>
        <v/>
      </c>
      <c r="AG78" s="357" t="str">
        <f>IF('Attiecināmās izmaksas'!X65="","",'Attiecināmās izmaksas'!X65)</f>
        <v/>
      </c>
      <c r="AH78" s="358" t="str">
        <f>IF('Attiecināmās izmaksas'!Y65="","",'Attiecināmās izmaksas'!Y65)</f>
        <v/>
      </c>
      <c r="AI78" s="84"/>
      <c r="AJ78" s="84"/>
      <c r="AK78" s="84"/>
    </row>
    <row r="79" spans="1:37" s="85" customFormat="1" ht="10.5" customHeight="1" hidden="1" outlineLevel="1">
      <c r="A79" s="31"/>
      <c r="B79" s="58" t="str">
        <f>IF(Tāme!B67="","",Tāme!B67)</f>
        <v>3.10.</v>
      </c>
      <c r="C79" s="59" t="str">
        <f>IF(Tāme!C67="","",Tāme!C67)</f>
        <v/>
      </c>
      <c r="D79" s="218" t="str">
        <f>IF(Tāme!D67="","",Tāme!D67)</f>
        <v/>
      </c>
      <c r="E79" s="218" t="str">
        <f>IF(Tāme!E67="","",Tāme!E67)</f>
        <v/>
      </c>
      <c r="F79" s="60" t="str">
        <f>IF(Tāme!F67="","",Tāme!F67)</f>
        <v/>
      </c>
      <c r="G79" s="250">
        <f>IF(Tāme!G67="","",Tāme!G67)</f>
        <v>1</v>
      </c>
      <c r="H79" s="60">
        <f>IF(Tāme!H67="","",Tāme!H67)</f>
        <v>0</v>
      </c>
      <c r="I79" s="61">
        <f>IF(Tāme!I67="","",Tāme!I67)</f>
        <v>0</v>
      </c>
      <c r="J79" s="73">
        <f>IF(Tāme!J67="","",Tāme!J67)</f>
        <v>0</v>
      </c>
      <c r="K79" s="192"/>
      <c r="L79" s="63">
        <f>IF('Attiecināmās izmaksas'!L66="","",'Attiecināmās izmaksas'!L66)</f>
        <v>0</v>
      </c>
      <c r="M79" s="78" t="str">
        <f>IF('Attiecināmās izmaksas'!M66="","",'Attiecināmās izmaksas'!M66)</f>
        <v/>
      </c>
      <c r="N79" s="64" t="str">
        <f>IF('Attiecināmās izmaksas'!N66="","",'Attiecināmās izmaksas'!N66)</f>
        <v/>
      </c>
      <c r="O79" s="64" t="str">
        <f>IF('Attiecināmās izmaksas'!O66="","",'Attiecināmās izmaksas'!O66)</f>
        <v/>
      </c>
      <c r="P79" s="79">
        <f>IF('Attiecināmās izmaksas'!P66="","",'Attiecināmās izmaksas'!P66)</f>
        <v>0</v>
      </c>
      <c r="Q79" s="47"/>
      <c r="R79" s="63">
        <f>IF('Neattiecināmās un PVN izmaksas'!L66="","",'Neattiecināmās un PVN izmaksas'!L66)</f>
        <v>0</v>
      </c>
      <c r="S79" s="78" t="str">
        <f>IF('Neattiecināmās un PVN izmaksas'!M66="","",'Neattiecināmās un PVN izmaksas'!M66)</f>
        <v/>
      </c>
      <c r="T79" s="64" t="str">
        <f>IF('Neattiecināmās un PVN izmaksas'!N66="","",'Neattiecināmās un PVN izmaksas'!N66)</f>
        <v/>
      </c>
      <c r="U79" s="64" t="str">
        <f>IF('Neattiecināmās un PVN izmaksas'!O66="","",'Neattiecināmās un PVN izmaksas'!O66)</f>
        <v/>
      </c>
      <c r="V79" s="31"/>
      <c r="W79" s="63">
        <f>IF('Neattiecināmās un PVN izmaksas'!S66="","",'Neattiecināmās un PVN izmaksas'!S66)</f>
        <v>0</v>
      </c>
      <c r="X79" s="78" t="str">
        <f>IF('Neattiecināmās un PVN izmaksas'!T66="","",'Neattiecināmās un PVN izmaksas'!T66)</f>
        <v/>
      </c>
      <c r="Y79" s="64" t="str">
        <f>IF('Neattiecināmās un PVN izmaksas'!U66="","",'Neattiecināmās un PVN izmaksas'!U66)</f>
        <v/>
      </c>
      <c r="Z79" s="64" t="str">
        <f>IF('Neattiecināmās un PVN izmaksas'!V66="","",'Neattiecināmās un PVN izmaksas'!V66)</f>
        <v/>
      </c>
      <c r="AA79" s="31"/>
      <c r="AB79" s="359" t="str">
        <f>IF('Attiecināmās izmaksas'!R66="","",'Attiecināmās izmaksas'!R66)</f>
        <v/>
      </c>
      <c r="AC79" s="360" t="str">
        <f>IF('Attiecināmās izmaksas'!T66="","",'Attiecināmās izmaksas'!T66)</f>
        <v/>
      </c>
      <c r="AD79" s="361" t="str">
        <f>IF('Attiecināmās izmaksas'!U66="","",'Attiecināmās izmaksas'!U66)</f>
        <v/>
      </c>
      <c r="AE79" s="361" t="str">
        <f>IF('Attiecināmās izmaksas'!V66="","",'Attiecināmās izmaksas'!V66)</f>
        <v/>
      </c>
      <c r="AF79" s="361" t="str">
        <f>IF('Attiecināmās izmaksas'!W66="","",'Attiecināmās izmaksas'!W66)</f>
        <v/>
      </c>
      <c r="AG79" s="361" t="str">
        <f>IF('Attiecināmās izmaksas'!X66="","",'Attiecināmās izmaksas'!X66)</f>
        <v/>
      </c>
      <c r="AH79" s="362" t="str">
        <f>IF('Attiecināmās izmaksas'!Y66="","",'Attiecināmās izmaksas'!Y66)</f>
        <v/>
      </c>
      <c r="AI79" s="84"/>
      <c r="AJ79" s="84"/>
      <c r="AK79" s="84"/>
    </row>
    <row r="80" spans="1:37" s="85" customFormat="1" ht="22.5" customHeight="1" collapsed="1" thickBot="1">
      <c r="A80" s="31"/>
      <c r="B80" s="198">
        <v>4</v>
      </c>
      <c r="C80" s="488" t="str">
        <f>Tāme!C68</f>
        <v>Citas izmaksas</v>
      </c>
      <c r="D80" s="489"/>
      <c r="E80" s="236"/>
      <c r="F80" s="199"/>
      <c r="G80" s="251"/>
      <c r="H80" s="200">
        <f>SUM(H81:H90)</f>
        <v>0</v>
      </c>
      <c r="I80" s="201">
        <f>SUM(I81:I90)</f>
        <v>0</v>
      </c>
      <c r="J80" s="202">
        <f>SUM(J81:J90)</f>
        <v>0</v>
      </c>
      <c r="K80" s="192"/>
      <c r="L80" s="263"/>
      <c r="M80" s="264"/>
      <c r="N80" s="265"/>
      <c r="O80" s="265"/>
      <c r="P80" s="266"/>
      <c r="Q80" s="47"/>
      <c r="R80" s="203">
        <f>SUM(R81:R90)</f>
        <v>0</v>
      </c>
      <c r="S80" s="204">
        <f aca="true" t="shared" si="13" ref="S80:U80">SUM(S81:S90)</f>
        <v>0</v>
      </c>
      <c r="T80" s="199">
        <f t="shared" si="13"/>
        <v>0</v>
      </c>
      <c r="U80" s="205">
        <f t="shared" si="13"/>
        <v>0</v>
      </c>
      <c r="V80" s="31"/>
      <c r="W80" s="203">
        <f>SUM(W81:W90)</f>
        <v>0</v>
      </c>
      <c r="X80" s="204">
        <f aca="true" t="shared" si="14" ref="X80:Z80">SUM(X81:X90)</f>
        <v>0</v>
      </c>
      <c r="Y80" s="199">
        <f t="shared" si="14"/>
        <v>0</v>
      </c>
      <c r="Z80" s="205">
        <f t="shared" si="14"/>
        <v>0</v>
      </c>
      <c r="AA80" s="31"/>
      <c r="AB80" s="31"/>
      <c r="AC80" s="31"/>
      <c r="AD80" s="31"/>
      <c r="AE80" s="31"/>
      <c r="AF80" s="31"/>
      <c r="AG80" s="31"/>
      <c r="AH80" s="31"/>
      <c r="AI80" s="84"/>
      <c r="AJ80" s="84"/>
      <c r="AK80" s="84"/>
    </row>
    <row r="81" spans="1:37" s="85" customFormat="1" ht="10.5" customHeight="1" hidden="1" outlineLevel="1">
      <c r="A81" s="31"/>
      <c r="B81" s="53">
        <f>IF(Tāme!B69="","",Tāme!B69)</f>
        <v>4.1</v>
      </c>
      <c r="C81" s="54" t="str">
        <f>IF(Tāme!C69="","",Tāme!C69)</f>
        <v/>
      </c>
      <c r="D81" s="217" t="str">
        <f>IF(Tāme!D69="","",Tāme!D69)</f>
        <v/>
      </c>
      <c r="E81" s="217" t="str">
        <f>IF(Tāme!E69="","",Tāme!E69)</f>
        <v/>
      </c>
      <c r="F81" s="55" t="str">
        <f>IF(Tāme!F69="","",Tāme!F69)</f>
        <v/>
      </c>
      <c r="G81" s="249">
        <f>IF(Tāme!G69="","",Tāme!G69)</f>
        <v>1</v>
      </c>
      <c r="H81" s="55">
        <f>IF(Tāme!H69="","",Tāme!H69)</f>
        <v>0</v>
      </c>
      <c r="I81" s="56">
        <f>IF(Tāme!I69="","",Tāme!I69)</f>
        <v>0</v>
      </c>
      <c r="J81" s="71">
        <f>IF(Tāme!J69="","",Tāme!J69)</f>
        <v>0</v>
      </c>
      <c r="K81" s="192"/>
      <c r="L81" s="267"/>
      <c r="M81" s="268"/>
      <c r="N81" s="269"/>
      <c r="O81" s="269"/>
      <c r="P81" s="270"/>
      <c r="Q81" s="47"/>
      <c r="R81" s="57">
        <f>IF('Neattiecināmās un PVN izmaksas'!L68="","",'Neattiecināmās un PVN izmaksas'!L68)</f>
        <v>0</v>
      </c>
      <c r="S81" s="75" t="str">
        <f>IF('Neattiecināmās un PVN izmaksas'!M68="","",'Neattiecināmās un PVN izmaksas'!M68)</f>
        <v/>
      </c>
      <c r="T81" s="55" t="str">
        <f>IF('Neattiecināmās un PVN izmaksas'!N68="","",'Neattiecināmās un PVN izmaksas'!N68)</f>
        <v/>
      </c>
      <c r="U81" s="55" t="str">
        <f>IF('Neattiecināmās un PVN izmaksas'!O68="","",'Neattiecināmās un PVN izmaksas'!O68)</f>
        <v/>
      </c>
      <c r="V81" s="31"/>
      <c r="W81" s="57">
        <f>IF('Neattiecināmās un PVN izmaksas'!S68="","",'Neattiecināmās un PVN izmaksas'!S68)</f>
        <v>0</v>
      </c>
      <c r="X81" s="75" t="str">
        <f>IF('Neattiecināmās un PVN izmaksas'!T68="","",'Neattiecināmās un PVN izmaksas'!T68)</f>
        <v/>
      </c>
      <c r="Y81" s="55" t="str">
        <f>IF('Neattiecināmās un PVN izmaksas'!U68="","",'Neattiecināmās un PVN izmaksas'!U68)</f>
        <v/>
      </c>
      <c r="Z81" s="55" t="str">
        <f>IF('Neattiecināmās un PVN izmaksas'!V68="","",'Neattiecināmās un PVN izmaksas'!V68)</f>
        <v/>
      </c>
      <c r="AA81" s="31"/>
      <c r="AB81" s="31"/>
      <c r="AC81" s="31"/>
      <c r="AD81" s="31"/>
      <c r="AE81" s="31"/>
      <c r="AF81" s="31"/>
      <c r="AG81" s="31"/>
      <c r="AH81" s="31"/>
      <c r="AI81" s="84"/>
      <c r="AJ81" s="84"/>
      <c r="AK81" s="84"/>
    </row>
    <row r="82" spans="1:37" s="85" customFormat="1" ht="10.5" customHeight="1" hidden="1" outlineLevel="1">
      <c r="A82" s="31"/>
      <c r="B82" s="53">
        <f>IF(Tāme!B70="","",Tāme!B70)</f>
        <v>4.2</v>
      </c>
      <c r="C82" s="54" t="str">
        <f>IF(Tāme!C70="","",Tāme!C70)</f>
        <v/>
      </c>
      <c r="D82" s="217" t="str">
        <f>IF(Tāme!D70="","",Tāme!D70)</f>
        <v/>
      </c>
      <c r="E82" s="217" t="str">
        <f>IF(Tāme!E70="","",Tāme!E70)</f>
        <v/>
      </c>
      <c r="F82" s="55" t="str">
        <f>IF(Tāme!F70="","",Tāme!F70)</f>
        <v/>
      </c>
      <c r="G82" s="249">
        <f>IF(Tāme!G70="","",Tāme!G70)</f>
        <v>1</v>
      </c>
      <c r="H82" s="55">
        <f>IF(Tāme!H70="","",Tāme!H70)</f>
        <v>0</v>
      </c>
      <c r="I82" s="56">
        <f>IF(Tāme!I70="","",Tāme!I70)</f>
        <v>0</v>
      </c>
      <c r="J82" s="71">
        <f>IF(Tāme!J70="","",Tāme!J70)</f>
        <v>0</v>
      </c>
      <c r="K82" s="192"/>
      <c r="L82" s="267"/>
      <c r="M82" s="268"/>
      <c r="N82" s="269"/>
      <c r="O82" s="269"/>
      <c r="P82" s="270"/>
      <c r="Q82" s="47"/>
      <c r="R82" s="57">
        <f>IF('Neattiecināmās un PVN izmaksas'!L69="","",'Neattiecināmās un PVN izmaksas'!L69)</f>
        <v>0</v>
      </c>
      <c r="S82" s="75" t="str">
        <f>IF('Neattiecināmās un PVN izmaksas'!M69="","",'Neattiecināmās un PVN izmaksas'!M69)</f>
        <v/>
      </c>
      <c r="T82" s="55" t="str">
        <f>IF('Neattiecināmās un PVN izmaksas'!N69="","",'Neattiecināmās un PVN izmaksas'!N69)</f>
        <v/>
      </c>
      <c r="U82" s="55" t="str">
        <f>IF('Neattiecināmās un PVN izmaksas'!O69="","",'Neattiecināmās un PVN izmaksas'!O69)</f>
        <v/>
      </c>
      <c r="V82" s="31"/>
      <c r="W82" s="57">
        <f>IF('Neattiecināmās un PVN izmaksas'!S69="","",'Neattiecināmās un PVN izmaksas'!S69)</f>
        <v>0</v>
      </c>
      <c r="X82" s="75" t="str">
        <f>IF('Neattiecināmās un PVN izmaksas'!T69="","",'Neattiecināmās un PVN izmaksas'!T69)</f>
        <v/>
      </c>
      <c r="Y82" s="55" t="str">
        <f>IF('Neattiecināmās un PVN izmaksas'!U69="","",'Neattiecināmās un PVN izmaksas'!U69)</f>
        <v/>
      </c>
      <c r="Z82" s="55" t="str">
        <f>IF('Neattiecināmās un PVN izmaksas'!V69="","",'Neattiecināmās un PVN izmaksas'!V69)</f>
        <v/>
      </c>
      <c r="AA82" s="31"/>
      <c r="AB82" s="31"/>
      <c r="AC82" s="31"/>
      <c r="AD82" s="31"/>
      <c r="AE82" s="31"/>
      <c r="AF82" s="31"/>
      <c r="AG82" s="31"/>
      <c r="AH82" s="31"/>
      <c r="AI82" s="84"/>
      <c r="AJ82" s="84"/>
      <c r="AK82" s="84"/>
    </row>
    <row r="83" spans="1:35" s="85" customFormat="1" ht="10.5" customHeight="1" hidden="1" outlineLevel="1">
      <c r="A83" s="31"/>
      <c r="B83" s="53">
        <f>IF(Tāme!B71="","",Tāme!B71)</f>
        <v>4.3</v>
      </c>
      <c r="C83" s="54" t="str">
        <f>IF(Tāme!C71="","",Tāme!C71)</f>
        <v/>
      </c>
      <c r="D83" s="217" t="str">
        <f>IF(Tāme!D71="","",Tāme!D71)</f>
        <v/>
      </c>
      <c r="E83" s="217" t="str">
        <f>IF(Tāme!E71="","",Tāme!E71)</f>
        <v/>
      </c>
      <c r="F83" s="55" t="str">
        <f>IF(Tāme!F71="","",Tāme!F71)</f>
        <v/>
      </c>
      <c r="G83" s="249">
        <f>IF(Tāme!G71="","",Tāme!G71)</f>
        <v>1</v>
      </c>
      <c r="H83" s="55">
        <f>IF(Tāme!H71="","",Tāme!H71)</f>
        <v>0</v>
      </c>
      <c r="I83" s="56">
        <f>IF(Tāme!I71="","",Tāme!I71)</f>
        <v>0</v>
      </c>
      <c r="J83" s="71">
        <f>IF(Tāme!J71="","",Tāme!J71)</f>
        <v>0</v>
      </c>
      <c r="K83" s="192"/>
      <c r="L83" s="267"/>
      <c r="M83" s="268"/>
      <c r="N83" s="269"/>
      <c r="O83" s="269"/>
      <c r="P83" s="270"/>
      <c r="Q83" s="47"/>
      <c r="R83" s="57">
        <f>IF('Neattiecināmās un PVN izmaksas'!L70="","",'Neattiecināmās un PVN izmaksas'!L70)</f>
        <v>0</v>
      </c>
      <c r="S83" s="75" t="str">
        <f>IF('Neattiecināmās un PVN izmaksas'!M70="","",'Neattiecināmās un PVN izmaksas'!M70)</f>
        <v/>
      </c>
      <c r="T83" s="55" t="str">
        <f>IF('Neattiecināmās un PVN izmaksas'!N70="","",'Neattiecināmās un PVN izmaksas'!N70)</f>
        <v/>
      </c>
      <c r="U83" s="55" t="str">
        <f>IF('Neattiecināmās un PVN izmaksas'!O70="","",'Neattiecināmās un PVN izmaksas'!O70)</f>
        <v/>
      </c>
      <c r="V83" s="31"/>
      <c r="W83" s="57">
        <f>IF('Neattiecināmās un PVN izmaksas'!S70="","",'Neattiecināmās un PVN izmaksas'!S70)</f>
        <v>0</v>
      </c>
      <c r="X83" s="75" t="str">
        <f>IF('Neattiecināmās un PVN izmaksas'!T70="","",'Neattiecināmās un PVN izmaksas'!T70)</f>
        <v/>
      </c>
      <c r="Y83" s="55" t="str">
        <f>IF('Neattiecināmās un PVN izmaksas'!U70="","",'Neattiecināmās un PVN izmaksas'!U70)</f>
        <v/>
      </c>
      <c r="Z83" s="55" t="str">
        <f>IF('Neattiecināmās un PVN izmaksas'!V70="","",'Neattiecināmās un PVN izmaksas'!V70)</f>
        <v/>
      </c>
      <c r="AA83" s="31"/>
      <c r="AB83" s="31"/>
      <c r="AC83" s="31"/>
      <c r="AD83" s="31"/>
      <c r="AE83" s="31"/>
      <c r="AF83" s="31"/>
      <c r="AG83" s="31"/>
      <c r="AH83" s="31"/>
      <c r="AI83" s="44"/>
    </row>
    <row r="84" spans="1:35" s="85" customFormat="1" ht="10.5" customHeight="1" hidden="1" outlineLevel="1">
      <c r="A84" s="31"/>
      <c r="B84" s="53">
        <f>IF(Tāme!B72="","",Tāme!B72)</f>
        <v>4.4</v>
      </c>
      <c r="C84" s="54" t="str">
        <f>IF(Tāme!C72="","",Tāme!C72)</f>
        <v/>
      </c>
      <c r="D84" s="217" t="str">
        <f>IF(Tāme!D72="","",Tāme!D72)</f>
        <v/>
      </c>
      <c r="E84" s="217" t="str">
        <f>IF(Tāme!E72="","",Tāme!E72)</f>
        <v/>
      </c>
      <c r="F84" s="55" t="str">
        <f>IF(Tāme!F72="","",Tāme!F72)</f>
        <v/>
      </c>
      <c r="G84" s="249">
        <f>IF(Tāme!G72="","",Tāme!G72)</f>
        <v>1</v>
      </c>
      <c r="H84" s="55">
        <f>IF(Tāme!H72="","",Tāme!H72)</f>
        <v>0</v>
      </c>
      <c r="I84" s="56">
        <f>IF(Tāme!I72="","",Tāme!I72)</f>
        <v>0</v>
      </c>
      <c r="J84" s="71">
        <f>IF(Tāme!J72="","",Tāme!J72)</f>
        <v>0</v>
      </c>
      <c r="K84" s="192"/>
      <c r="L84" s="267"/>
      <c r="M84" s="268"/>
      <c r="N84" s="269"/>
      <c r="O84" s="269"/>
      <c r="P84" s="270"/>
      <c r="Q84" s="47"/>
      <c r="R84" s="57">
        <f>IF('Neattiecināmās un PVN izmaksas'!L71="","",'Neattiecināmās un PVN izmaksas'!L71)</f>
        <v>0</v>
      </c>
      <c r="S84" s="75" t="str">
        <f>IF('Neattiecināmās un PVN izmaksas'!M71="","",'Neattiecināmās un PVN izmaksas'!M71)</f>
        <v/>
      </c>
      <c r="T84" s="55" t="str">
        <f>IF('Neattiecināmās un PVN izmaksas'!N71="","",'Neattiecināmās un PVN izmaksas'!N71)</f>
        <v/>
      </c>
      <c r="U84" s="55" t="str">
        <f>IF('Neattiecināmās un PVN izmaksas'!O71="","",'Neattiecināmās un PVN izmaksas'!O71)</f>
        <v/>
      </c>
      <c r="V84" s="31"/>
      <c r="W84" s="57">
        <f>IF('Neattiecināmās un PVN izmaksas'!S71="","",'Neattiecināmās un PVN izmaksas'!S71)</f>
        <v>0</v>
      </c>
      <c r="X84" s="75" t="str">
        <f>IF('Neattiecināmās un PVN izmaksas'!T71="","",'Neattiecināmās un PVN izmaksas'!T71)</f>
        <v/>
      </c>
      <c r="Y84" s="55" t="str">
        <f>IF('Neattiecināmās un PVN izmaksas'!U71="","",'Neattiecināmās un PVN izmaksas'!U71)</f>
        <v/>
      </c>
      <c r="Z84" s="55" t="str">
        <f>IF('Neattiecināmās un PVN izmaksas'!V71="","",'Neattiecināmās un PVN izmaksas'!V71)</f>
        <v/>
      </c>
      <c r="AA84" s="31"/>
      <c r="AB84" s="31"/>
      <c r="AC84" s="31"/>
      <c r="AD84" s="31"/>
      <c r="AE84" s="31"/>
      <c r="AF84" s="31"/>
      <c r="AG84" s="31"/>
      <c r="AH84" s="31"/>
      <c r="AI84" s="44"/>
    </row>
    <row r="85" spans="1:35" s="85" customFormat="1" ht="10.5" customHeight="1" hidden="1" outlineLevel="1">
      <c r="A85" s="31"/>
      <c r="B85" s="53">
        <f>IF(Tāme!B73="","",Tāme!B73)</f>
        <v>4.5</v>
      </c>
      <c r="C85" s="54" t="str">
        <f>IF(Tāme!C73="","",Tāme!C73)</f>
        <v/>
      </c>
      <c r="D85" s="217" t="str">
        <f>IF(Tāme!D73="","",Tāme!D73)</f>
        <v/>
      </c>
      <c r="E85" s="217" t="str">
        <f>IF(Tāme!E73="","",Tāme!E73)</f>
        <v/>
      </c>
      <c r="F85" s="55" t="str">
        <f>IF(Tāme!F73="","",Tāme!F73)</f>
        <v/>
      </c>
      <c r="G85" s="249">
        <f>IF(Tāme!G73="","",Tāme!G73)</f>
        <v>1</v>
      </c>
      <c r="H85" s="55">
        <f>IF(Tāme!H73="","",Tāme!H73)</f>
        <v>0</v>
      </c>
      <c r="I85" s="56">
        <f>IF(Tāme!I73="","",Tāme!I73)</f>
        <v>0</v>
      </c>
      <c r="J85" s="71">
        <f>IF(Tāme!J73="","",Tāme!J73)</f>
        <v>0</v>
      </c>
      <c r="K85" s="192"/>
      <c r="L85" s="267"/>
      <c r="M85" s="268"/>
      <c r="N85" s="269"/>
      <c r="O85" s="269"/>
      <c r="P85" s="270"/>
      <c r="Q85" s="47"/>
      <c r="R85" s="57">
        <f>IF('Neattiecināmās un PVN izmaksas'!L72="","",'Neattiecināmās un PVN izmaksas'!L72)</f>
        <v>0</v>
      </c>
      <c r="S85" s="75" t="str">
        <f>IF('Neattiecināmās un PVN izmaksas'!M72="","",'Neattiecināmās un PVN izmaksas'!M72)</f>
        <v/>
      </c>
      <c r="T85" s="55" t="str">
        <f>IF('Neattiecināmās un PVN izmaksas'!N72="","",'Neattiecināmās un PVN izmaksas'!N72)</f>
        <v/>
      </c>
      <c r="U85" s="55" t="str">
        <f>IF('Neattiecināmās un PVN izmaksas'!O72="","",'Neattiecināmās un PVN izmaksas'!O72)</f>
        <v/>
      </c>
      <c r="V85" s="31"/>
      <c r="W85" s="57">
        <f>IF('Neattiecināmās un PVN izmaksas'!S72="","",'Neattiecināmās un PVN izmaksas'!S72)</f>
        <v>0</v>
      </c>
      <c r="X85" s="75" t="str">
        <f>IF('Neattiecināmās un PVN izmaksas'!T72="","",'Neattiecināmās un PVN izmaksas'!T72)</f>
        <v/>
      </c>
      <c r="Y85" s="55" t="str">
        <f>IF('Neattiecināmās un PVN izmaksas'!U72="","",'Neattiecināmās un PVN izmaksas'!U72)</f>
        <v/>
      </c>
      <c r="Z85" s="55" t="str">
        <f>IF('Neattiecināmās un PVN izmaksas'!V72="","",'Neattiecināmās un PVN izmaksas'!V72)</f>
        <v/>
      </c>
      <c r="AA85" s="31"/>
      <c r="AB85" s="31"/>
      <c r="AC85" s="31"/>
      <c r="AD85" s="31"/>
      <c r="AE85" s="31"/>
      <c r="AF85" s="31"/>
      <c r="AG85" s="31"/>
      <c r="AH85" s="31"/>
      <c r="AI85" s="44"/>
    </row>
    <row r="86" spans="1:35" s="85" customFormat="1" ht="10.5" customHeight="1" hidden="1" outlineLevel="1">
      <c r="A86" s="31"/>
      <c r="B86" s="53">
        <f>IF(Tāme!B74="","",Tāme!B74)</f>
        <v>4.6</v>
      </c>
      <c r="C86" s="54" t="str">
        <f>IF(Tāme!C74="","",Tāme!C74)</f>
        <v/>
      </c>
      <c r="D86" s="217" t="str">
        <f>IF(Tāme!D74="","",Tāme!D74)</f>
        <v/>
      </c>
      <c r="E86" s="217" t="str">
        <f>IF(Tāme!E74="","",Tāme!E74)</f>
        <v/>
      </c>
      <c r="F86" s="55" t="str">
        <f>IF(Tāme!F74="","",Tāme!F74)</f>
        <v/>
      </c>
      <c r="G86" s="249">
        <f>IF(Tāme!G74="","",Tāme!G74)</f>
        <v>1</v>
      </c>
      <c r="H86" s="55">
        <f>IF(Tāme!H74="","",Tāme!H74)</f>
        <v>0</v>
      </c>
      <c r="I86" s="56">
        <f>IF(Tāme!I74="","",Tāme!I74)</f>
        <v>0</v>
      </c>
      <c r="J86" s="71">
        <f>IF(Tāme!J74="","",Tāme!J74)</f>
        <v>0</v>
      </c>
      <c r="K86" s="192"/>
      <c r="L86" s="267"/>
      <c r="M86" s="268"/>
      <c r="N86" s="269"/>
      <c r="O86" s="269"/>
      <c r="P86" s="270"/>
      <c r="Q86" s="47"/>
      <c r="R86" s="57">
        <f>IF('Neattiecināmās un PVN izmaksas'!L73="","",'Neattiecināmās un PVN izmaksas'!L73)</f>
        <v>0</v>
      </c>
      <c r="S86" s="75" t="str">
        <f>IF('Neattiecināmās un PVN izmaksas'!M73="","",'Neattiecināmās un PVN izmaksas'!M73)</f>
        <v/>
      </c>
      <c r="T86" s="55" t="str">
        <f>IF('Neattiecināmās un PVN izmaksas'!N73="","",'Neattiecināmās un PVN izmaksas'!N73)</f>
        <v/>
      </c>
      <c r="U86" s="55" t="str">
        <f>IF('Neattiecināmās un PVN izmaksas'!O73="","",'Neattiecināmās un PVN izmaksas'!O73)</f>
        <v/>
      </c>
      <c r="V86" s="31"/>
      <c r="W86" s="57">
        <f>IF('Neattiecināmās un PVN izmaksas'!S73="","",'Neattiecināmās un PVN izmaksas'!S73)</f>
        <v>0</v>
      </c>
      <c r="X86" s="75" t="str">
        <f>IF('Neattiecināmās un PVN izmaksas'!T73="","",'Neattiecināmās un PVN izmaksas'!T73)</f>
        <v/>
      </c>
      <c r="Y86" s="55" t="str">
        <f>IF('Neattiecināmās un PVN izmaksas'!U73="","",'Neattiecināmās un PVN izmaksas'!U73)</f>
        <v/>
      </c>
      <c r="Z86" s="55" t="str">
        <f>IF('Neattiecināmās un PVN izmaksas'!V73="","",'Neattiecināmās un PVN izmaksas'!V73)</f>
        <v/>
      </c>
      <c r="AA86" s="31"/>
      <c r="AB86" s="31"/>
      <c r="AC86" s="31"/>
      <c r="AD86" s="31"/>
      <c r="AE86" s="31"/>
      <c r="AF86" s="31"/>
      <c r="AG86" s="31"/>
      <c r="AH86" s="31"/>
      <c r="AI86" s="44"/>
    </row>
    <row r="87" spans="1:35" s="85" customFormat="1" ht="10.5" customHeight="1" hidden="1" outlineLevel="1">
      <c r="A87" s="31"/>
      <c r="B87" s="53">
        <f>IF(Tāme!B75="","",Tāme!B75)</f>
        <v>4.7</v>
      </c>
      <c r="C87" s="54" t="str">
        <f>IF(Tāme!C75="","",Tāme!C75)</f>
        <v/>
      </c>
      <c r="D87" s="217" t="str">
        <f>IF(Tāme!D75="","",Tāme!D75)</f>
        <v/>
      </c>
      <c r="E87" s="217" t="str">
        <f>IF(Tāme!E75="","",Tāme!E75)</f>
        <v/>
      </c>
      <c r="F87" s="55" t="str">
        <f>IF(Tāme!F75="","",Tāme!F75)</f>
        <v/>
      </c>
      <c r="G87" s="249">
        <f>IF(Tāme!G75="","",Tāme!G75)</f>
        <v>1</v>
      </c>
      <c r="H87" s="55">
        <f>IF(Tāme!H75="","",Tāme!H75)</f>
        <v>0</v>
      </c>
      <c r="I87" s="56">
        <f>IF(Tāme!I75="","",Tāme!I75)</f>
        <v>0</v>
      </c>
      <c r="J87" s="71">
        <f>IF(Tāme!J75="","",Tāme!J75)</f>
        <v>0</v>
      </c>
      <c r="K87" s="192"/>
      <c r="L87" s="267"/>
      <c r="M87" s="268"/>
      <c r="N87" s="269"/>
      <c r="O87" s="269"/>
      <c r="P87" s="270"/>
      <c r="Q87" s="47"/>
      <c r="R87" s="57">
        <f>IF('Neattiecināmās un PVN izmaksas'!L74="","",'Neattiecināmās un PVN izmaksas'!L74)</f>
        <v>0</v>
      </c>
      <c r="S87" s="75" t="str">
        <f>IF('Neattiecināmās un PVN izmaksas'!M74="","",'Neattiecināmās un PVN izmaksas'!M74)</f>
        <v/>
      </c>
      <c r="T87" s="55" t="str">
        <f>IF('Neattiecināmās un PVN izmaksas'!N74="","",'Neattiecināmās un PVN izmaksas'!N74)</f>
        <v/>
      </c>
      <c r="U87" s="55" t="str">
        <f>IF('Neattiecināmās un PVN izmaksas'!O74="","",'Neattiecināmās un PVN izmaksas'!O74)</f>
        <v/>
      </c>
      <c r="V87" s="31"/>
      <c r="W87" s="57">
        <f>IF('Neattiecināmās un PVN izmaksas'!S74="","",'Neattiecināmās un PVN izmaksas'!S74)</f>
        <v>0</v>
      </c>
      <c r="X87" s="75" t="str">
        <f>IF('Neattiecināmās un PVN izmaksas'!T74="","",'Neattiecināmās un PVN izmaksas'!T74)</f>
        <v/>
      </c>
      <c r="Y87" s="55" t="str">
        <f>IF('Neattiecināmās un PVN izmaksas'!U74="","",'Neattiecināmās un PVN izmaksas'!U74)</f>
        <v/>
      </c>
      <c r="Z87" s="55" t="str">
        <f>IF('Neattiecināmās un PVN izmaksas'!V74="","",'Neattiecināmās un PVN izmaksas'!V74)</f>
        <v/>
      </c>
      <c r="AA87" s="31"/>
      <c r="AB87" s="31"/>
      <c r="AC87" s="31"/>
      <c r="AD87" s="31"/>
      <c r="AE87" s="31"/>
      <c r="AF87" s="31"/>
      <c r="AG87" s="31"/>
      <c r="AH87" s="31"/>
      <c r="AI87" s="44"/>
    </row>
    <row r="88" spans="1:35" s="85" customFormat="1" ht="10.5" customHeight="1" hidden="1" outlineLevel="1">
      <c r="A88" s="31"/>
      <c r="B88" s="53">
        <f>IF(Tāme!B76="","",Tāme!B76)</f>
        <v>4.8</v>
      </c>
      <c r="C88" s="54" t="str">
        <f>IF(Tāme!C76="","",Tāme!C76)</f>
        <v/>
      </c>
      <c r="D88" s="217" t="str">
        <f>IF(Tāme!D76="","",Tāme!D76)</f>
        <v/>
      </c>
      <c r="E88" s="217" t="str">
        <f>IF(Tāme!E76="","",Tāme!E76)</f>
        <v/>
      </c>
      <c r="F88" s="55" t="str">
        <f>IF(Tāme!F76="","",Tāme!F76)</f>
        <v/>
      </c>
      <c r="G88" s="249">
        <f>IF(Tāme!G76="","",Tāme!G76)</f>
        <v>1</v>
      </c>
      <c r="H88" s="55">
        <f>IF(Tāme!H76="","",Tāme!H76)</f>
        <v>0</v>
      </c>
      <c r="I88" s="56">
        <f>IF(Tāme!I76="","",Tāme!I76)</f>
        <v>0</v>
      </c>
      <c r="J88" s="71">
        <f>IF(Tāme!J76="","",Tāme!J76)</f>
        <v>0</v>
      </c>
      <c r="K88" s="192"/>
      <c r="L88" s="267"/>
      <c r="M88" s="268"/>
      <c r="N88" s="269"/>
      <c r="O88" s="269"/>
      <c r="P88" s="270"/>
      <c r="Q88" s="47"/>
      <c r="R88" s="57">
        <f>IF('Neattiecināmās un PVN izmaksas'!L75="","",'Neattiecināmās un PVN izmaksas'!L75)</f>
        <v>0</v>
      </c>
      <c r="S88" s="75" t="str">
        <f>IF('Neattiecināmās un PVN izmaksas'!M75="","",'Neattiecināmās un PVN izmaksas'!M75)</f>
        <v/>
      </c>
      <c r="T88" s="55" t="str">
        <f>IF('Neattiecināmās un PVN izmaksas'!N75="","",'Neattiecināmās un PVN izmaksas'!N75)</f>
        <v/>
      </c>
      <c r="U88" s="55" t="str">
        <f>IF('Neattiecināmās un PVN izmaksas'!O75="","",'Neattiecināmās un PVN izmaksas'!O75)</f>
        <v/>
      </c>
      <c r="V88" s="31"/>
      <c r="W88" s="57">
        <f>IF('Neattiecināmās un PVN izmaksas'!S75="","",'Neattiecināmās un PVN izmaksas'!S75)</f>
        <v>0</v>
      </c>
      <c r="X88" s="75" t="str">
        <f>IF('Neattiecināmās un PVN izmaksas'!T75="","",'Neattiecināmās un PVN izmaksas'!T75)</f>
        <v/>
      </c>
      <c r="Y88" s="55" t="str">
        <f>IF('Neattiecināmās un PVN izmaksas'!U75="","",'Neattiecināmās un PVN izmaksas'!U75)</f>
        <v/>
      </c>
      <c r="Z88" s="55" t="str">
        <f>IF('Neattiecināmās un PVN izmaksas'!V75="","",'Neattiecināmās un PVN izmaksas'!V75)</f>
        <v/>
      </c>
      <c r="AA88" s="31"/>
      <c r="AB88" s="31"/>
      <c r="AC88" s="31"/>
      <c r="AD88" s="31"/>
      <c r="AE88" s="31"/>
      <c r="AF88" s="31"/>
      <c r="AG88" s="31"/>
      <c r="AH88" s="31"/>
      <c r="AI88" s="44"/>
    </row>
    <row r="89" spans="1:35" s="85" customFormat="1" ht="10.5" customHeight="1" hidden="1" outlineLevel="1">
      <c r="A89" s="31"/>
      <c r="B89" s="53">
        <f>IF(Tāme!B77="","",Tāme!B77)</f>
        <v>4.9</v>
      </c>
      <c r="C89" s="54" t="str">
        <f>IF(Tāme!C77="","",Tāme!C77)</f>
        <v/>
      </c>
      <c r="D89" s="217" t="str">
        <f>IF(Tāme!D77="","",Tāme!D77)</f>
        <v/>
      </c>
      <c r="E89" s="217" t="str">
        <f>IF(Tāme!E77="","",Tāme!E77)</f>
        <v/>
      </c>
      <c r="F89" s="55" t="str">
        <f>IF(Tāme!F77="","",Tāme!F77)</f>
        <v/>
      </c>
      <c r="G89" s="249">
        <f>IF(Tāme!G77="","",Tāme!G77)</f>
        <v>1</v>
      </c>
      <c r="H89" s="55">
        <f>IF(Tāme!H77="","",Tāme!H77)</f>
        <v>0</v>
      </c>
      <c r="I89" s="56">
        <f>IF(Tāme!I77="","",Tāme!I77)</f>
        <v>0</v>
      </c>
      <c r="J89" s="71">
        <f>IF(Tāme!J77="","",Tāme!J77)</f>
        <v>0</v>
      </c>
      <c r="K89" s="192"/>
      <c r="L89" s="267"/>
      <c r="M89" s="268"/>
      <c r="N89" s="269"/>
      <c r="O89" s="269"/>
      <c r="P89" s="270"/>
      <c r="Q89" s="47"/>
      <c r="R89" s="57">
        <f>IF('Neattiecināmās un PVN izmaksas'!L76="","",'Neattiecināmās un PVN izmaksas'!L76)</f>
        <v>0</v>
      </c>
      <c r="S89" s="75" t="str">
        <f>IF('Neattiecināmās un PVN izmaksas'!M76="","",'Neattiecināmās un PVN izmaksas'!M76)</f>
        <v/>
      </c>
      <c r="T89" s="55" t="str">
        <f>IF('Neattiecināmās un PVN izmaksas'!N76="","",'Neattiecināmās un PVN izmaksas'!N76)</f>
        <v/>
      </c>
      <c r="U89" s="55" t="str">
        <f>IF('Neattiecināmās un PVN izmaksas'!O76="","",'Neattiecināmās un PVN izmaksas'!O76)</f>
        <v/>
      </c>
      <c r="V89" s="31"/>
      <c r="W89" s="57">
        <f>IF('Neattiecināmās un PVN izmaksas'!S76="","",'Neattiecināmās un PVN izmaksas'!S76)</f>
        <v>0</v>
      </c>
      <c r="X89" s="75" t="str">
        <f>IF('Neattiecināmās un PVN izmaksas'!T76="","",'Neattiecināmās un PVN izmaksas'!T76)</f>
        <v/>
      </c>
      <c r="Y89" s="55" t="str">
        <f>IF('Neattiecināmās un PVN izmaksas'!U76="","",'Neattiecināmās un PVN izmaksas'!U76)</f>
        <v/>
      </c>
      <c r="Z89" s="55" t="str">
        <f>IF('Neattiecināmās un PVN izmaksas'!V76="","",'Neattiecināmās un PVN izmaksas'!V76)</f>
        <v/>
      </c>
      <c r="AA89" s="31"/>
      <c r="AB89" s="31"/>
      <c r="AC89" s="31"/>
      <c r="AD89" s="31"/>
      <c r="AE89" s="31"/>
      <c r="AF89" s="31"/>
      <c r="AG89" s="31"/>
      <c r="AH89" s="31"/>
      <c r="AI89" s="44"/>
    </row>
    <row r="90" spans="1:35" s="85" customFormat="1" ht="10.5" customHeight="1" hidden="1" outlineLevel="1" thickBot="1">
      <c r="A90" s="31"/>
      <c r="B90" s="58" t="str">
        <f>IF(Tāme!B78="","",Tāme!B78)</f>
        <v>4.10.</v>
      </c>
      <c r="C90" s="59" t="str">
        <f>IF(Tāme!C78="","",Tāme!C78)</f>
        <v/>
      </c>
      <c r="D90" s="218" t="str">
        <f>IF(Tāme!D78="","",Tāme!D78)</f>
        <v/>
      </c>
      <c r="E90" s="218" t="str">
        <f>IF(Tāme!E78="","",Tāme!E78)</f>
        <v/>
      </c>
      <c r="F90" s="60" t="str">
        <f>IF(Tāme!F78="","",Tāme!F78)</f>
        <v/>
      </c>
      <c r="G90" s="250">
        <f>IF(Tāme!G78="","",Tāme!G78)</f>
        <v>1</v>
      </c>
      <c r="H90" s="60">
        <f>IF(Tāme!H78="","",Tāme!H78)</f>
        <v>0</v>
      </c>
      <c r="I90" s="61">
        <f>IF(Tāme!I78="","",Tāme!I78)</f>
        <v>0</v>
      </c>
      <c r="J90" s="72">
        <f>IF(Tāme!J78="","",Tāme!J78)</f>
        <v>0</v>
      </c>
      <c r="K90" s="192"/>
      <c r="L90" s="271"/>
      <c r="M90" s="272"/>
      <c r="N90" s="273"/>
      <c r="O90" s="273"/>
      <c r="P90" s="274"/>
      <c r="Q90" s="47"/>
      <c r="R90" s="62">
        <f>IF('Neattiecināmās un PVN izmaksas'!L77="","",'Neattiecināmās un PVN izmaksas'!L77)</f>
        <v>0</v>
      </c>
      <c r="S90" s="77" t="str">
        <f>IF('Neattiecināmās un PVN izmaksas'!M77="","",'Neattiecināmās un PVN izmaksas'!M77)</f>
        <v/>
      </c>
      <c r="T90" s="60" t="str">
        <f>IF('Neattiecināmās un PVN izmaksas'!N77="","",'Neattiecināmās un PVN izmaksas'!N77)</f>
        <v/>
      </c>
      <c r="U90" s="60" t="str">
        <f>IF('Neattiecināmās un PVN izmaksas'!O77="","",'Neattiecināmās un PVN izmaksas'!O77)</f>
        <v/>
      </c>
      <c r="V90" s="31"/>
      <c r="W90" s="63">
        <f>IF('Neattiecināmās un PVN izmaksas'!S77="","",'Neattiecināmās un PVN izmaksas'!S77)</f>
        <v>0</v>
      </c>
      <c r="X90" s="78" t="str">
        <f>IF('Neattiecināmās un PVN izmaksas'!T77="","",'Neattiecināmās un PVN izmaksas'!T77)</f>
        <v/>
      </c>
      <c r="Y90" s="64" t="str">
        <f>IF('Neattiecināmās un PVN izmaksas'!U77="","",'Neattiecināmās un PVN izmaksas'!U77)</f>
        <v/>
      </c>
      <c r="Z90" s="64" t="str">
        <f>IF('Neattiecināmās un PVN izmaksas'!V77="","",'Neattiecināmās un PVN izmaksas'!V77)</f>
        <v/>
      </c>
      <c r="AA90" s="31"/>
      <c r="AB90" s="31"/>
      <c r="AC90" s="31"/>
      <c r="AD90" s="31"/>
      <c r="AE90" s="31"/>
      <c r="AF90" s="31"/>
      <c r="AG90" s="31"/>
      <c r="AH90" s="31"/>
      <c r="AI90" s="44"/>
    </row>
    <row r="91" spans="1:35" s="277" customFormat="1" ht="21" customHeight="1" thickTop="1">
      <c r="A91" s="31"/>
      <c r="B91" s="483" t="s">
        <v>21</v>
      </c>
      <c r="C91" s="484"/>
      <c r="D91" s="484"/>
      <c r="E91" s="484"/>
      <c r="F91" s="484"/>
      <c r="G91" s="485"/>
      <c r="H91" s="206">
        <f>H22+H48+H69+H80</f>
        <v>0</v>
      </c>
      <c r="I91" s="206">
        <f aca="true" t="shared" si="15" ref="I91">I22+I48+I69+I80</f>
        <v>0</v>
      </c>
      <c r="J91" s="206">
        <f>J22+J48+J69+J80</f>
        <v>0</v>
      </c>
      <c r="K91" s="192"/>
      <c r="L91" s="206">
        <f>L22+L48+L69+L80</f>
        <v>0</v>
      </c>
      <c r="M91" s="206">
        <f aca="true" t="shared" si="16" ref="M91:U91">M22+M48+M69+M80</f>
        <v>0</v>
      </c>
      <c r="N91" s="206">
        <f t="shared" si="16"/>
        <v>0</v>
      </c>
      <c r="O91" s="206">
        <f t="shared" si="16"/>
        <v>0</v>
      </c>
      <c r="P91" s="206">
        <f t="shared" si="16"/>
        <v>0</v>
      </c>
      <c r="Q91" s="47"/>
      <c r="R91" s="206">
        <f>R22+R48+R69+R80</f>
        <v>0</v>
      </c>
      <c r="S91" s="206">
        <f t="shared" si="16"/>
        <v>0</v>
      </c>
      <c r="T91" s="206">
        <f t="shared" si="16"/>
        <v>0</v>
      </c>
      <c r="U91" s="206">
        <f t="shared" si="16"/>
        <v>0</v>
      </c>
      <c r="V91" s="31"/>
      <c r="W91" s="206">
        <f>W22+W48+W69+W80</f>
        <v>0</v>
      </c>
      <c r="X91" s="206">
        <f aca="true" t="shared" si="17" ref="X91:Z91">X22+X48+X69+X80</f>
        <v>0</v>
      </c>
      <c r="Y91" s="206">
        <f t="shared" si="17"/>
        <v>0</v>
      </c>
      <c r="Z91" s="206">
        <f t="shared" si="17"/>
        <v>0</v>
      </c>
      <c r="AA91" s="31"/>
      <c r="AB91" s="31"/>
      <c r="AC91" s="31"/>
      <c r="AD91" s="31"/>
      <c r="AE91" s="31"/>
      <c r="AF91" s="31"/>
      <c r="AG91" s="31"/>
      <c r="AH91" s="31"/>
      <c r="AI91" s="44"/>
    </row>
    <row r="92" spans="8:17" ht="15">
      <c r="H92" s="31"/>
      <c r="I92" s="31"/>
      <c r="J92" s="67"/>
      <c r="L92" s="31"/>
      <c r="O92" s="31"/>
      <c r="Q92" s="47"/>
    </row>
    <row r="93" spans="2:18" ht="15">
      <c r="B93" s="332" t="s">
        <v>24</v>
      </c>
      <c r="C93" s="332"/>
      <c r="D93" s="333"/>
      <c r="E93" s="333"/>
      <c r="F93" s="332"/>
      <c r="G93" s="332"/>
      <c r="H93" s="334"/>
      <c r="I93" s="335"/>
      <c r="J93" s="336"/>
      <c r="K93" s="337"/>
      <c r="L93" s="338"/>
      <c r="M93" s="332"/>
      <c r="N93" s="332"/>
      <c r="O93" s="339"/>
      <c r="P93" s="332"/>
      <c r="Q93" s="332"/>
      <c r="R93" s="332"/>
    </row>
    <row r="94" spans="2:18" ht="15">
      <c r="B94" s="480" t="str">
        <f>IF(Tāme!B83="","",Tāme!B83)</f>
        <v/>
      </c>
      <c r="C94" s="480"/>
      <c r="D94" s="480"/>
      <c r="E94" s="480"/>
      <c r="F94" s="480"/>
      <c r="G94" s="480"/>
      <c r="H94" s="480"/>
      <c r="I94" s="480"/>
      <c r="J94" s="480"/>
      <c r="K94" s="480"/>
      <c r="L94" s="480"/>
      <c r="M94" s="480"/>
      <c r="N94" s="480"/>
      <c r="O94" s="480"/>
      <c r="P94" s="480"/>
      <c r="Q94" s="480"/>
      <c r="R94" s="480"/>
    </row>
    <row r="95" spans="2:18" ht="15">
      <c r="B95" s="480" t="str">
        <f>IF('Attiecināmās izmaksas'!B71="","",'Attiecināmās izmaksas'!B71)</f>
        <v/>
      </c>
      <c r="C95" s="480"/>
      <c r="D95" s="480"/>
      <c r="E95" s="480"/>
      <c r="F95" s="480"/>
      <c r="G95" s="480"/>
      <c r="H95" s="480"/>
      <c r="I95" s="480"/>
      <c r="J95" s="480"/>
      <c r="K95" s="480"/>
      <c r="L95" s="480"/>
      <c r="M95" s="480"/>
      <c r="N95" s="480"/>
      <c r="O95" s="480"/>
      <c r="P95" s="480"/>
      <c r="Q95" s="480"/>
      <c r="R95" s="480"/>
    </row>
    <row r="96" spans="2:18" ht="15">
      <c r="B96" s="480" t="str">
        <f>IF('Neattiecināmās un PVN izmaksas'!B81="","",'Neattiecināmās un PVN izmaksas'!B81)</f>
        <v/>
      </c>
      <c r="C96" s="480"/>
      <c r="D96" s="480"/>
      <c r="E96" s="480"/>
      <c r="F96" s="480"/>
      <c r="G96" s="480"/>
      <c r="H96" s="480"/>
      <c r="I96" s="480"/>
      <c r="J96" s="480"/>
      <c r="K96" s="480"/>
      <c r="L96" s="480"/>
      <c r="M96" s="480"/>
      <c r="N96" s="480"/>
      <c r="O96" s="480"/>
      <c r="P96" s="480"/>
      <c r="Q96" s="480"/>
      <c r="R96" s="480"/>
    </row>
    <row r="97" spans="2:18" ht="7.5" customHeight="1">
      <c r="B97" s="332"/>
      <c r="C97" s="332"/>
      <c r="D97" s="333"/>
      <c r="E97" s="333"/>
      <c r="F97" s="332"/>
      <c r="G97" s="332"/>
      <c r="H97" s="334"/>
      <c r="I97" s="335"/>
      <c r="J97" s="336"/>
      <c r="K97" s="337"/>
      <c r="L97" s="338"/>
      <c r="M97" s="332"/>
      <c r="N97" s="332"/>
      <c r="O97" s="339"/>
      <c r="P97" s="332"/>
      <c r="Q97" s="332"/>
      <c r="R97" s="332"/>
    </row>
  </sheetData>
  <sheetProtection algorithmName="SHA-512" hashValue="QBmgfLmiAJoD24pxDSG8zIkdd2nYeeucOrrMTTz/n8354T3lAx51bd2iHKLkQ653R90EJKl2FJb7nKAMYytw4g==" saltValue="DU3lh36ua2nh2Ztry/JUzg==" spinCount="100000" sheet="1" scenarios="1" formatCells="0" formatColumns="0" formatRows="0"/>
  <mergeCells count="37">
    <mergeCell ref="J17:AI17"/>
    <mergeCell ref="B15:G15"/>
    <mergeCell ref="W20:W21"/>
    <mergeCell ref="X20:Z20"/>
    <mergeCell ref="I1:AH1"/>
    <mergeCell ref="I20:I21"/>
    <mergeCell ref="F20:F21"/>
    <mergeCell ref="B6:U6"/>
    <mergeCell ref="G20:G21"/>
    <mergeCell ref="H20:H21"/>
    <mergeCell ref="AB20:AB21"/>
    <mergeCell ref="AC20:AH20"/>
    <mergeCell ref="AB19:AH19"/>
    <mergeCell ref="R20:R21"/>
    <mergeCell ref="S20:U20"/>
    <mergeCell ref="J20:J21"/>
    <mergeCell ref="B20:B21"/>
    <mergeCell ref="B95:R95"/>
    <mergeCell ref="B94:R94"/>
    <mergeCell ref="B96:R96"/>
    <mergeCell ref="B18:H19"/>
    <mergeCell ref="B91:G91"/>
    <mergeCell ref="C22:D22"/>
    <mergeCell ref="C48:D48"/>
    <mergeCell ref="C69:D69"/>
    <mergeCell ref="C80:D80"/>
    <mergeCell ref="C20:C21"/>
    <mergeCell ref="D20:E20"/>
    <mergeCell ref="L20:L21"/>
    <mergeCell ref="M20:P20"/>
    <mergeCell ref="B16:G16"/>
    <mergeCell ref="B4:V4"/>
    <mergeCell ref="H10:H11"/>
    <mergeCell ref="B10:G11"/>
    <mergeCell ref="B12:G12"/>
    <mergeCell ref="B13:G13"/>
    <mergeCell ref="B14:G1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Dace Pārupa</dc:creator>
  <cp:keywords/>
  <dc:description/>
  <cp:lastModifiedBy>Dace Pārupa</cp:lastModifiedBy>
  <cp:lastPrinted>2023-01-04T14:06:38Z</cp:lastPrinted>
  <dcterms:created xsi:type="dcterms:W3CDTF">2022-10-13T08:38:17Z</dcterms:created>
  <dcterms:modified xsi:type="dcterms:W3CDTF">2024-02-22T07:43:43Z</dcterms:modified>
  <cp:category/>
  <cp:version/>
  <cp:contentType/>
  <cp:contentStatus/>
</cp:coreProperties>
</file>