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fileSharing readOnlyRecommended="1" userName="argocd" reservationPassword="0"/>
  <workbookPr defaultThemeVersion="166925"/>
  <bookViews>
    <workbookView xWindow="65416" yWindow="65416" windowWidth="29040" windowHeight="15720" tabRatio="686" activeTab="1"/>
  </bookViews>
  <sheets>
    <sheet name="Vispārīga informācija" sheetId="4" r:id="rId1"/>
    <sheet name="Plānotie pasākumi" sheetId="10" r:id="rId2"/>
    <sheet name="Iesniedzamie dokumenti" sheetId="14" r:id="rId3"/>
    <sheet name="Sheet2 Slēpt" sheetId="5" state="hidden"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<sst xmlns="http://schemas.openxmlformats.org/spreadsheetml/2006/main" count="142" uniqueCount="83">
  <si>
    <r>
      <t xml:space="preserve">PROJEKTA ENERGORESURSU IETAUPĪJUMA APRĒĶINS
</t>
    </r>
    <r>
      <rPr>
        <b/>
        <sz val="11"/>
        <color rgb="FF002060"/>
        <rFont val="Century Gothic"/>
        <family val="2"/>
      </rPr>
      <t>1.2.1.2.i.1. pasākumā "Energoefektivitātes paaugstināšana uzņēmējdarbībā (ietverot pāreju uz atjaunojamo energoresursu tehnoloģiju izmantošanu siltumapgādē)"</t>
    </r>
  </si>
  <si>
    <t xml:space="preserve">SAULES UN VĒJA ENERĢIJU IZMANTOJOŠĀS ELEKTROENERĢIJU RAŽOJOŠĀS TEHNOLOĢIJAS </t>
  </si>
  <si>
    <t>Vispārīga informācija</t>
  </si>
  <si>
    <t>Komersants</t>
  </si>
  <si>
    <t>nosaukums</t>
  </si>
  <si>
    <t>reģistrācijas Nr.</t>
  </si>
  <si>
    <t>Pieprasītā kapitāla atlaide*</t>
  </si>
  <si>
    <t>EUR</t>
  </si>
  <si>
    <t>* Kapitāla atlaidi var pieprasīt līdz 30 % apmērā no projekta kopējām izmaksām, neieskaitot PVN, bet ne vairāk kā 1 500 000 euro saistīto uzņēmumu grupai, nepārsniedzot pieļaujamo atbalsta intensitāti saskaņā ar VGAR vai pieejamo de minimis limita apmēru.</t>
  </si>
  <si>
    <t xml:space="preserve">Komersanta paraksttiesīgā amatpersona, kas apliecina pārskatā sniegtās informācijas pareizību </t>
  </si>
  <si>
    <t>vārds</t>
  </si>
  <si>
    <t>uzvārds</t>
  </si>
  <si>
    <t>amats</t>
  </si>
  <si>
    <t>tālrunis</t>
  </si>
  <si>
    <t>e-pasts</t>
  </si>
  <si>
    <t xml:space="preserve">Komersanta kontaktpersona </t>
  </si>
  <si>
    <t>6.versija</t>
  </si>
  <si>
    <r>
      <t xml:space="preserve">PLĀNOTIE PASĀKUMI SAULES UN VĒJA ENERĢIJU IZMANTOJOŠO ELEKTROENERĢIJU RAŽOJOŠO TEHNOLOĢIJU PROJEKTĀ 
</t>
    </r>
    <r>
      <rPr>
        <b/>
        <sz val="14"/>
        <color theme="4" tint="-0.4999699890613556"/>
        <rFont val="Century Gothic"/>
        <family val="2"/>
      </rPr>
      <t xml:space="preserve">(aizpilda, ja projekta ietvaros plānots uzstādīt tikai šīs AER tehnoloģijas, aizstājot tikai elektroenerģiju no tīkla)
</t>
    </r>
    <r>
      <rPr>
        <b/>
        <sz val="11"/>
        <color theme="4" tint="-0.4999699890613556"/>
        <rFont val="Century Gothic"/>
        <family val="2"/>
      </rPr>
      <t>1.2.1.2.i.1. pasākumā "Energoefektivitātes paaugstināšana uzņēmējdarbībā (ietverot pāreju uz atjaunojamo energoresursu tehnoloģiju izmantošanu siltumapgādē)"</t>
    </r>
  </si>
  <si>
    <t xml:space="preserve">* Ja ir pieejama informācija par pēdējo 12 mēnešu elektroenerģijas patēriņu, aizpilda A. sadaļu. Ja nav pieejama informācija par pēdējo 12 mēnešu enerģijas patēriņu vai arī pēc projekta īstenošanas ir plānots, ka enerģijas patēriņš varētu būt lielāks par līdz šim esošo, tāpēc tiek uzstādīta lielākas jaudas sistēma, aizpilda B. sadaļu.
** Primārās enerģijas patēriņu un siltumnīcefekta gāzu samazinājumu aprēķina atbilstoši Ministru kabineta 2021. gada 8. aprīļa noteikumiem Nr. 222 "Ēku energoefektivitātes aprēķina metodes un ēku energosertifikācijas noteikumi".
*** Ar uzstādīto papildjaudu saprot gan pārejas rezultātā no fosilajiem uz atjaunojamajiem energoresursiem elektroenerģijas avota jaudu, gan uzstādīto papildjaudu. Ja šobrīd jau ir uzstādīta saules vai vēja enerģiju izmantojošās elektroenergiju ražojošās tehnoloģijas un ir plānots palielināt to jaudu, atbalsts tiek piešķirts par jaudas starpību (par papildu jaudas daļu)
**** Datus par sistēmas vidējo ģenerēto elektroenerģijas apjomu gadā norāda saskaņā ar ražotāja/uzstādītāja sagatavotu aprēķinu (ražības simulāciju). Ražības simulācijā jāņem vērā sadales / pārvades tīkla operatora noteiktie uzstādāmās jaudas un eksporta jaudas ierobežojumi.
</t>
  </si>
  <si>
    <t>Informācija no sadales / pārvades tīkla operatora izdotajiem tehniskajiem noteikumiem / tehniskajām prasībām</t>
  </si>
  <si>
    <t>Atļautā uzstādāmā ģenerējošā jauda, MW</t>
  </si>
  <si>
    <t>Maksimālā atļautā eksporta jauda, MW</t>
  </si>
  <si>
    <t>A. Aizpilda, ja komersantam ir pieejama informācija par pēdējo 12 mēnešu enerģijas patēriņu un pēc projekta īstenošanas nav plānots, ka enerģijas patēriņš varētu būt lielāks par līdz šim esošo.
Dati par pašpatēriņa kritērija izpildi sniegti šajā dokumentā.</t>
  </si>
  <si>
    <t>Pieslēgums (adrese, kadastra apzīmējums)</t>
  </si>
  <si>
    <t>Elektroenerģijas patēriņš pēdējo 12 mēnešu periodā attiecīgajā sistēmas pieslēgumā, MWh</t>
  </si>
  <si>
    <t>MM.GGGG</t>
  </si>
  <si>
    <t>KOPĀ 12 mēnešos</t>
  </si>
  <si>
    <t>Informācija par esošo situāciju</t>
  </si>
  <si>
    <t>Informācija par uzstādāmo iekārtu</t>
  </si>
  <si>
    <t>Aprēķinātais pašpatēriņš gada griezumā attiecīgajā sistēmas pieslēgumā (% no saražotā)</t>
  </si>
  <si>
    <t>Ietaupījuma aprēķins</t>
  </si>
  <si>
    <t>Esošais enerģijas patēriņš attiecīgajā sistēmas pieslēgumā, MWh gadā</t>
  </si>
  <si>
    <t>Kopējais primārās enerģijas apjoms pirms sistēmas uzstādīšanas, MWh gadā</t>
  </si>
  <si>
    <t>Iekārtas tips</t>
  </si>
  <si>
    <t>Uzstādīšanas vieta</t>
  </si>
  <si>
    <t>Uzstādāmā paneļu papildjauda, MW</t>
  </si>
  <si>
    <t>Uzstādāmā invertoru papildjauda, MW</t>
  </si>
  <si>
    <t>Iekārtas vidējais ģenerētais enerģijas apjoms, MWh gadā</t>
  </si>
  <si>
    <t xml:space="preserve">Kopējais primārās enerģijas samazinājums, 
MWh/gadā </t>
  </si>
  <si>
    <t>Aprēķinātais siltumnīcefekta gāzu samazinājums, t CO2 ekv./gadā</t>
  </si>
  <si>
    <t>Pieņemtās iepirktās enerģijas izmaksas, EUR / MWh</t>
  </si>
  <si>
    <t>Finansiālais ietaupījums gadā, EUR</t>
  </si>
  <si>
    <t>Saules elektrostacija</t>
  </si>
  <si>
    <t>KOPĀ</t>
  </si>
  <si>
    <t> </t>
  </si>
  <si>
    <t>Informācija par paredzētajiem elektroenerģijas uzkrāšanas risinājumiem</t>
  </si>
  <si>
    <t>Uzstādāmās uzkrāšanas iekārtas uzlādes jauda, MW</t>
  </si>
  <si>
    <t>Uzstādāmā uzkrāšanas iekārtas ietilpība, MWh</t>
  </si>
  <si>
    <t>Informācija par iekārtu - ražotājs, modelis, izlaides gads, citi būtiskie parametri</t>
  </si>
  <si>
    <t>PROJEKTA REZULTĀTI</t>
  </si>
  <si>
    <t>SILTUMNĪCEFEKTA GĀZU EMISIJU SAMAZINĀJUMS (TCO2/GADĀ)</t>
  </si>
  <si>
    <t>SILTUMNĪCEFEKTA GĀZU EMISIJU SAMAZINĀJUMS (TCO2/GADĀ) UZ 1000 EURO KAPITĀLA ATLAIDES</t>
  </si>
  <si>
    <t>PUNKTU SKAITS</t>
  </si>
  <si>
    <r>
      <rPr>
        <b/>
        <sz val="16"/>
        <color rgb="FF002060"/>
        <rFont val="Century Gothic"/>
        <family val="2"/>
      </rPr>
      <t>SAULES UN VĒJA ENERĢIJU IZMANTOJOŠO ELEKTROENERĢIJU RAŽOJOŠO TEHNOLOĢIJU PROJEKTAM PIEVIENOJAMIE DOKUMENTI</t>
    </r>
    <r>
      <rPr>
        <b/>
        <sz val="11"/>
        <color rgb="FF002060"/>
        <rFont val="Century Gothic"/>
        <family val="2"/>
      </rPr>
      <t xml:space="preserve">
1.2.1.2.i.1. pasākumā "Energoefektivitātes paaugstināšana uzņēmējdarbībā (ietverot pāreju uz atjaunojamo energoresursu tehnoloģiju izmantošanu siltumapgādē)"</t>
    </r>
  </si>
  <si>
    <t>Saules, vēja elektroenerģiju ražojošo tehnoloģiju ieviešana, t.sk. uzkrāšanas tehnoloģijas</t>
  </si>
  <si>
    <t>Iesniedzamie dokumenti</t>
  </si>
  <si>
    <t>AUGSTA GATAVĪBA</t>
  </si>
  <si>
    <t>VIDĒJA GATAVĪBA</t>
  </si>
  <si>
    <r>
      <rPr>
        <sz val="12"/>
        <color rgb="FF002060"/>
        <rFont val="Century Gothic"/>
        <family val="2"/>
      </rPr>
      <t>Veidlapa</t>
    </r>
    <r>
      <rPr>
        <b/>
        <sz val="12"/>
        <color rgb="FF002060"/>
        <rFont val="Century Gothic"/>
        <family val="2"/>
      </rPr>
      <t xml:space="preserve"> Projekta energoresursu ietaupījuma aprēķins</t>
    </r>
  </si>
  <si>
    <t>jāiesniedz</t>
  </si>
  <si>
    <r>
      <rPr>
        <b/>
        <sz val="12"/>
        <color rgb="FF002060"/>
        <rFont val="Century Gothic"/>
        <family val="2"/>
      </rPr>
      <t>Būvatļauja</t>
    </r>
    <r>
      <rPr>
        <sz val="12"/>
        <color rgb="FF002060"/>
        <rFont val="Century Gothic"/>
        <family val="2"/>
      </rPr>
      <t xml:space="preserve"> ar izpildītiem projektēšanas nosacījumiem vai tai līdzvērtīgs dokuments (apliecinājuma karte vai paskaidrojuma raksts), atbilstoši normatīvo aktu prasībām</t>
    </r>
  </si>
  <si>
    <t>jāiesniedz (ja, veicot pasākumus, nepieciešams būvvaldes saskaņojums)</t>
  </si>
  <si>
    <t>--</t>
  </si>
  <si>
    <t>Būvprojekts</t>
  </si>
  <si>
    <r>
      <t>Projekta izmaksu tāme</t>
    </r>
    <r>
      <rPr>
        <sz val="12"/>
        <color rgb="FF002060"/>
        <rFont val="Century Gothic"/>
        <family val="2"/>
      </rPr>
      <t>, ieteicams noformēt saskaņā ar veidlapu “ANM Energoefektivitātes projekta izmaksu tāme”</t>
    </r>
  </si>
  <si>
    <t>Veikto tirgus izpēti pamatojoši dokumenti: 1) vismaz divu piegādātāju / pakalpojumu sniedzēju piedāvājumi; 2) saimnieciski izdevīgākā piedāvājuma izvēles pamatojums</t>
  </si>
  <si>
    <r>
      <rPr>
        <b/>
        <sz val="12"/>
        <color rgb="FF002060"/>
        <rFont val="Century Gothic"/>
        <family val="2"/>
      </rPr>
      <t xml:space="preserve">Iekārtu uzstādīšanas / nomaiņas procesa raksturojums, </t>
    </r>
    <r>
      <rPr>
        <sz val="12"/>
        <color rgb="FF002060"/>
        <rFont val="Century Gothic"/>
        <family val="2"/>
      </rPr>
      <t xml:space="preserve"> ietverot shematisku attēlojumu, novietojumu, informāciju par izmantojamiem materiāliem, informāciju par to, kā tiks veikta objektā saražotās / patērētās enerģijas uzskaite. Ja iekārtu uzstādīšanai / nomaiņai nav nepieciešams būvvaldes saskaņojums, tad procesa raksturojumā cita starpā </t>
    </r>
    <r>
      <rPr>
        <b/>
        <sz val="12"/>
        <color rgb="FF002060"/>
        <rFont val="Century Gothic"/>
        <family val="2"/>
      </rPr>
      <t>jāietver pamatojums ka, veicot iekārtu uzstādīšanu nomaiņu, nav nepieciešams veikt būvdarbus</t>
    </r>
    <r>
      <rPr>
        <sz val="12"/>
        <color rgb="FF002060"/>
        <rFont val="Century Gothic"/>
        <family val="2"/>
      </rPr>
      <t xml:space="preserve">. Ja tiek uzstādīta elektroenerģiju ražojoša sistēma, jāietver </t>
    </r>
    <r>
      <rPr>
        <b/>
        <sz val="12"/>
        <color rgb="FF002060"/>
        <rFont val="Century Gothic"/>
        <family val="2"/>
      </rPr>
      <t>sistēmas ražības simulācija</t>
    </r>
  </si>
  <si>
    <t>Sadales vai pārvades tīkla operatora izdoti tehniskie noteikumi / tehniskās prasības elektroenerģijas ražošanas iekārtas (un uzkrāšanas iekārtas, ja paredzēts) uzstādīšanai</t>
  </si>
  <si>
    <t>Pēdējo 12 mēnešu enerģijas patēriņu apliecinoši dokumenti</t>
  </si>
  <si>
    <t>jāiesniedz, izņemot, ja plānots patēriņa pieaugums un pašpatēriņa kritērija izpildi nodrošinās 12 mēnešu periodā pēc projekta īstenošanas</t>
  </si>
  <si>
    <t>KRITĒRIJI</t>
  </si>
  <si>
    <t>ENERGOEFEKTIVITĀTE</t>
  </si>
  <si>
    <t>AER</t>
  </si>
  <si>
    <t>transportlīdzekļi</t>
  </si>
  <si>
    <t>Pasākumi</t>
  </si>
  <si>
    <t>Energoefektivitātes paaugstināšanas pasākumi</t>
  </si>
  <si>
    <t>Atjaunojamo energoresursu ieviešanas pasākumi</t>
  </si>
  <si>
    <t>Bezemisiju transportlīdzekļu iegāde</t>
  </si>
  <si>
    <t>0/39</t>
  </si>
  <si>
    <r>
      <t xml:space="preserve">Piezīmes:
Lai saņemtu </t>
    </r>
    <r>
      <rPr>
        <b/>
        <sz val="11"/>
        <color theme="4" tint="-0.4999699890613556"/>
        <rFont val="Century Gothic"/>
        <family val="2"/>
      </rPr>
      <t>4 punktus</t>
    </r>
    <r>
      <rPr>
        <sz val="11"/>
        <color theme="4" tint="-0.4999699890613556"/>
        <rFont val="Century Gothic"/>
        <family val="2"/>
      </rPr>
      <t xml:space="preserve"> par Augstu gatavību, pieteikumam jāpievieno visi dokumenti, kas norādīti zem attiecīgā pasākumu veida kolonnā "Augsta gatavība".
Lai saņemtu </t>
    </r>
    <r>
      <rPr>
        <b/>
        <sz val="11"/>
        <color theme="4" tint="-0.4999699890613556"/>
        <rFont val="Century Gothic"/>
        <family val="2"/>
      </rPr>
      <t>2 punktus</t>
    </r>
    <r>
      <rPr>
        <sz val="11"/>
        <color theme="4" tint="-0.4999699890613556"/>
        <rFont val="Century Gothic"/>
        <family val="2"/>
      </rPr>
      <t xml:space="preserve"> par Vidēju gatavību, pieteikumam jāpievieno dokumenti, kas norādīti zem attiecīgā pasākumu veida kolonnā "Vidēja gatavība".
Pieteikumam </t>
    </r>
    <r>
      <rPr>
        <b/>
        <sz val="11"/>
        <color theme="4" tint="-0.4999699890613556"/>
        <rFont val="Century Gothic"/>
        <family val="2"/>
      </rPr>
      <t>visos gadījumos</t>
    </r>
    <r>
      <rPr>
        <sz val="11"/>
        <color theme="4" tint="-0.4999699890613556"/>
        <rFont val="Century Gothic"/>
        <family val="2"/>
      </rPr>
      <t xml:space="preserve"> pievienojami dokumenti, kas netiek vērtēti ar gatavības punktiem: elektroniski parakstīta </t>
    </r>
    <r>
      <rPr>
        <b/>
        <sz val="11"/>
        <color theme="4" tint="-0.4999699890613556"/>
        <rFont val="Century Gothic"/>
        <family val="2"/>
      </rPr>
      <t>MVK deklarācija</t>
    </r>
    <r>
      <rPr>
        <sz val="11"/>
        <color theme="4" tint="-0.4999699890613556"/>
        <rFont val="Century Gothic"/>
        <family val="2"/>
      </rPr>
      <t xml:space="preserve"> un </t>
    </r>
    <r>
      <rPr>
        <b/>
        <sz val="11"/>
        <color theme="4" tint="-0.4999699890613556"/>
        <rFont val="Century Gothic"/>
        <family val="2"/>
      </rPr>
      <t>Projekta izmaksu finansēšanas aprēķins</t>
    </r>
    <r>
      <rPr>
        <sz val="11"/>
        <color theme="4" tint="-0.4999699890613556"/>
        <rFont val="Century Gothic"/>
        <family val="2"/>
      </rPr>
      <t>.</t>
    </r>
  </si>
  <si>
    <r>
      <t>C. Aizpilda, ja komersants vienlaikus ar</t>
    </r>
    <r>
      <rPr>
        <b/>
        <sz val="14"/>
        <color rgb="FFFF0000"/>
        <rFont val="Century Gothic"/>
        <family val="2"/>
      </rPr>
      <t xml:space="preserve"> </t>
    </r>
    <r>
      <rPr>
        <b/>
        <sz val="14"/>
        <color rgb="FF002060"/>
        <rFont val="Century Gothic"/>
        <family val="2"/>
      </rPr>
      <t xml:space="preserve"> A. vai</t>
    </r>
    <r>
      <rPr>
        <sz val="14"/>
        <color rgb="FF002060"/>
        <rFont val="Century Gothic"/>
        <family val="2"/>
      </rPr>
      <t xml:space="preserve"> </t>
    </r>
    <r>
      <rPr>
        <b/>
        <sz val="14"/>
        <color rgb="FF002060"/>
        <rFont val="Century Gothic"/>
        <family val="2"/>
      </rPr>
      <t>B. sadaļā norādīto investīciju plāno uzstādīt elektroenerģijas uzkrāšanas risinājumus, kas vismaz 75 % no gada griezumā akumulētās enerģijas akumulē no tieši pieslēgtas atjaunīgās enerģijas ražošanas iekārtas</t>
    </r>
  </si>
  <si>
    <t>Vai vismaz 75% no gada griezumā akumulētās enerģijas tiks akumulēta no tieši pieslēgtas atjaunīgās enerģijas ražošanas iekārtas?</t>
  </si>
  <si>
    <r>
      <t>B. Aizpilda</t>
    </r>
    <r>
      <rPr>
        <b/>
        <sz val="14"/>
        <color theme="1"/>
        <rFont val="Century Gothic"/>
        <family val="2"/>
      </rPr>
      <t xml:space="preserve">, ja </t>
    </r>
    <r>
      <rPr>
        <b/>
        <sz val="14"/>
        <color rgb="FF002060"/>
        <rFont val="Century Gothic"/>
        <family val="2"/>
      </rPr>
      <t>komersantam nav pieejama informācija par pēdējo 12 mēnešu enerģijas patēriņu vai arī pēc projekta īstenošanas ir plānots, ka enerģijas patēriņš varētu būt lielāks par līdz šim esošo, tāpēc tiek uzstādīta lielākas jaudas sistēma. Dati par pašpatēriņa kritērija izpildi būs jāsniedz par 12 mēnešu periodu pēc projekta realizācijas un pārskats par projekta rezultātiem - 14 mēnešu laikā pēc projekta realizācijas.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</si>
</sst>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
    <numFmt numFmtId="166" formatCode="#,##0.000"/>
  </numFmts>
  <fonts count="48">
    <font>
      <sz val="11"/>
      <color theme="1"/>
      <name val="Calibri"/>
      <family val="2"/>
      <scheme val="minor"/>
    </font>
    <font>
      <sz val="10"/>
      <name val="Arial"/>
      <family val="2"/>
    </font>
    <font>
      <b/>
      <sz val="11"/>
      <color theme="4" tint="-0.4999699890613556"/>
      <name val="Century Gothic"/>
      <family val="2"/>
    </font>
    <font>
      <sz val="10"/>
      <color theme="4" tint="-0.4999699890613556"/>
      <name val="Century Gothic"/>
      <family val="2"/>
    </font>
    <font>
      <sz val="12"/>
      <color theme="4" tint="-0.4999699890613556"/>
      <name val="Century Gothic"/>
      <family val="2"/>
    </font>
    <font>
      <sz val="11"/>
      <color theme="4" tint="-0.4999699890613556"/>
      <name val="Century Gothic"/>
      <family val="2"/>
    </font>
    <font>
      <b/>
      <sz val="11"/>
      <color rgb="FF002060"/>
      <name val="Century Gothic"/>
      <family val="2"/>
    </font>
    <font>
      <sz val="9"/>
      <color theme="0" tint="-0.4999699890613556"/>
      <name val="Century Gothic"/>
      <family val="2"/>
    </font>
    <font>
      <sz val="10"/>
      <color theme="0" tint="-0.4999699890613556"/>
      <name val="Century Gothic"/>
      <family val="2"/>
    </font>
    <font>
      <sz val="10"/>
      <color rgb="FF002060"/>
      <name val="Century Gothic"/>
      <family val="2"/>
    </font>
    <font>
      <b/>
      <sz val="16"/>
      <color theme="4" tint="-0.4999699890613556"/>
      <name val="Century Gothic"/>
      <family val="2"/>
    </font>
    <font>
      <sz val="11"/>
      <color theme="1"/>
      <name val="Century Gothic"/>
      <family val="2"/>
    </font>
    <font>
      <b/>
      <sz val="11"/>
      <color theme="0"/>
      <name val="Century Gothic"/>
      <family val="2"/>
    </font>
    <font>
      <b/>
      <sz val="18"/>
      <color theme="4" tint="-0.4999699890613556"/>
      <name val="Century Gothic"/>
      <family val="2"/>
    </font>
    <font>
      <b/>
      <sz val="14"/>
      <color rgb="FF002060"/>
      <name val="Century Gothic"/>
      <family val="2"/>
    </font>
    <font>
      <b/>
      <sz val="16"/>
      <color rgb="FFC00000"/>
      <name val="Century Gothic"/>
      <family val="2"/>
    </font>
    <font>
      <sz val="8"/>
      <color rgb="FF003B85"/>
      <name val="Century Gothic"/>
      <family val="2"/>
    </font>
    <font>
      <sz val="11"/>
      <color rgb="FF002060"/>
      <name val="Calibri"/>
      <family val="2"/>
      <scheme val="minor"/>
    </font>
    <font>
      <b/>
      <sz val="7"/>
      <color rgb="FF002060"/>
      <name val="Times New Roman"/>
      <family val="1"/>
    </font>
    <font>
      <b/>
      <sz val="11"/>
      <color rgb="FFFF0000"/>
      <name val="Century Gothic"/>
      <family val="2"/>
    </font>
    <font>
      <b/>
      <u val="single"/>
      <sz val="18"/>
      <color rgb="FF002060"/>
      <name val="Century Gothic"/>
      <family val="2"/>
    </font>
    <font>
      <b/>
      <sz val="18"/>
      <color rgb="FF002060"/>
      <name val="Century Gothic"/>
      <family val="2"/>
    </font>
    <font>
      <b/>
      <sz val="16"/>
      <color rgb="FF002060"/>
      <name val="Century Gothic"/>
      <family val="2"/>
    </font>
    <font>
      <b/>
      <sz val="12"/>
      <color rgb="FF002060"/>
      <name val="Century Gothic"/>
      <family val="2"/>
    </font>
    <font>
      <sz val="11"/>
      <color rgb="FF002060"/>
      <name val="Century Gothic"/>
      <family val="2"/>
    </font>
    <font>
      <sz val="9"/>
      <color rgb="FF002060"/>
      <name val="Century Gothic"/>
      <family val="2"/>
    </font>
    <font>
      <b/>
      <sz val="14"/>
      <color theme="4" tint="-0.4999699890613556"/>
      <name val="Century Gothic"/>
      <family val="2"/>
    </font>
    <font>
      <b/>
      <sz val="12"/>
      <color theme="4" tint="-0.4999699890613556"/>
      <name val="Century Gothic"/>
      <family val="2"/>
    </font>
    <font>
      <b/>
      <sz val="14"/>
      <color theme="0"/>
      <name val="Century Gothic"/>
      <family val="2"/>
    </font>
    <font>
      <sz val="16"/>
      <color theme="4" tint="-0.4999699890613556"/>
      <name val="Century Gothic"/>
      <family val="2"/>
    </font>
    <font>
      <sz val="12"/>
      <color rgb="FF002060"/>
      <name val="Century Gothic"/>
      <family val="2"/>
    </font>
    <font>
      <b/>
      <sz val="18"/>
      <color theme="0"/>
      <name val="Century Gothic"/>
      <family val="2"/>
    </font>
    <font>
      <b/>
      <sz val="20"/>
      <color theme="0"/>
      <name val="Century Gothic"/>
      <family val="2"/>
    </font>
    <font>
      <sz val="10"/>
      <color theme="1"/>
      <name val="Century Gothic"/>
      <family val="2"/>
    </font>
    <font>
      <b/>
      <sz val="10"/>
      <color rgb="FF002060"/>
      <name val="Century Gothic"/>
      <family val="2"/>
    </font>
    <font>
      <sz val="11"/>
      <color rgb="FFFF0000"/>
      <name val="Century Gothic"/>
      <family val="2"/>
    </font>
    <font>
      <sz val="10"/>
      <name val="MS Sans Serif"/>
      <family val="2"/>
    </font>
    <font>
      <b/>
      <sz val="11"/>
      <name val="Century Gothic"/>
      <family val="2"/>
    </font>
    <font>
      <b/>
      <sz val="12"/>
      <color theme="0"/>
      <name val="Century Gothic"/>
      <family val="2"/>
    </font>
    <font>
      <b/>
      <sz val="14"/>
      <color rgb="FFFF0000"/>
      <name val="Century Gothic"/>
      <family val="2"/>
    </font>
    <font>
      <sz val="14"/>
      <color rgb="FF002060"/>
      <name val="Century Gothic"/>
      <family val="2"/>
    </font>
    <font>
      <b/>
      <sz val="11"/>
      <color rgb="FF203764"/>
      <name val="Century Gothic"/>
      <family val="2"/>
    </font>
    <font>
      <sz val="11"/>
      <color rgb="FF203764"/>
      <name val="Century Gothic"/>
      <family val="2"/>
    </font>
    <font>
      <sz val="11"/>
      <color theme="8" tint="-0.4999699890613556"/>
      <name val="Century Gothic"/>
      <family val="2"/>
    </font>
    <font>
      <b/>
      <sz val="11"/>
      <color rgb="FFFFFFFF"/>
      <name val="Century Gothic"/>
      <family val="2"/>
    </font>
    <font>
      <b/>
      <sz val="14"/>
      <color theme="1"/>
      <name val="Century Gothic"/>
      <family val="2"/>
    </font>
    <font>
      <sz val="11"/>
      <color theme="0"/>
      <name val="Calibri"/>
      <family val="2"/>
    </font>
    <font>
      <sz val="11"/>
      <color theme="0"/>
      <name val="Calibri"/>
      <family val="2"/>
      <scheme val="minor"/>
    </font>
  </fonts>
  <fills count="11">
    <fill>
      <patternFill/>
    </fill>
    <fill>
      <patternFill patternType="gray125"/>
    </fill>
    <fill>
      <patternFill patternType="solid">
        <fgColor theme="0"/>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rgb="FF8EA9DB"/>
        <bgColor indexed="64"/>
      </patternFill>
    </fill>
    <fill>
      <patternFill patternType="solid">
        <fgColor rgb="FFFFF2CC"/>
        <bgColor indexed="64"/>
      </patternFill>
    </fill>
  </fills>
  <borders count="39">
    <border>
      <left/>
      <right/>
      <top/>
      <bottom/>
      <diagonal/>
    </border>
    <border>
      <left/>
      <right/>
      <top/>
      <bottom style="medium">
        <color theme="0"/>
      </bottom>
    </border>
    <border>
      <left/>
      <right/>
      <top/>
      <bottom style="medium">
        <color rgb="FF002060"/>
      </bottom>
    </border>
    <border>
      <left style="thin">
        <color rgb="FF002060"/>
      </left>
      <right style="thin">
        <color rgb="FF002060"/>
      </right>
      <top style="thin">
        <color rgb="FF002060"/>
      </top>
      <bottom style="thin">
        <color rgb="FF002060"/>
      </bottom>
    </border>
    <border>
      <left style="thin"/>
      <right/>
      <top style="thin"/>
      <bottom style="thin"/>
    </border>
    <border>
      <left/>
      <right/>
      <top style="thin"/>
      <bottom style="medium">
        <color rgb="FF002060"/>
      </bottom>
    </border>
    <border>
      <left style="thin"/>
      <right style="thin"/>
      <top style="thin"/>
      <bottom style="thin"/>
    </border>
    <border>
      <left/>
      <right/>
      <top style="thin">
        <color rgb="FF002060"/>
      </top>
      <bottom style="thin">
        <color rgb="FF002060"/>
      </bottom>
    </border>
    <border>
      <left style="thin">
        <color rgb="FF002060"/>
      </left>
      <right/>
      <top style="thin">
        <color rgb="FF002060"/>
      </top>
      <bottom style="thin">
        <color rgb="FF002060"/>
      </bottom>
    </border>
    <border>
      <left style="thin">
        <color rgb="FF002060"/>
      </left>
      <right style="thin">
        <color rgb="FF002060"/>
      </right>
      <top/>
      <bottom/>
    </border>
    <border diagonalUp="1" diagonalDown="1">
      <left style="thin"/>
      <right style="thin"/>
      <top style="thin"/>
      <bottom style="thin"/>
      <diagonal style="thin"/>
    </border>
    <border>
      <left style="thin">
        <color rgb="FF002060"/>
      </left>
      <right style="thin">
        <color rgb="FF002060"/>
      </right>
      <top style="thin">
        <color rgb="FF002060"/>
      </top>
      <bottom/>
    </border>
    <border>
      <left/>
      <right style="thin">
        <color rgb="FF002060"/>
      </right>
      <top style="thin">
        <color rgb="FF002060"/>
      </top>
      <bottom style="thin">
        <color rgb="FF002060"/>
      </bottom>
    </border>
    <border>
      <left/>
      <right style="thin">
        <color rgb="FF002060"/>
      </right>
      <top style="thin">
        <color rgb="FF002060"/>
      </top>
      <bottom/>
    </border>
    <border>
      <left/>
      <right style="thin"/>
      <top style="thin"/>
      <bottom style="thin"/>
    </border>
    <border diagonalUp="1" diagonalDown="1">
      <left/>
      <right style="thin"/>
      <top style="thin"/>
      <bottom style="thin"/>
      <diagonal style="thin"/>
    </border>
    <border diagonalUp="1" diagonalDown="1">
      <left style="thin"/>
      <right style="thin"/>
      <top/>
      <bottom style="thin"/>
      <diagonal style="thin"/>
    </border>
    <border diagonalUp="1" diagonalDown="1">
      <left/>
      <right style="thin"/>
      <top/>
      <bottom style="thin"/>
      <diagonal style="thin"/>
    </border>
    <border>
      <left/>
      <right/>
      <top style="thin">
        <color theme="4" tint="-0.4999699890613556"/>
      </top>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rgb="FF002060"/>
      </left>
      <right style="thin">
        <color rgb="FF002060"/>
      </right>
      <top/>
      <bottom style="thin">
        <color rgb="FF002060"/>
      </bottom>
    </border>
    <border>
      <left/>
      <right/>
      <top/>
      <bottom style="thin">
        <color rgb="FF002060"/>
      </bottom>
    </border>
    <border>
      <left/>
      <right style="thin">
        <color rgb="FF002060"/>
      </right>
      <top/>
      <bottom style="thin">
        <color rgb="FF002060"/>
      </bottom>
    </border>
    <border>
      <left style="thin">
        <color rgb="FF002060"/>
      </left>
      <right/>
      <top/>
      <bottom/>
    </border>
    <border>
      <left/>
      <right style="thin">
        <color rgb="FF002060"/>
      </right>
      <top/>
      <bottom/>
    </border>
    <border>
      <left/>
      <right style="thin"/>
      <top/>
      <bottom/>
    </border>
    <border>
      <left style="thin">
        <color rgb="FF002060"/>
      </left>
      <right/>
      <top/>
      <bottom style="thin"/>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lignment/>
      <protection/>
    </xf>
  </cellStyleXfs>
  <cellXfs count="164">
    <xf numFmtId="0" fontId="0" fillId="0" borderId="0" xfId="0"/>
    <xf numFmtId="0" fontId="2" fillId="0" borderId="0" xfId="0" applyFont="1" applyAlignment="1">
      <alignment vertical="top" wrapText="1"/>
    </xf>
    <xf numFmtId="0" fontId="4" fillId="0" borderId="0" xfId="0" applyFont="1" applyAlignment="1">
      <alignment horizontal="left" vertical="center"/>
    </xf>
    <xf numFmtId="0" fontId="5" fillId="0" borderId="0" xfId="0" applyFont="1"/>
    <xf numFmtId="0" fontId="5" fillId="0" borderId="0" xfId="0" applyFont="1" applyAlignment="1">
      <alignment horizontal="center" vertical="center" wrapText="1"/>
    </xf>
    <xf numFmtId="164" fontId="5" fillId="0" borderId="0" xfId="0" applyNumberFormat="1" applyFont="1"/>
    <xf numFmtId="2" fontId="0" fillId="0" borderId="0" xfId="0" applyNumberFormat="1"/>
    <xf numFmtId="0" fontId="11" fillId="0" borderId="0" xfId="0" applyFont="1"/>
    <xf numFmtId="0" fontId="14" fillId="0" borderId="0" xfId="0" applyFont="1"/>
    <xf numFmtId="0" fontId="6" fillId="0" borderId="0" xfId="0" applyFont="1"/>
    <xf numFmtId="0" fontId="8" fillId="0" borderId="0" xfId="0" applyFont="1" applyAlignment="1">
      <alignment vertical="top"/>
    </xf>
    <xf numFmtId="0" fontId="0" fillId="0" borderId="0" xfId="0" applyAlignment="1">
      <alignment vertical="top"/>
    </xf>
    <xf numFmtId="0" fontId="5" fillId="2" borderId="0" xfId="0" applyFont="1" applyFill="1"/>
    <xf numFmtId="9" fontId="3" fillId="0" borderId="0" xfId="15" applyFont="1" applyBorder="1" applyAlignment="1">
      <alignment horizontal="center" vertical="center" wrapText="1"/>
    </xf>
    <xf numFmtId="0" fontId="10" fillId="0" borderId="0" xfId="0" applyFont="1"/>
    <xf numFmtId="0" fontId="2" fillId="0" borderId="0" xfId="0" applyFont="1" applyAlignment="1">
      <alignment horizontal="left" vertical="top" wrapText="1"/>
    </xf>
    <xf numFmtId="2" fontId="10" fillId="0" borderId="0" xfId="0" applyNumberFormat="1" applyFont="1" applyAlignment="1">
      <alignment horizontal="center" vertical="center"/>
    </xf>
    <xf numFmtId="0" fontId="5" fillId="0" borderId="0" xfId="0" applyFont="1" applyAlignment="1">
      <alignment horizontal="center" wrapText="1"/>
    </xf>
    <xf numFmtId="4" fontId="15" fillId="0" borderId="0" xfId="0" applyNumberFormat="1" applyFont="1" applyAlignment="1">
      <alignment horizontal="left" vertical="center"/>
    </xf>
    <xf numFmtId="0" fontId="19" fillId="0" borderId="0" xfId="0" applyFont="1"/>
    <xf numFmtId="0" fontId="7" fillId="0" borderId="0" xfId="0" applyFont="1" applyAlignment="1">
      <alignment horizontal="center" vertical="top"/>
    </xf>
    <xf numFmtId="0" fontId="0" fillId="3" borderId="0" xfId="0" applyFill="1"/>
    <xf numFmtId="0" fontId="21" fillId="0" borderId="0" xfId="0" applyFont="1" applyAlignment="1">
      <alignment vertical="top" wrapText="1"/>
    </xf>
    <xf numFmtId="0" fontId="0" fillId="0" borderId="1" xfId="0" applyBorder="1"/>
    <xf numFmtId="0" fontId="23" fillId="0" borderId="2" xfId="0" applyFont="1" applyBorder="1"/>
    <xf numFmtId="0" fontId="0" fillId="0" borderId="2" xfId="0" applyBorder="1"/>
    <xf numFmtId="0" fontId="17" fillId="0" borderId="0" xfId="0" applyFont="1"/>
    <xf numFmtId="0" fontId="17" fillId="2" borderId="0" xfId="0" applyFont="1" applyFill="1"/>
    <xf numFmtId="0" fontId="24" fillId="0" borderId="0" xfId="0" applyFont="1"/>
    <xf numFmtId="0" fontId="24" fillId="4" borderId="3" xfId="0" applyFont="1" applyFill="1" applyBorder="1" applyAlignment="1" applyProtection="1">
      <alignment horizontal="center" vertical="center"/>
      <protection locked="0"/>
    </xf>
    <xf numFmtId="0" fontId="24" fillId="0" borderId="0" xfId="0" applyFont="1" applyAlignment="1">
      <alignment horizontal="center" vertical="center"/>
    </xf>
    <xf numFmtId="0" fontId="25" fillId="0" borderId="0" xfId="0" applyFont="1"/>
    <xf numFmtId="0" fontId="27" fillId="2" borderId="0" xfId="0" applyFont="1" applyFill="1" applyAlignment="1">
      <alignment horizontal="left" vertical="center"/>
    </xf>
    <xf numFmtId="0" fontId="12" fillId="5" borderId="3" xfId="0" applyFont="1" applyFill="1" applyBorder="1" applyAlignment="1">
      <alignment horizontal="center" vertical="center" wrapText="1"/>
    </xf>
    <xf numFmtId="0" fontId="5" fillId="0" borderId="0" xfId="0" applyFont="1" applyAlignment="1">
      <alignment horizontal="center" vertical="center"/>
    </xf>
    <xf numFmtId="0" fontId="26" fillId="2" borderId="0" xfId="0" applyFont="1" applyFill="1" applyAlignment="1">
      <alignment horizontal="left" vertical="center"/>
    </xf>
    <xf numFmtId="0" fontId="13" fillId="0" borderId="2" xfId="0" applyFont="1" applyBorder="1"/>
    <xf numFmtId="0" fontId="5" fillId="0" borderId="0" xfId="0" applyFont="1" applyAlignment="1">
      <alignment vertical="top" wrapText="1"/>
    </xf>
    <xf numFmtId="0" fontId="30" fillId="0" borderId="4" xfId="0" applyFont="1" applyBorder="1"/>
    <xf numFmtId="0" fontId="16" fillId="0" borderId="5" xfId="0" applyFont="1" applyBorder="1" applyAlignment="1">
      <alignment vertical="center" wrapText="1"/>
    </xf>
    <xf numFmtId="0" fontId="18" fillId="2" borderId="5" xfId="0" applyFont="1" applyFill="1" applyBorder="1" applyAlignment="1" quotePrefix="1">
      <alignment horizontal="center" vertical="center"/>
    </xf>
    <xf numFmtId="0" fontId="23" fillId="4" borderId="6" xfId="0" applyFont="1" applyFill="1" applyBorder="1" applyAlignment="1">
      <alignment horizontal="center" vertical="center" wrapText="1"/>
    </xf>
    <xf numFmtId="0" fontId="31" fillId="6" borderId="0" xfId="0" applyFont="1" applyFill="1" applyAlignment="1">
      <alignment horizontal="center" vertical="center" wrapText="1"/>
    </xf>
    <xf numFmtId="0" fontId="33" fillId="0" borderId="0" xfId="0" applyFont="1"/>
    <xf numFmtId="0" fontId="6" fillId="0" borderId="0" xfId="0" applyFont="1" applyAlignment="1">
      <alignment horizontal="left" vertical="top" wrapText="1"/>
    </xf>
    <xf numFmtId="9" fontId="5" fillId="4" borderId="7" xfId="15" applyFont="1" applyFill="1" applyBorder="1" applyAlignment="1">
      <alignment horizontal="center" vertical="center"/>
    </xf>
    <xf numFmtId="0" fontId="24" fillId="0" borderId="6" xfId="0" applyFont="1" applyBorder="1" applyAlignment="1" applyProtection="1">
      <alignment horizontal="center" vertical="center"/>
      <protection locked="0"/>
    </xf>
    <xf numFmtId="0" fontId="2" fillId="4" borderId="6" xfId="0" applyFont="1" applyFill="1" applyBorder="1" applyAlignment="1">
      <alignment horizontal="right" vertical="center"/>
    </xf>
    <xf numFmtId="2" fontId="24" fillId="0" borderId="6" xfId="0" applyNumberFormat="1" applyFont="1" applyBorder="1" applyAlignment="1" applyProtection="1">
      <alignment horizontal="center" vertical="center"/>
      <protection locked="0"/>
    </xf>
    <xf numFmtId="0" fontId="26" fillId="0" borderId="0" xfId="0" applyFont="1" applyAlignment="1">
      <alignment horizontal="left" vertical="center"/>
    </xf>
    <xf numFmtId="165" fontId="5" fillId="4" borderId="6" xfId="0" applyNumberFormat="1" applyFont="1" applyFill="1" applyBorder="1" applyAlignment="1" applyProtection="1">
      <alignment horizontal="center" vertical="center" wrapText="1"/>
      <protection locked="0"/>
    </xf>
    <xf numFmtId="165" fontId="6" fillId="4" borderId="8" xfId="0" applyNumberFormat="1" applyFont="1" applyFill="1" applyBorder="1" applyAlignment="1">
      <alignment horizontal="center" vertical="center"/>
    </xf>
    <xf numFmtId="0" fontId="2" fillId="0" borderId="0" xfId="0" applyFont="1" applyAlignment="1">
      <alignment horizontal="center" vertical="center"/>
    </xf>
    <xf numFmtId="165" fontId="24" fillId="4" borderId="6" xfId="0" applyNumberFormat="1" applyFont="1" applyFill="1" applyBorder="1" applyAlignment="1">
      <alignment horizontal="center" vertical="center"/>
    </xf>
    <xf numFmtId="165" fontId="6" fillId="4" borderId="6" xfId="0" applyNumberFormat="1" applyFont="1" applyFill="1" applyBorder="1" applyAlignment="1">
      <alignment horizontal="center" vertical="center"/>
    </xf>
    <xf numFmtId="0" fontId="9" fillId="7" borderId="6" xfId="0" applyFont="1" applyFill="1" applyBorder="1" applyAlignment="1">
      <alignment horizontal="left" vertical="center"/>
    </xf>
    <xf numFmtId="0" fontId="12" fillId="5" borderId="9" xfId="0" applyFont="1" applyFill="1" applyBorder="1" applyAlignment="1">
      <alignment horizontal="center" vertical="center" wrapText="1"/>
    </xf>
    <xf numFmtId="165" fontId="24" fillId="0" borderId="10" xfId="0" applyNumberFormat="1" applyFont="1" applyBorder="1" applyAlignment="1">
      <alignment horizontal="center" vertical="center"/>
    </xf>
    <xf numFmtId="165" fontId="6" fillId="0" borderId="10" xfId="0" applyNumberFormat="1" applyFont="1" applyBorder="1" applyAlignment="1">
      <alignment horizontal="center" vertical="center"/>
    </xf>
    <xf numFmtId="165" fontId="24" fillId="0" borderId="6" xfId="0" applyNumberFormat="1" applyFont="1" applyBorder="1" applyAlignment="1" applyProtection="1">
      <alignment horizontal="center" vertical="center"/>
      <protection locked="0"/>
    </xf>
    <xf numFmtId="165" fontId="6" fillId="0" borderId="0" xfId="0" applyNumberFormat="1" applyFont="1" applyAlignment="1">
      <alignment horizontal="center" vertical="center"/>
    </xf>
    <xf numFmtId="0" fontId="2" fillId="0" borderId="0" xfId="0" applyFont="1" applyAlignment="1">
      <alignment horizontal="right" vertical="center"/>
    </xf>
    <xf numFmtId="2" fontId="6" fillId="4" borderId="6" xfId="0" applyNumberFormat="1" applyFont="1" applyFill="1" applyBorder="1" applyAlignment="1">
      <alignment horizontal="center" vertical="center"/>
    </xf>
    <xf numFmtId="0" fontId="23" fillId="4" borderId="4" xfId="0" applyFont="1" applyFill="1" applyBorder="1" applyAlignment="1">
      <alignment vertical="center" wrapText="1"/>
    </xf>
    <xf numFmtId="0" fontId="35" fillId="0" borderId="0" xfId="0" applyFont="1"/>
    <xf numFmtId="0" fontId="38" fillId="5" borderId="6" xfId="0" applyFont="1" applyFill="1" applyBorder="1" applyAlignment="1" applyProtection="1">
      <alignment horizontal="center" vertical="center" wrapText="1"/>
      <protection locked="0"/>
    </xf>
    <xf numFmtId="0" fontId="38" fillId="5" borderId="6" xfId="0" applyFont="1" applyFill="1" applyBorder="1" applyAlignment="1">
      <alignment horizontal="center" vertical="center" wrapText="1"/>
    </xf>
    <xf numFmtId="0" fontId="12" fillId="5" borderId="11" xfId="0" applyFont="1" applyFill="1" applyBorder="1" applyAlignment="1">
      <alignment horizontal="center" vertical="center" wrapText="1"/>
    </xf>
    <xf numFmtId="166" fontId="24" fillId="0" borderId="12" xfId="0" applyNumberFormat="1" applyFont="1" applyBorder="1" applyAlignment="1" applyProtection="1">
      <alignment horizontal="center" vertical="center"/>
      <protection locked="0"/>
    </xf>
    <xf numFmtId="166" fontId="24" fillId="0" borderId="3" xfId="0" applyNumberFormat="1" applyFont="1" applyBorder="1" applyAlignment="1" applyProtection="1">
      <alignment horizontal="center" vertical="center"/>
      <protection locked="0"/>
    </xf>
    <xf numFmtId="166" fontId="24" fillId="0" borderId="13" xfId="0" applyNumberFormat="1" applyFont="1" applyBorder="1" applyAlignment="1" applyProtection="1">
      <alignment horizontal="center" vertical="center"/>
      <protection locked="0"/>
    </xf>
    <xf numFmtId="166" fontId="24" fillId="0" borderId="11" xfId="0" applyNumberFormat="1" applyFont="1" applyBorder="1" applyAlignment="1" applyProtection="1">
      <alignment horizontal="center" vertical="center"/>
      <protection locked="0"/>
    </xf>
    <xf numFmtId="166" fontId="2" fillId="4" borderId="14" xfId="0" applyNumberFormat="1" applyFont="1" applyFill="1" applyBorder="1" applyAlignment="1">
      <alignment horizontal="center" vertical="center"/>
    </xf>
    <xf numFmtId="166" fontId="2" fillId="4" borderId="6" xfId="0" applyNumberFormat="1" applyFont="1" applyFill="1" applyBorder="1" applyAlignment="1">
      <alignment horizontal="center" vertical="center"/>
    </xf>
    <xf numFmtId="0" fontId="30" fillId="4" borderId="4" xfId="0" applyFont="1" applyFill="1" applyBorder="1" applyAlignment="1">
      <alignment horizontal="left" vertical="center" wrapText="1"/>
    </xf>
    <xf numFmtId="0" fontId="24" fillId="0" borderId="6" xfId="0" applyFont="1" applyBorder="1" applyAlignment="1">
      <alignment horizontal="center" vertical="center" wrapText="1"/>
    </xf>
    <xf numFmtId="0" fontId="24" fillId="0" borderId="6" xfId="0" applyFont="1" applyBorder="1" applyAlignment="1" quotePrefix="1">
      <alignment horizontal="center" vertical="center" wrapText="1"/>
    </xf>
    <xf numFmtId="0" fontId="24" fillId="2" borderId="6" xfId="0" applyFont="1" applyFill="1" applyBorder="1" applyAlignment="1" quotePrefix="1">
      <alignment horizontal="center" vertical="center"/>
    </xf>
    <xf numFmtId="0" fontId="8" fillId="0" borderId="0" xfId="0" applyFont="1"/>
    <xf numFmtId="0" fontId="34" fillId="0" borderId="0" xfId="0" applyFont="1"/>
    <xf numFmtId="166" fontId="2" fillId="0" borderId="0" xfId="0" applyNumberFormat="1" applyFont="1" applyAlignment="1">
      <alignment horizontal="center" vertical="center"/>
    </xf>
    <xf numFmtId="166" fontId="6" fillId="0" borderId="0" xfId="0" applyNumberFormat="1" applyFont="1" applyAlignment="1">
      <alignment horizontal="center" vertical="center"/>
    </xf>
    <xf numFmtId="2" fontId="6" fillId="0" borderId="0" xfId="0" applyNumberFormat="1" applyFont="1" applyAlignment="1">
      <alignment horizontal="center" vertical="center"/>
    </xf>
    <xf numFmtId="0" fontId="24" fillId="0" borderId="10" xfId="0" applyFont="1" applyBorder="1"/>
    <xf numFmtId="0" fontId="24" fillId="0" borderId="15" xfId="0" applyFont="1" applyBorder="1"/>
    <xf numFmtId="0" fontId="24" fillId="0" borderId="16" xfId="0" applyFont="1" applyBorder="1"/>
    <xf numFmtId="0" fontId="24" fillId="0" borderId="17" xfId="0" applyFont="1" applyBorder="1"/>
    <xf numFmtId="0" fontId="30" fillId="4" borderId="4" xfId="0" applyFont="1" applyFill="1" applyBorder="1" applyAlignment="1">
      <alignment vertical="center" wrapText="1"/>
    </xf>
    <xf numFmtId="0" fontId="6" fillId="0" borderId="0" xfId="0" applyFont="1" applyFill="1" applyAlignment="1">
      <alignment horizontal="right" vertical="center" wrapText="1"/>
    </xf>
    <xf numFmtId="0" fontId="24" fillId="0" borderId="0" xfId="0" applyFont="1" applyFill="1" applyAlignment="1">
      <alignment horizontal="right" vertical="center"/>
    </xf>
    <xf numFmtId="0" fontId="5" fillId="0" borderId="0" xfId="0" applyFont="1" applyFill="1" applyAlignment="1">
      <alignment wrapText="1"/>
    </xf>
    <xf numFmtId="0" fontId="0" fillId="0" borderId="0" xfId="0" applyFill="1"/>
    <xf numFmtId="0" fontId="41" fillId="0" borderId="0" xfId="0" applyFont="1" applyAlignment="1">
      <alignment horizontal="center" vertical="center"/>
    </xf>
    <xf numFmtId="0" fontId="42" fillId="0" borderId="0" xfId="0" applyFont="1"/>
    <xf numFmtId="0" fontId="43" fillId="0" borderId="0" xfId="0" applyFont="1" applyAlignment="1">
      <alignment vertical="top" wrapText="1"/>
    </xf>
    <xf numFmtId="0" fontId="19" fillId="0" borderId="0" xfId="0" applyFont="1" applyAlignment="1">
      <alignment horizontal="left" vertical="center"/>
    </xf>
    <xf numFmtId="0" fontId="7" fillId="0" borderId="18" xfId="0" applyFont="1" applyBorder="1" applyAlignment="1">
      <alignment horizontal="center" vertical="top"/>
    </xf>
    <xf numFmtId="0" fontId="9" fillId="4" borderId="0" xfId="0" applyFont="1" applyFill="1" applyAlignment="1">
      <alignment horizontal="left" vertical="top" wrapText="1"/>
    </xf>
    <xf numFmtId="0" fontId="24" fillId="4" borderId="6"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7" fillId="0" borderId="0" xfId="0" applyFont="1" applyAlignment="1">
      <alignment horizontal="center" vertical="top"/>
    </xf>
    <xf numFmtId="0" fontId="20" fillId="3" borderId="0" xfId="0" applyFont="1" applyFill="1" applyAlignment="1">
      <alignment horizontal="right" vertical="top" wrapText="1"/>
    </xf>
    <xf numFmtId="0" fontId="6" fillId="0" borderId="0" xfId="0" applyFont="1" applyAlignment="1">
      <alignment horizontal="right" vertical="top" wrapText="1"/>
    </xf>
    <xf numFmtId="0" fontId="22" fillId="8" borderId="19"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4" fillId="4" borderId="3" xfId="0" applyFont="1" applyFill="1" applyBorder="1" applyAlignment="1" applyProtection="1">
      <alignment horizontal="center"/>
      <protection locked="0"/>
    </xf>
    <xf numFmtId="0" fontId="6" fillId="0" borderId="0" xfId="0" applyFont="1" applyAlignment="1">
      <alignment horizontal="left" vertical="top" wrapText="1"/>
    </xf>
    <xf numFmtId="4" fontId="24" fillId="4" borderId="4" xfId="0" applyNumberFormat="1" applyFont="1" applyFill="1" applyBorder="1" applyAlignment="1" applyProtection="1">
      <alignment horizontal="center" vertical="center"/>
      <protection locked="0"/>
    </xf>
    <xf numFmtId="4" fontId="24" fillId="4" borderId="22" xfId="0" applyNumberFormat="1" applyFont="1" applyFill="1" applyBorder="1" applyAlignment="1" applyProtection="1">
      <alignment horizontal="center" vertical="center"/>
      <protection locked="0"/>
    </xf>
    <xf numFmtId="4" fontId="24" fillId="4" borderId="14" xfId="0" applyNumberFormat="1" applyFont="1" applyFill="1" applyBorder="1" applyAlignment="1" applyProtection="1">
      <alignment horizontal="center" vertical="center"/>
      <protection locked="0"/>
    </xf>
    <xf numFmtId="0" fontId="14" fillId="8" borderId="0" xfId="0" applyFont="1" applyFill="1" applyAlignment="1">
      <alignment horizontal="left" vertical="center" wrapText="1"/>
    </xf>
    <xf numFmtId="0" fontId="12" fillId="5" borderId="6" xfId="0" applyFont="1" applyFill="1" applyBorder="1" applyAlignment="1">
      <alignment horizontal="right" vertical="center" wrapText="1"/>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10" fillId="6" borderId="3" xfId="0" applyFont="1" applyFill="1" applyBorder="1" applyAlignment="1">
      <alignment horizontal="right" vertical="center" wrapText="1"/>
    </xf>
    <xf numFmtId="2" fontId="29" fillId="4" borderId="3" xfId="0" applyNumberFormat="1" applyFont="1" applyFill="1" applyBorder="1" applyAlignment="1">
      <alignment horizontal="center" vertical="center"/>
    </xf>
    <xf numFmtId="0" fontId="29" fillId="4" borderId="3" xfId="0" applyFont="1" applyFill="1" applyBorder="1" applyAlignment="1">
      <alignment horizontal="center" vertical="center"/>
    </xf>
    <xf numFmtId="4" fontId="29" fillId="4" borderId="3" xfId="0" applyNumberFormat="1" applyFont="1" applyFill="1" applyBorder="1" applyAlignment="1">
      <alignment horizontal="center" vertical="center"/>
    </xf>
    <xf numFmtId="0" fontId="10" fillId="3" borderId="0" xfId="0" applyFont="1" applyFill="1" applyAlignment="1">
      <alignment horizontal="right" vertical="center" wrapText="1"/>
    </xf>
    <xf numFmtId="0" fontId="28" fillId="5" borderId="8"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28" fillId="5" borderId="31"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33"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24" fillId="0" borderId="6" xfId="0" applyFont="1" applyBorder="1" applyAlignment="1" applyProtection="1">
      <alignment horizontal="left" vertical="center"/>
      <protection locked="0"/>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37" fillId="4" borderId="4" xfId="0" applyFont="1" applyFill="1" applyBorder="1" applyAlignment="1" applyProtection="1">
      <alignment horizontal="left" vertical="center" wrapText="1"/>
      <protection locked="0"/>
    </xf>
    <xf numFmtId="0" fontId="37" fillId="4" borderId="22" xfId="0" applyFont="1" applyFill="1" applyBorder="1" applyAlignment="1" applyProtection="1">
      <alignment horizontal="left" vertical="center" wrapText="1"/>
      <protection locked="0"/>
    </xf>
    <xf numFmtId="0" fontId="37" fillId="4" borderId="14" xfId="0" applyFont="1" applyFill="1" applyBorder="1" applyAlignment="1" applyProtection="1">
      <alignment horizontal="left" vertical="center" wrapText="1"/>
      <protection locked="0"/>
    </xf>
    <xf numFmtId="0" fontId="38" fillId="5" borderId="4" xfId="0" applyFont="1" applyFill="1" applyBorder="1" applyAlignment="1">
      <alignment horizontal="center" vertical="center" wrapText="1"/>
    </xf>
    <xf numFmtId="0" fontId="38" fillId="5" borderId="22" xfId="0" applyFont="1" applyFill="1" applyBorder="1" applyAlignment="1">
      <alignment horizontal="center" vertical="center" wrapText="1"/>
    </xf>
    <xf numFmtId="0" fontId="38" fillId="5" borderId="14" xfId="0" applyFont="1" applyFill="1" applyBorder="1" applyAlignment="1">
      <alignment horizontal="center" vertical="center" wrapText="1"/>
    </xf>
    <xf numFmtId="0" fontId="44" fillId="9" borderId="23" xfId="0" applyFont="1" applyFill="1" applyBorder="1" applyAlignment="1">
      <alignment horizontal="right" vertical="center" wrapText="1"/>
    </xf>
    <xf numFmtId="0" fontId="44" fillId="9" borderId="24" xfId="0" applyFont="1" applyFill="1" applyBorder="1" applyAlignment="1">
      <alignment horizontal="right" vertical="center" wrapText="1"/>
    </xf>
    <xf numFmtId="0" fontId="44" fillId="9" borderId="26" xfId="0" applyFont="1" applyFill="1" applyBorder="1" applyAlignment="1">
      <alignment horizontal="right" vertical="center" wrapText="1"/>
    </xf>
    <xf numFmtId="0" fontId="44" fillId="9" borderId="27" xfId="0" applyFont="1" applyFill="1" applyBorder="1" applyAlignment="1">
      <alignment horizontal="right" vertical="center" wrapText="1"/>
    </xf>
    <xf numFmtId="0" fontId="24" fillId="10" borderId="11" xfId="0" applyFont="1" applyFill="1" applyBorder="1" applyAlignment="1" applyProtection="1">
      <alignment horizontal="center" vertical="center"/>
      <protection locked="0"/>
    </xf>
    <xf numFmtId="0" fontId="24" fillId="10" borderId="29" xfId="0" applyFont="1" applyFill="1" applyBorder="1" applyAlignment="1" applyProtection="1">
      <alignment horizontal="center" vertical="center"/>
      <protection locked="0"/>
    </xf>
    <xf numFmtId="0" fontId="12" fillId="5" borderId="6" xfId="0" applyFont="1" applyFill="1" applyBorder="1" applyAlignment="1">
      <alignment horizontal="center" vertical="center" wrapText="1"/>
    </xf>
    <xf numFmtId="0" fontId="9" fillId="4" borderId="36" xfId="0" applyFont="1" applyFill="1" applyBorder="1" applyAlignment="1">
      <alignment horizontal="left" vertical="top" wrapText="1"/>
    </xf>
    <xf numFmtId="0" fontId="9" fillId="4" borderId="37" xfId="0" applyFont="1" applyFill="1" applyBorder="1" applyAlignment="1">
      <alignment horizontal="left" vertical="top" wrapText="1"/>
    </xf>
    <xf numFmtId="0" fontId="9" fillId="4" borderId="38" xfId="0" applyFont="1" applyFill="1" applyBorder="1" applyAlignment="1">
      <alignment horizontal="left" vertical="top" wrapText="1"/>
    </xf>
    <xf numFmtId="0" fontId="28" fillId="5" borderId="6" xfId="0" applyFont="1" applyFill="1" applyBorder="1" applyAlignment="1">
      <alignment horizontal="right" vertical="center" wrapText="1"/>
    </xf>
    <xf numFmtId="0" fontId="38" fillId="5" borderId="6" xfId="0" applyFont="1" applyFill="1" applyBorder="1" applyAlignment="1">
      <alignment horizontal="right" vertical="center" wrapText="1"/>
    </xf>
    <xf numFmtId="0" fontId="32" fillId="6" borderId="6" xfId="0" applyFont="1" applyFill="1" applyBorder="1" applyAlignment="1">
      <alignment horizontal="center" vertical="center" wrapText="1"/>
    </xf>
    <xf numFmtId="0" fontId="6" fillId="3" borderId="0" xfId="0" applyFont="1" applyFill="1" applyAlignment="1">
      <alignment horizontal="right" vertical="center" wrapText="1"/>
    </xf>
    <xf numFmtId="0" fontId="24" fillId="3" borderId="0" xfId="0" applyFont="1" applyFill="1" applyAlignment="1">
      <alignment horizontal="right" vertical="center"/>
    </xf>
    <xf numFmtId="0" fontId="5" fillId="4" borderId="0" xfId="0" applyFont="1" applyFill="1" applyAlignment="1">
      <alignment horizontal="left" wrapText="1"/>
    </xf>
    <xf numFmtId="2" fontId="24" fillId="4" borderId="6" xfId="0" applyNumberFormat="1" applyFont="1" applyFill="1" applyBorder="1" applyAlignment="1">
      <alignment horizontal="center" vertical="center"/>
    </xf>
    <xf numFmtId="4" fontId="6" fillId="4" borderId="6"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Standard_HWB Kurzverf. Formular" xfId="20"/>
  </cellStyles>
  <dxfs count="23">
    <dxf>
      <fill>
        <patternFill>
          <bgColor rgb="FFFFC000"/>
        </patternFill>
      </fill>
      <border/>
    </dxf>
    <dxf>
      <fill>
        <patternFill>
          <bgColor theme="7" tint="0.7999799847602844"/>
        </patternFill>
      </fill>
      <border/>
    </dxf>
    <dxf>
      <fill>
        <patternFill>
          <bgColor theme="7" tint="0.7999799847602844"/>
        </patternFill>
      </fill>
      <border/>
    </dxf>
    <dxf>
      <font>
        <color rgb="FF002060"/>
      </font>
      <fill>
        <patternFill>
          <bgColor theme="0"/>
        </patternFill>
      </fill>
    </dxf>
    <dxf>
      <fill>
        <patternFill>
          <bgColor theme="7" tint="0.7999799847602844"/>
        </patternFill>
      </fill>
    </dxf>
    <dxf>
      <fill>
        <patternFill>
          <bgColor theme="7" tint="0.7999799847602844"/>
        </patternFill>
      </fill>
      <border/>
    </dxf>
    <dxf>
      <fill>
        <patternFill>
          <bgColor theme="7" tint="0.7999799847602844"/>
        </patternFill>
      </fill>
      <border/>
    </dxf>
    <dxf>
      <fill>
        <patternFill>
          <bgColor theme="7" tint="0.7999799847602844"/>
        </patternFill>
      </fill>
    </dxf>
    <dxf>
      <fill>
        <patternFill>
          <bgColor theme="7" tint="0.7999799847602844"/>
        </patternFill>
      </fill>
    </dxf>
    <dxf>
      <fill>
        <patternFill>
          <bgColor theme="7" tint="0.7999799847602844"/>
        </patternFill>
      </fill>
      <border/>
    </dxf>
    <dxf>
      <font>
        <color rgb="FF9C0006"/>
      </font>
      <fill>
        <patternFill>
          <bgColor rgb="FFFFC7CE"/>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color rgb="FF002060"/>
      </font>
      <fill>
        <patternFill>
          <bgColor theme="0"/>
        </patternFill>
      </fill>
      <border/>
    </dxf>
    <dxf>
      <fill>
        <patternFill>
          <bgColor theme="7" tint="0.7999799847602844"/>
        </patternFill>
      </fill>
      <border/>
    </dxf>
    <dxf>
      <fill>
        <patternFill>
          <bgColor theme="7" tint="0.7999799847602844"/>
        </patternFill>
      </fill>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3.svg" /><Relationship Id="rId4"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6.sv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257175</xdr:colOff>
      <xdr:row>26</xdr:row>
      <xdr:rowOff>85725</xdr:rowOff>
    </xdr:from>
    <xdr:to>
      <xdr:col>12</xdr:col>
      <xdr:colOff>533400</xdr:colOff>
      <xdr:row>77</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591925" y="5972175"/>
          <a:ext cx="885825" cy="561975"/>
        </a:xfrm>
        <a:prstGeom prst="rect">
          <a:avLst/>
        </a:prstGeom>
        <a:ln>
          <a:noFill/>
        </a:ln>
      </xdr:spPr>
    </xdr:pic>
    <xdr:clientData/>
  </xdr:twoCellAnchor>
  <xdr:twoCellAnchor>
    <xdr:from>
      <xdr:col>0</xdr:col>
      <xdr:colOff>209550</xdr:colOff>
      <xdr:row>0</xdr:row>
      <xdr:rowOff>247650</xdr:rowOff>
    </xdr:from>
    <xdr:to>
      <xdr:col>1</xdr:col>
      <xdr:colOff>1162050</xdr:colOff>
      <xdr:row>3</xdr:row>
      <xdr:rowOff>47625</xdr:rowOff>
    </xdr:to>
    <xdr:sp macro="" textlink="">
      <xdr:nvSpPr>
        <xdr:cNvPr id="3" name="Oval 2"/>
        <xdr:cNvSpPr/>
      </xdr:nvSpPr>
      <xdr:spPr>
        <a:xfrm>
          <a:off x="209550" y="247650"/>
          <a:ext cx="1276350" cy="1247775"/>
        </a:xfrm>
        <a:prstGeom prst="ellipse">
          <a:avLst/>
        </a:prstGeom>
        <a:solidFill>
          <a:srgbClr val="A8D08F"/>
        </a:solidFill>
        <a:ln w="28575">
          <a:solidFill>
            <a:schemeClr val="accent6">
              <a:lumMod val="60000"/>
              <a:lumOff val="4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1</xdr:col>
      <xdr:colOff>28575</xdr:colOff>
      <xdr:row>0</xdr:row>
      <xdr:rowOff>438150</xdr:rowOff>
    </xdr:from>
    <xdr:to>
      <xdr:col>1</xdr:col>
      <xdr:colOff>1000125</xdr:colOff>
      <xdr:row>2</xdr:row>
      <xdr:rowOff>47625</xdr:rowOff>
    </xdr:to>
    <xdr:pic>
      <xdr:nvPicPr>
        <xdr:cNvPr id="4" name="Graphic 3" descr="Information with solid fill"/>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352425" y="438150"/>
          <a:ext cx="971550" cy="866775"/>
        </a:xfrm>
        <a:prstGeom prst="rect">
          <a:avLst/>
        </a:prstGeom>
        <a:ln>
          <a:noFill/>
        </a:ln>
      </xdr:spPr>
    </xdr:pic>
    <xdr:clientData/>
  </xdr:twoCellAnchor>
  <xdr:twoCellAnchor editAs="oneCell">
    <xdr:from>
      <xdr:col>10</xdr:col>
      <xdr:colOff>485775</xdr:colOff>
      <xdr:row>24</xdr:row>
      <xdr:rowOff>28575</xdr:rowOff>
    </xdr:from>
    <xdr:to>
      <xdr:col>13</xdr:col>
      <xdr:colOff>47625</xdr:colOff>
      <xdr:row>77</xdr:row>
      <xdr:rowOff>142875</xdr:rowOff>
    </xdr:to>
    <xdr:pic>
      <xdr:nvPicPr>
        <xdr:cNvPr id="5" name="Picture 4"/>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1210925" y="5667375"/>
          <a:ext cx="1390650" cy="876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1</xdr:col>
      <xdr:colOff>1362075</xdr:colOff>
      <xdr:row>2</xdr:row>
      <xdr:rowOff>371475</xdr:rowOff>
    </xdr:to>
    <xdr:sp macro="" textlink="">
      <xdr:nvSpPr>
        <xdr:cNvPr id="2" name="Oval 1"/>
        <xdr:cNvSpPr/>
      </xdr:nvSpPr>
      <xdr:spPr>
        <a:xfrm>
          <a:off x="114300" y="76200"/>
          <a:ext cx="1438275" cy="1438275"/>
        </a:xfrm>
        <a:prstGeom prst="ellipse">
          <a:avLst/>
        </a:prstGeom>
        <a:solidFill>
          <a:srgbClr val="A8D08F"/>
        </a:solidFill>
        <a:ln w="28575">
          <a:solidFill>
            <a:schemeClr val="accent6">
              <a:lumMod val="60000"/>
              <a:lumOff val="4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1</xdr:col>
      <xdr:colOff>171450</xdr:colOff>
      <xdr:row>0</xdr:row>
      <xdr:rowOff>342900</xdr:rowOff>
    </xdr:from>
    <xdr:to>
      <xdr:col>1</xdr:col>
      <xdr:colOff>1085850</xdr:colOff>
      <xdr:row>2</xdr:row>
      <xdr:rowOff>104775</xdr:rowOff>
    </xdr:to>
    <xdr:pic>
      <xdr:nvPicPr>
        <xdr:cNvPr id="4" name="Graphic 3" descr="Wind Turbines with solid fill"/>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61950" y="342900"/>
          <a:ext cx="914400" cy="904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133350</xdr:rowOff>
    </xdr:from>
    <xdr:to>
      <xdr:col>1</xdr:col>
      <xdr:colOff>1009650</xdr:colOff>
      <xdr:row>2</xdr:row>
      <xdr:rowOff>238125</xdr:rowOff>
    </xdr:to>
    <xdr:sp macro="" textlink="">
      <xdr:nvSpPr>
        <xdr:cNvPr id="2" name="Oval 1"/>
        <xdr:cNvSpPr/>
      </xdr:nvSpPr>
      <xdr:spPr>
        <a:xfrm>
          <a:off x="95250" y="133350"/>
          <a:ext cx="1152525" cy="1143000"/>
        </a:xfrm>
        <a:prstGeom prst="ellipse">
          <a:avLst/>
        </a:prstGeom>
        <a:solidFill>
          <a:srgbClr val="A8D08F"/>
        </a:solidFill>
        <a:ln w="28575">
          <a:solidFill>
            <a:schemeClr val="accent6">
              <a:lumMod val="60000"/>
              <a:lumOff val="4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0</xdr:col>
      <xdr:colOff>238125</xdr:colOff>
      <xdr:row>0</xdr:row>
      <xdr:rowOff>247650</xdr:rowOff>
    </xdr:from>
    <xdr:to>
      <xdr:col>1</xdr:col>
      <xdr:colOff>923925</xdr:colOff>
      <xdr:row>2</xdr:row>
      <xdr:rowOff>123825</xdr:rowOff>
    </xdr:to>
    <xdr:pic>
      <xdr:nvPicPr>
        <xdr:cNvPr id="4" name="Graphic 3" descr="Document with solid fill"/>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238125" y="247650"/>
          <a:ext cx="923925" cy="914400"/>
        </a:xfrm>
        <a:prstGeom prst="rect">
          <a:avLst/>
        </a:prstGeom>
        <a:ln>
          <a:noFill/>
        </a:ln>
      </xdr:spPr>
    </xdr:pic>
    <xdr:clientData/>
  </xdr:twoCellAnchor>
</xdr:wsDr>
</file>

<file path=xl/tables/table1.xml><?xml version="1.0" encoding="utf-8"?>
<table xmlns="http://schemas.openxmlformats.org/spreadsheetml/2006/main" id="1" name="Table1" displayName="Table1" ref="K3:K6" totalsRowShown="0">
  <autoFilter ref="K3:K6"/>
  <tableColumns count="1">
    <tableColumn id="1" name="Pasākumi"/>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6F39-39C9-471D-B55B-1325C9A5D582}">
  <dimension ref="A2:M79"/>
  <sheetViews>
    <sheetView showGridLines="0" workbookViewId="0" topLeftCell="A1">
      <selection activeCell="J78" sqref="J78"/>
    </sheetView>
  </sheetViews>
  <sheetFormatPr defaultColWidth="0" defaultRowHeight="0" customHeight="1" zeroHeight="1"/>
  <cols>
    <col min="1" max="1" width="4.8515625" style="0" customWidth="1"/>
    <col min="2" max="2" width="40.421875" style="0" customWidth="1"/>
    <col min="3" max="5" width="9.140625" style="0" customWidth="1"/>
    <col min="6" max="6" width="28.421875" style="0" customWidth="1"/>
    <col min="7" max="7" width="7.421875" style="0" customWidth="1"/>
    <col min="8" max="8" width="12.57421875" style="0" customWidth="1"/>
    <col min="9" max="9" width="30.57421875" style="0" customWidth="1"/>
    <col min="10" max="13" width="9.140625" style="0" customWidth="1"/>
    <col min="14" max="14" width="4.00390625" style="0" customWidth="1"/>
    <col min="15" max="15" width="9.140625" style="0" hidden="1" customWidth="1"/>
  </cols>
  <sheetData>
    <row r="1" ht="47.25" customHeight="1"/>
    <row r="2" spans="2:13" ht="51.75" customHeight="1">
      <c r="B2" s="21"/>
      <c r="C2" s="101" t="s">
        <v>0</v>
      </c>
      <c r="D2" s="101"/>
      <c r="E2" s="101"/>
      <c r="F2" s="101"/>
      <c r="G2" s="101"/>
      <c r="H2" s="101"/>
      <c r="I2" s="101"/>
      <c r="J2" s="101"/>
      <c r="K2" s="101"/>
      <c r="L2" s="101"/>
      <c r="M2" s="101"/>
    </row>
    <row r="3" spans="3:13" ht="15" customHeight="1">
      <c r="C3" s="22"/>
      <c r="D3" s="102"/>
      <c r="E3" s="102"/>
      <c r="F3" s="102"/>
      <c r="G3" s="102"/>
      <c r="H3" s="102"/>
      <c r="I3" s="102"/>
      <c r="J3" s="102"/>
      <c r="K3" s="102"/>
      <c r="L3" s="102"/>
      <c r="M3" s="102"/>
    </row>
    <row r="4" spans="1:13" ht="12" customHeight="1" thickBot="1">
      <c r="A4" s="8"/>
      <c r="B4" s="8"/>
      <c r="C4" s="22"/>
      <c r="D4" s="102"/>
      <c r="E4" s="102"/>
      <c r="F4" s="102"/>
      <c r="G4" s="102"/>
      <c r="H4" s="102"/>
      <c r="I4" s="102"/>
      <c r="J4" s="102"/>
      <c r="K4" s="102"/>
      <c r="L4" s="102"/>
      <c r="M4" s="102"/>
    </row>
    <row r="5" spans="2:13" ht="24" customHeight="1">
      <c r="B5" s="103" t="s">
        <v>1</v>
      </c>
      <c r="C5" s="104"/>
      <c r="D5" s="104"/>
      <c r="E5" s="104"/>
      <c r="F5" s="104"/>
      <c r="G5" s="104"/>
      <c r="H5" s="104"/>
      <c r="I5" s="104"/>
      <c r="J5" s="104"/>
      <c r="K5" s="104"/>
      <c r="L5" s="104"/>
      <c r="M5" s="105"/>
    </row>
    <row r="6" spans="1:13" ht="22.5" customHeight="1" thickBot="1">
      <c r="A6" s="23"/>
      <c r="B6" s="24" t="s">
        <v>2</v>
      </c>
      <c r="C6" s="25"/>
      <c r="D6" s="25"/>
      <c r="E6" s="25"/>
      <c r="F6" s="25"/>
      <c r="G6" s="25"/>
      <c r="H6" s="25"/>
      <c r="I6" s="25"/>
      <c r="J6" s="25"/>
      <c r="K6" s="25"/>
      <c r="L6" s="25"/>
      <c r="M6" s="25"/>
    </row>
    <row r="7" ht="8.25" customHeight="1"/>
    <row r="8" spans="2:13" s="26" customFormat="1" ht="17.25" customHeight="1">
      <c r="B8" s="9" t="s">
        <v>3</v>
      </c>
      <c r="C8" s="99"/>
      <c r="D8" s="99"/>
      <c r="E8" s="99"/>
      <c r="F8" s="99"/>
      <c r="G8" s="99"/>
      <c r="H8" s="27"/>
      <c r="I8" s="28"/>
      <c r="J8" s="99"/>
      <c r="K8" s="99"/>
      <c r="L8" s="99"/>
      <c r="M8" s="99"/>
    </row>
    <row r="9" spans="3:13" ht="17.25" customHeight="1">
      <c r="C9" s="100" t="s">
        <v>4</v>
      </c>
      <c r="D9" s="100"/>
      <c r="E9" s="100"/>
      <c r="F9" s="100"/>
      <c r="G9" s="100"/>
      <c r="H9" s="10"/>
      <c r="J9" s="100" t="s">
        <v>5</v>
      </c>
      <c r="K9" s="100"/>
      <c r="L9" s="100"/>
      <c r="M9" s="100"/>
    </row>
    <row r="10" spans="5:9" ht="8.25" customHeight="1">
      <c r="E10" s="43"/>
      <c r="F10" s="43"/>
      <c r="G10" s="43"/>
      <c r="H10" s="43"/>
      <c r="I10" s="43"/>
    </row>
    <row r="11" spans="2:13" ht="17.25" customHeight="1">
      <c r="B11" s="9"/>
      <c r="C11" s="78"/>
      <c r="D11" s="9"/>
      <c r="E11" s="9"/>
      <c r="F11" s="9"/>
      <c r="G11" s="9"/>
      <c r="H11" s="79"/>
      <c r="I11" s="107" t="s">
        <v>6</v>
      </c>
      <c r="J11" s="108"/>
      <c r="K11" s="109"/>
      <c r="L11" s="109"/>
      <c r="M11" s="110"/>
    </row>
    <row r="12" spans="3:13" s="11" customFormat="1" ht="12.75" customHeight="1">
      <c r="C12" s="100"/>
      <c r="D12" s="100"/>
      <c r="E12" s="100"/>
      <c r="F12" s="100"/>
      <c r="G12" s="100"/>
      <c r="I12" s="107"/>
      <c r="J12" s="100" t="s">
        <v>7</v>
      </c>
      <c r="K12" s="100"/>
      <c r="L12" s="100"/>
      <c r="M12" s="100"/>
    </row>
    <row r="13" spans="3:13" s="11" customFormat="1" ht="12.75" customHeight="1">
      <c r="C13" s="20"/>
      <c r="D13" s="20"/>
      <c r="E13" s="20"/>
      <c r="F13" s="20"/>
      <c r="G13" s="20"/>
      <c r="I13" s="44"/>
      <c r="J13" s="20"/>
      <c r="K13" s="20"/>
      <c r="L13" s="20"/>
      <c r="M13" s="20"/>
    </row>
    <row r="14" spans="2:13" s="11" customFormat="1" ht="32.25" customHeight="1">
      <c r="B14" s="97" t="s">
        <v>8</v>
      </c>
      <c r="C14" s="97"/>
      <c r="D14" s="97"/>
      <c r="E14" s="97"/>
      <c r="F14" s="97"/>
      <c r="G14" s="97"/>
      <c r="H14" s="97"/>
      <c r="I14" s="97"/>
      <c r="J14" s="97"/>
      <c r="K14" s="97"/>
      <c r="L14" s="97"/>
      <c r="M14" s="97"/>
    </row>
    <row r="15" spans="2:13" ht="24.75" customHeight="1" thickBot="1">
      <c r="B15" s="24" t="s">
        <v>9</v>
      </c>
      <c r="C15" s="25"/>
      <c r="D15" s="25"/>
      <c r="E15" s="25"/>
      <c r="F15" s="25"/>
      <c r="G15" s="25"/>
      <c r="H15" s="25"/>
      <c r="I15" s="25"/>
      <c r="J15" s="25"/>
      <c r="K15" s="25"/>
      <c r="L15" s="25"/>
      <c r="M15" s="25"/>
    </row>
    <row r="16" ht="6.75" customHeight="1"/>
    <row r="17" spans="2:13" s="26" customFormat="1" ht="18" customHeight="1">
      <c r="B17" s="29"/>
      <c r="C17" s="28"/>
      <c r="D17" s="106"/>
      <c r="E17" s="106"/>
      <c r="F17" s="106"/>
      <c r="G17" s="28"/>
      <c r="H17" s="98"/>
      <c r="I17" s="98"/>
      <c r="J17" s="98"/>
      <c r="K17" s="98"/>
      <c r="L17" s="98"/>
      <c r="M17" s="98"/>
    </row>
    <row r="18" spans="2:13" s="11" customFormat="1" ht="15">
      <c r="B18" s="20" t="s">
        <v>10</v>
      </c>
      <c r="C18" s="20"/>
      <c r="D18" s="96" t="s">
        <v>11</v>
      </c>
      <c r="E18" s="96"/>
      <c r="F18" s="96"/>
      <c r="G18" s="20"/>
      <c r="H18" s="100" t="s">
        <v>12</v>
      </c>
      <c r="I18" s="100"/>
      <c r="J18" s="100"/>
      <c r="K18" s="100"/>
      <c r="L18" s="100"/>
      <c r="M18" s="100"/>
    </row>
    <row r="19" spans="2:8" ht="4.5" customHeight="1">
      <c r="B19" s="7"/>
      <c r="C19" s="7"/>
      <c r="D19" s="7"/>
      <c r="E19" s="7"/>
      <c r="F19" s="7"/>
      <c r="G19" s="7"/>
      <c r="H19" s="7"/>
    </row>
    <row r="20" spans="2:8" s="30" customFormat="1" ht="18" customHeight="1">
      <c r="B20" s="29"/>
      <c r="D20" s="98"/>
      <c r="E20" s="98"/>
      <c r="F20" s="98"/>
      <c r="G20" s="98"/>
      <c r="H20" s="98"/>
    </row>
    <row r="21" spans="2:8" s="10" customFormat="1" ht="17.25" customHeight="1">
      <c r="B21" s="20" t="s">
        <v>13</v>
      </c>
      <c r="C21" s="20"/>
      <c r="D21" s="100" t="s">
        <v>14</v>
      </c>
      <c r="E21" s="100"/>
      <c r="F21" s="100"/>
      <c r="G21" s="100"/>
      <c r="H21" s="100"/>
    </row>
    <row r="22" spans="2:13" ht="16.5" thickBot="1">
      <c r="B22" s="24" t="s">
        <v>15</v>
      </c>
      <c r="C22" s="25"/>
      <c r="D22" s="25"/>
      <c r="E22" s="25"/>
      <c r="F22" s="25"/>
      <c r="G22" s="25"/>
      <c r="H22" s="25"/>
      <c r="I22" s="25"/>
      <c r="J22" s="25"/>
      <c r="K22" s="25"/>
      <c r="L22" s="25"/>
      <c r="M22" s="25"/>
    </row>
    <row r="23" ht="6.75" customHeight="1"/>
    <row r="24" spans="2:13" s="30" customFormat="1" ht="18" customHeight="1">
      <c r="B24" s="29"/>
      <c r="D24" s="99"/>
      <c r="E24" s="99"/>
      <c r="F24" s="99"/>
      <c r="H24" s="98"/>
      <c r="I24" s="98"/>
      <c r="J24" s="98"/>
      <c r="K24" s="98"/>
      <c r="L24" s="98"/>
      <c r="M24" s="98"/>
    </row>
    <row r="25" spans="2:13" s="11" customFormat="1" ht="15">
      <c r="B25" s="20" t="s">
        <v>10</v>
      </c>
      <c r="C25" s="20"/>
      <c r="D25" s="96" t="s">
        <v>11</v>
      </c>
      <c r="E25" s="96"/>
      <c r="F25" s="96"/>
      <c r="G25" s="20"/>
      <c r="H25" s="100" t="s">
        <v>12</v>
      </c>
      <c r="I25" s="100"/>
      <c r="J25" s="100"/>
      <c r="K25" s="100"/>
      <c r="L25" s="100"/>
      <c r="M25" s="100"/>
    </row>
    <row r="26" spans="2:8" ht="4.5" customHeight="1">
      <c r="B26" s="7"/>
      <c r="C26" s="7"/>
      <c r="D26" s="7"/>
      <c r="E26" s="7"/>
      <c r="F26" s="7"/>
      <c r="G26" s="7"/>
      <c r="H26" s="7"/>
    </row>
    <row r="27" spans="2:8" s="30" customFormat="1" ht="18" customHeight="1">
      <c r="B27" s="29"/>
      <c r="D27" s="98"/>
      <c r="E27" s="98"/>
      <c r="F27" s="98"/>
      <c r="G27" s="98"/>
      <c r="H27" s="98"/>
    </row>
    <row r="28" spans="2:8" s="10" customFormat="1" ht="22.5" customHeight="1">
      <c r="B28" s="20" t="s">
        <v>13</v>
      </c>
      <c r="C28" s="20"/>
      <c r="D28" s="100" t="s">
        <v>14</v>
      </c>
      <c r="E28" s="100"/>
      <c r="F28" s="100"/>
      <c r="G28" s="100"/>
      <c r="H28" s="100"/>
    </row>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8" spans="2:13" ht="15.75" thickBot="1">
      <c r="B78" s="25"/>
      <c r="C78" s="25"/>
      <c r="D78" s="25"/>
      <c r="E78" s="25"/>
      <c r="F78" s="25"/>
      <c r="G78" s="25"/>
      <c r="H78" s="25"/>
      <c r="I78" s="25"/>
      <c r="J78" s="25"/>
      <c r="K78" s="25"/>
      <c r="L78" s="25"/>
      <c r="M78" s="25"/>
    </row>
    <row r="79" ht="15.75">
      <c r="B79" s="31" t="s">
        <v>16</v>
      </c>
    </row>
    <row r="80" ht="15" customHeight="1" hidden="1"/>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hidden="1"/>
    <row r="103" ht="15" hidden="1"/>
    <row r="104" ht="15" hidden="1"/>
    <row r="105" ht="15" hidden="1"/>
  </sheetData>
  <sheetProtection formatCells="0" formatColumns="0" formatRows="0"/>
  <mergeCells count="24">
    <mergeCell ref="D27:H27"/>
    <mergeCell ref="D28:H28"/>
    <mergeCell ref="D20:H20"/>
    <mergeCell ref="D21:H21"/>
    <mergeCell ref="C2:M2"/>
    <mergeCell ref="D3:M4"/>
    <mergeCell ref="C8:G8"/>
    <mergeCell ref="J8:M8"/>
    <mergeCell ref="C9:G9"/>
    <mergeCell ref="J9:M9"/>
    <mergeCell ref="B5:M5"/>
    <mergeCell ref="D17:F17"/>
    <mergeCell ref="I11:I12"/>
    <mergeCell ref="J11:M11"/>
    <mergeCell ref="J12:M12"/>
    <mergeCell ref="C12:G12"/>
    <mergeCell ref="D25:F25"/>
    <mergeCell ref="B14:M14"/>
    <mergeCell ref="H17:M17"/>
    <mergeCell ref="D18:F18"/>
    <mergeCell ref="D24:F24"/>
    <mergeCell ref="H18:M18"/>
    <mergeCell ref="H24:M24"/>
    <mergeCell ref="H25:M25"/>
  </mergeCells>
  <conditionalFormatting sqref="C8:G8 J8:M8 B17 D17:F17 H17 B20 D20 B24 D24:F24 H24 B27 D27">
    <cfRule type="containsBlanks" priority="2" dxfId="1">
      <formula>LEN(TRIM(B8))=0</formula>
    </cfRule>
  </conditionalFormatting>
  <conditionalFormatting sqref="J11:M11">
    <cfRule type="containsBlanks" priority="1" dxfId="1">
      <formula>LEN(TRIM(J11))=0</formula>
    </cfRule>
  </conditionalFormatting>
  <dataValidations count="1">
    <dataValidation allowBlank="1" showErrorMessage="1" error="Nederīgs pasākums. Izvēlieties no saraksta!" sqref="C19:M19"/>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B691A-67E4-49CB-BDDE-A51FB64E4A1E}">
  <dimension ref="B2:V58"/>
  <sheetViews>
    <sheetView showGridLines="0" tabSelected="1" zoomScale="80" zoomScaleNormal="80" workbookViewId="0" topLeftCell="A1">
      <selection activeCell="J52" sqref="J52"/>
    </sheetView>
  </sheetViews>
  <sheetFormatPr defaultColWidth="0" defaultRowHeight="15" zeroHeight="1"/>
  <cols>
    <col min="1" max="1" width="2.8515625" style="3" customWidth="1"/>
    <col min="2" max="2" width="38.57421875" style="3" customWidth="1"/>
    <col min="3" max="3" width="12.8515625" style="3" customWidth="1"/>
    <col min="4" max="4" width="10.28125" style="3" customWidth="1"/>
    <col min="5" max="5" width="21.28125" style="3" customWidth="1"/>
    <col min="6" max="6" width="20.140625" style="3" customWidth="1"/>
    <col min="7" max="7" width="22.421875" style="3" customWidth="1"/>
    <col min="8" max="15" width="20.140625" style="3" customWidth="1"/>
    <col min="16" max="16" width="18.7109375" style="3" customWidth="1"/>
    <col min="17" max="17" width="22.140625" style="3" customWidth="1"/>
    <col min="18" max="18" width="3.57421875" style="3" customWidth="1"/>
    <col min="19" max="16384" width="18.7109375" style="3" hidden="1" customWidth="1"/>
  </cols>
  <sheetData>
    <row r="1" ht="34.5" customHeight="1"/>
    <row r="2" spans="2:17" ht="55.5" customHeight="1">
      <c r="B2" s="123" t="s">
        <v>17</v>
      </c>
      <c r="C2" s="123"/>
      <c r="D2" s="123"/>
      <c r="E2" s="123"/>
      <c r="F2" s="123"/>
      <c r="G2" s="123"/>
      <c r="H2" s="123"/>
      <c r="I2" s="123"/>
      <c r="J2" s="123"/>
      <c r="K2" s="123"/>
      <c r="L2" s="123"/>
      <c r="M2" s="123"/>
      <c r="N2" s="123"/>
      <c r="O2" s="123"/>
      <c r="P2" s="123"/>
      <c r="Q2" s="123"/>
    </row>
    <row r="3" ht="30" customHeight="1">
      <c r="B3" s="14"/>
    </row>
    <row r="4" ht="6.75" customHeight="1" thickBot="1">
      <c r="B4" s="14"/>
    </row>
    <row r="5" spans="2:17" ht="69.75" customHeight="1" thickBot="1">
      <c r="B5" s="153" t="s">
        <v>18</v>
      </c>
      <c r="C5" s="154"/>
      <c r="D5" s="154"/>
      <c r="E5" s="154"/>
      <c r="F5" s="154"/>
      <c r="G5" s="154"/>
      <c r="H5" s="154"/>
      <c r="I5" s="154"/>
      <c r="J5" s="154"/>
      <c r="K5" s="154"/>
      <c r="L5" s="154"/>
      <c r="M5" s="154"/>
      <c r="N5" s="154"/>
      <c r="O5" s="154"/>
      <c r="P5" s="154"/>
      <c r="Q5" s="155"/>
    </row>
    <row r="6" ht="7.5" customHeight="1">
      <c r="B6" s="14"/>
    </row>
    <row r="7" spans="2:9" ht="24" customHeight="1">
      <c r="B7" s="156" t="s">
        <v>19</v>
      </c>
      <c r="C7" s="156"/>
      <c r="D7" s="156"/>
      <c r="E7" s="156"/>
      <c r="F7" s="157" t="s">
        <v>20</v>
      </c>
      <c r="G7" s="157"/>
      <c r="H7" s="157"/>
      <c r="I7" s="59"/>
    </row>
    <row r="8" spans="2:10" ht="24" customHeight="1">
      <c r="B8" s="156"/>
      <c r="C8" s="156"/>
      <c r="D8" s="156"/>
      <c r="E8" s="156"/>
      <c r="F8" s="157" t="s">
        <v>21</v>
      </c>
      <c r="G8" s="157"/>
      <c r="H8" s="157"/>
      <c r="I8" s="59"/>
      <c r="J8" s="19" t="str">
        <f>IF(I8&lt;I7,"Pārliecinieties, ka uzstādāmās elektrostacijas ražības simulācijā ir ņemts vērā eksporta jaudas ierobežojums!","")</f>
        <v/>
      </c>
    </row>
    <row r="9" ht="7.5" customHeight="1">
      <c r="B9" s="14"/>
    </row>
    <row r="10" ht="8.25" customHeight="1"/>
    <row r="11" spans="2:17" ht="41.25" customHeight="1">
      <c r="B11" s="111" t="s">
        <v>22</v>
      </c>
      <c r="C11" s="111"/>
      <c r="D11" s="111"/>
      <c r="E11" s="111"/>
      <c r="F11" s="111"/>
      <c r="G11" s="111"/>
      <c r="H11" s="111"/>
      <c r="I11" s="111"/>
      <c r="J11" s="111"/>
      <c r="K11" s="111"/>
      <c r="L11" s="111"/>
      <c r="M11" s="111"/>
      <c r="N11" s="111"/>
      <c r="O11" s="111"/>
      <c r="P11" s="111"/>
      <c r="Q11" s="111"/>
    </row>
    <row r="12" spans="2:14" ht="6.75" customHeight="1">
      <c r="B12" s="49"/>
      <c r="C12" s="49"/>
      <c r="D12" s="49"/>
      <c r="E12" s="49"/>
      <c r="F12" s="49"/>
      <c r="G12" s="49"/>
      <c r="H12" s="49"/>
      <c r="I12" s="49"/>
      <c r="J12" s="49"/>
      <c r="K12" s="49"/>
      <c r="L12" s="49"/>
      <c r="M12" s="49"/>
      <c r="N12" s="49"/>
    </row>
    <row r="13" spans="2:17" ht="24" customHeight="1">
      <c r="B13" s="131" t="s">
        <v>23</v>
      </c>
      <c r="C13" s="132"/>
      <c r="D13" s="136"/>
      <c r="E13" s="143" t="s">
        <v>24</v>
      </c>
      <c r="F13" s="144"/>
      <c r="G13" s="144"/>
      <c r="H13" s="144"/>
      <c r="I13" s="144"/>
      <c r="J13" s="144"/>
      <c r="K13" s="144"/>
      <c r="L13" s="144"/>
      <c r="M13" s="144"/>
      <c r="N13" s="144"/>
      <c r="O13" s="144"/>
      <c r="P13" s="144"/>
      <c r="Q13" s="145"/>
    </row>
    <row r="14" spans="2:17" ht="24" customHeight="1">
      <c r="B14" s="137"/>
      <c r="C14" s="138"/>
      <c r="D14" s="139"/>
      <c r="E14" s="65" t="s">
        <v>25</v>
      </c>
      <c r="F14" s="65" t="s">
        <v>25</v>
      </c>
      <c r="G14" s="65" t="s">
        <v>25</v>
      </c>
      <c r="H14" s="65" t="s">
        <v>25</v>
      </c>
      <c r="I14" s="65" t="s">
        <v>25</v>
      </c>
      <c r="J14" s="65" t="s">
        <v>25</v>
      </c>
      <c r="K14" s="65" t="s">
        <v>25</v>
      </c>
      <c r="L14" s="65" t="s">
        <v>25</v>
      </c>
      <c r="M14" s="65" t="s">
        <v>25</v>
      </c>
      <c r="N14" s="65" t="s">
        <v>25</v>
      </c>
      <c r="O14" s="65" t="s">
        <v>25</v>
      </c>
      <c r="P14" s="65" t="s">
        <v>25</v>
      </c>
      <c r="Q14" s="66" t="s">
        <v>26</v>
      </c>
    </row>
    <row r="15" spans="2:17" ht="24" customHeight="1">
      <c r="B15" s="135"/>
      <c r="C15" s="135"/>
      <c r="D15" s="135"/>
      <c r="E15" s="50"/>
      <c r="F15" s="50"/>
      <c r="G15" s="50"/>
      <c r="H15" s="50"/>
      <c r="I15" s="50"/>
      <c r="J15" s="50"/>
      <c r="K15" s="50"/>
      <c r="L15" s="50"/>
      <c r="M15" s="50"/>
      <c r="N15" s="50"/>
      <c r="O15" s="50"/>
      <c r="P15" s="50"/>
      <c r="Q15" s="53">
        <f>SUM(E15:P15)</f>
        <v>0</v>
      </c>
    </row>
    <row r="16" spans="2:17" ht="24" customHeight="1">
      <c r="B16" s="135"/>
      <c r="C16" s="135"/>
      <c r="D16" s="135"/>
      <c r="E16" s="50"/>
      <c r="F16" s="50"/>
      <c r="G16" s="50"/>
      <c r="H16" s="50"/>
      <c r="I16" s="50"/>
      <c r="J16" s="50"/>
      <c r="K16" s="50"/>
      <c r="L16" s="50"/>
      <c r="M16" s="50"/>
      <c r="N16" s="50"/>
      <c r="O16" s="50"/>
      <c r="P16" s="50"/>
      <c r="Q16" s="53">
        <f aca="true" t="shared" si="0" ref="Q16:Q17">SUM(E16:P16)</f>
        <v>0</v>
      </c>
    </row>
    <row r="17" spans="2:17" ht="24" customHeight="1">
      <c r="B17" s="135"/>
      <c r="C17" s="135"/>
      <c r="D17" s="135"/>
      <c r="E17" s="50"/>
      <c r="F17" s="50"/>
      <c r="G17" s="50"/>
      <c r="H17" s="50"/>
      <c r="I17" s="50"/>
      <c r="J17" s="50"/>
      <c r="K17" s="50"/>
      <c r="L17" s="50"/>
      <c r="M17" s="50"/>
      <c r="N17" s="50"/>
      <c r="O17" s="50"/>
      <c r="P17" s="50"/>
      <c r="Q17" s="53">
        <f t="shared" si="0"/>
        <v>0</v>
      </c>
    </row>
    <row r="18" spans="2:14" s="12" customFormat="1" ht="10.5" customHeight="1">
      <c r="B18" s="32"/>
      <c r="C18" s="32"/>
      <c r="D18" s="32"/>
      <c r="E18" s="32"/>
      <c r="F18" s="32"/>
      <c r="G18" s="32"/>
      <c r="H18" s="32"/>
      <c r="I18" s="32"/>
      <c r="J18" s="32"/>
      <c r="K18" s="32"/>
      <c r="L18" s="32"/>
      <c r="M18" s="32"/>
      <c r="N18" s="32"/>
    </row>
    <row r="19" spans="2:15" ht="24" customHeight="1">
      <c r="B19" s="130" t="s">
        <v>27</v>
      </c>
      <c r="C19" s="130"/>
      <c r="D19" s="130"/>
      <c r="E19" s="130"/>
      <c r="F19" s="130"/>
      <c r="G19" s="128" t="s">
        <v>28</v>
      </c>
      <c r="H19" s="128"/>
      <c r="I19" s="128"/>
      <c r="J19" s="128"/>
      <c r="K19" s="129"/>
      <c r="L19" s="126" t="s">
        <v>29</v>
      </c>
      <c r="M19" s="124" t="s">
        <v>30</v>
      </c>
      <c r="N19" s="125"/>
      <c r="O19" s="4"/>
    </row>
    <row r="20" spans="2:17" s="4" customFormat="1" ht="86.25" customHeight="1">
      <c r="B20" s="131" t="s">
        <v>23</v>
      </c>
      <c r="C20" s="132"/>
      <c r="D20" s="133"/>
      <c r="E20" s="56" t="s">
        <v>31</v>
      </c>
      <c r="F20" s="56" t="s">
        <v>32</v>
      </c>
      <c r="G20" s="67" t="s">
        <v>33</v>
      </c>
      <c r="H20" s="67" t="s">
        <v>34</v>
      </c>
      <c r="I20" s="33" t="s">
        <v>35</v>
      </c>
      <c r="J20" s="33" t="s">
        <v>36</v>
      </c>
      <c r="K20" s="33" t="s">
        <v>37</v>
      </c>
      <c r="L20" s="127"/>
      <c r="M20" s="33" t="s">
        <v>38</v>
      </c>
      <c r="N20" s="33" t="s">
        <v>39</v>
      </c>
      <c r="P20" s="134" t="s">
        <v>40</v>
      </c>
      <c r="Q20" s="134" t="s">
        <v>41</v>
      </c>
    </row>
    <row r="21" spans="2:17" ht="24" customHeight="1">
      <c r="B21" s="140" t="str">
        <f>IF(B15&lt;&gt;"",B15,"")</f>
        <v/>
      </c>
      <c r="C21" s="141"/>
      <c r="D21" s="142"/>
      <c r="E21" s="53">
        <f aca="true" t="shared" si="1" ref="E21">Q15</f>
        <v>0</v>
      </c>
      <c r="F21" s="53">
        <f aca="true" t="shared" si="2" ref="F21">E21*2.5</f>
        <v>0</v>
      </c>
      <c r="G21" s="55" t="s">
        <v>42</v>
      </c>
      <c r="H21" s="46"/>
      <c r="I21" s="68"/>
      <c r="J21" s="69"/>
      <c r="K21" s="69"/>
      <c r="L21" s="45" t="str">
        <f>_xlfn.IFERROR(IF(E21/K21&gt;100%,100%,ROUND(E21/K21,2)),"")</f>
        <v/>
      </c>
      <c r="M21" s="53">
        <f>F21-((E21-K21)*2.5+K21)</f>
        <v>0</v>
      </c>
      <c r="N21" s="162">
        <f>ROUNDDOWN(K21*0.109,2)</f>
        <v>0</v>
      </c>
      <c r="O21" s="19"/>
      <c r="P21" s="134"/>
      <c r="Q21" s="134"/>
    </row>
    <row r="22" spans="2:17" ht="24" customHeight="1">
      <c r="B22" s="140" t="str">
        <f aca="true" t="shared" si="3" ref="B22:B23">IF(B16&lt;&gt;"",B16,"")</f>
        <v/>
      </c>
      <c r="C22" s="141"/>
      <c r="D22" s="142"/>
      <c r="E22" s="53">
        <f aca="true" t="shared" si="4" ref="E22:E23">Q16</f>
        <v>0</v>
      </c>
      <c r="F22" s="53">
        <f aca="true" t="shared" si="5" ref="F22:F23">E22*2.5</f>
        <v>0</v>
      </c>
      <c r="G22" s="55" t="s">
        <v>42</v>
      </c>
      <c r="H22" s="46"/>
      <c r="I22" s="68"/>
      <c r="J22" s="69"/>
      <c r="K22" s="69"/>
      <c r="L22" s="45" t="str">
        <f aca="true" t="shared" si="6" ref="L22:L23">_xlfn.IFERROR(IF(E22/K22&gt;100%,100%,ROUND(E22/K22,2)),"")</f>
        <v/>
      </c>
      <c r="M22" s="53">
        <f>F22-((E22-K22)*2.5+K22)</f>
        <v>0</v>
      </c>
      <c r="N22" s="162">
        <f aca="true" t="shared" si="7" ref="N22:N23">ROUNDDOWN(K22*0.109,2)</f>
        <v>0</v>
      </c>
      <c r="O22" s="19"/>
      <c r="P22" s="134"/>
      <c r="Q22" s="134"/>
    </row>
    <row r="23" spans="2:17" ht="24" customHeight="1">
      <c r="B23" s="140" t="str">
        <f t="shared" si="3"/>
        <v/>
      </c>
      <c r="C23" s="141"/>
      <c r="D23" s="142"/>
      <c r="E23" s="53">
        <f t="shared" si="4"/>
        <v>0</v>
      </c>
      <c r="F23" s="53">
        <f t="shared" si="5"/>
        <v>0</v>
      </c>
      <c r="G23" s="55" t="s">
        <v>42</v>
      </c>
      <c r="H23" s="46"/>
      <c r="I23" s="70"/>
      <c r="J23" s="71"/>
      <c r="K23" s="71"/>
      <c r="L23" s="45" t="str">
        <f t="shared" si="6"/>
        <v/>
      </c>
      <c r="M23" s="53">
        <f>F23-((E23-K23)*2.5+K23)</f>
        <v>0</v>
      </c>
      <c r="N23" s="162">
        <f t="shared" si="7"/>
        <v>0</v>
      </c>
      <c r="O23" s="19"/>
      <c r="P23" s="134"/>
      <c r="Q23" s="134"/>
    </row>
    <row r="24" spans="2:17" ht="24" customHeight="1">
      <c r="B24" s="17"/>
      <c r="D24" s="47" t="s">
        <v>43</v>
      </c>
      <c r="E24" s="54">
        <f>SUM(E21:E23)</f>
        <v>0</v>
      </c>
      <c r="F24" s="54">
        <f>SUM(F21:F23)</f>
        <v>0</v>
      </c>
      <c r="G24" s="52"/>
      <c r="H24" s="47" t="s">
        <v>43</v>
      </c>
      <c r="I24" s="72">
        <f>SUM(I21:I23)</f>
        <v>0</v>
      </c>
      <c r="J24" s="73">
        <f>SUM(J21:J23)</f>
        <v>0</v>
      </c>
      <c r="K24" s="73">
        <f>SUM(K21:K23)</f>
        <v>0</v>
      </c>
      <c r="L24" s="52"/>
      <c r="M24" s="51">
        <f>SUM(M21:M23)</f>
        <v>0</v>
      </c>
      <c r="N24" s="163">
        <f>SUM(N21:N23)</f>
        <v>0</v>
      </c>
      <c r="O24" s="19"/>
      <c r="P24" s="48"/>
      <c r="Q24" s="62">
        <f>K24*P24</f>
        <v>0</v>
      </c>
    </row>
    <row r="25" ht="7.5" customHeight="1"/>
    <row r="26" ht="15">
      <c r="H26" s="9" t="str">
        <f>IF(L21&lt;80%,"Vismaz 80% no saražotās enerģijas jāizmanto komersanta pašpatēriņam gada griezumā!",IF(L22&lt;80%,"Vismaz 80% no saražotās enerģijas jāizmanto komersanta pašpatēriņam gada griezumā!",IF(L23&lt;80%,"Vismaz 80% no saražotās enerģijas jāizmanto komersanta pašpatēriņam gada griezumā!","")))</f>
        <v/>
      </c>
    </row>
    <row r="27" ht="15"/>
    <row r="28" spans="2:17" ht="53.25" customHeight="1">
      <c r="B28" s="111" t="s">
        <v>82</v>
      </c>
      <c r="C28" s="111"/>
      <c r="D28" s="111"/>
      <c r="E28" s="111"/>
      <c r="F28" s="111"/>
      <c r="G28" s="111"/>
      <c r="H28" s="111"/>
      <c r="I28" s="111"/>
      <c r="J28" s="111"/>
      <c r="K28" s="111"/>
      <c r="L28" s="111"/>
      <c r="M28" s="111"/>
      <c r="N28" s="111"/>
      <c r="O28" s="111"/>
      <c r="P28" s="111"/>
      <c r="Q28" s="111"/>
    </row>
    <row r="29" spans="2:14" s="12" customFormat="1" ht="11.25" customHeight="1">
      <c r="B29" s="35"/>
      <c r="C29" s="35"/>
      <c r="D29" s="35"/>
      <c r="E29" s="35"/>
      <c r="F29" s="35"/>
      <c r="G29" s="35"/>
      <c r="H29" s="35"/>
      <c r="I29" s="35"/>
      <c r="J29" s="35"/>
      <c r="K29" s="35"/>
      <c r="L29" s="35"/>
      <c r="M29" s="35"/>
      <c r="N29" s="35"/>
    </row>
    <row r="30" ht="9.75" customHeight="1"/>
    <row r="31" spans="2:15" ht="24.75" customHeight="1">
      <c r="B31" s="130" t="s">
        <v>27</v>
      </c>
      <c r="C31" s="130"/>
      <c r="D31" s="130"/>
      <c r="E31" s="130"/>
      <c r="F31" s="130"/>
      <c r="G31" s="128" t="s">
        <v>28</v>
      </c>
      <c r="H31" s="128"/>
      <c r="I31" s="128"/>
      <c r="J31" s="128"/>
      <c r="K31" s="129"/>
      <c r="L31" s="126" t="s">
        <v>29</v>
      </c>
      <c r="M31" s="124" t="s">
        <v>30</v>
      </c>
      <c r="N31" s="125"/>
      <c r="O31" s="4"/>
    </row>
    <row r="32" spans="2:17" s="4" customFormat="1" ht="86.25" customHeight="1">
      <c r="B32" s="131" t="s">
        <v>23</v>
      </c>
      <c r="C32" s="132"/>
      <c r="D32" s="133"/>
      <c r="E32" s="56" t="s">
        <v>31</v>
      </c>
      <c r="F32" s="56" t="s">
        <v>32</v>
      </c>
      <c r="G32" s="67" t="s">
        <v>33</v>
      </c>
      <c r="H32" s="67" t="s">
        <v>34</v>
      </c>
      <c r="I32" s="33" t="s">
        <v>35</v>
      </c>
      <c r="J32" s="33" t="s">
        <v>36</v>
      </c>
      <c r="K32" s="33" t="s">
        <v>37</v>
      </c>
      <c r="L32" s="127"/>
      <c r="M32" s="33" t="s">
        <v>38</v>
      </c>
      <c r="N32" s="33" t="s">
        <v>39</v>
      </c>
      <c r="P32" s="152" t="s">
        <v>40</v>
      </c>
      <c r="Q32" s="152" t="s">
        <v>41</v>
      </c>
    </row>
    <row r="33" spans="2:17" ht="24.75" customHeight="1">
      <c r="B33" s="135"/>
      <c r="C33" s="135"/>
      <c r="D33" s="135"/>
      <c r="E33" s="83" t="s">
        <v>44</v>
      </c>
      <c r="F33" s="84" t="s">
        <v>44</v>
      </c>
      <c r="G33" s="55" t="s">
        <v>42</v>
      </c>
      <c r="H33" s="46"/>
      <c r="I33" s="68"/>
      <c r="J33" s="69"/>
      <c r="K33" s="69"/>
      <c r="L33" s="57"/>
      <c r="M33" s="57"/>
      <c r="N33" s="162">
        <f>ROUNDDOWN(K33*0.109,2)</f>
        <v>0</v>
      </c>
      <c r="P33" s="152"/>
      <c r="Q33" s="152"/>
    </row>
    <row r="34" spans="2:17" ht="24.75" customHeight="1">
      <c r="B34" s="135"/>
      <c r="C34" s="135"/>
      <c r="D34" s="135"/>
      <c r="E34" s="85" t="s">
        <v>44</v>
      </c>
      <c r="F34" s="86" t="s">
        <v>44</v>
      </c>
      <c r="G34" s="55" t="s">
        <v>42</v>
      </c>
      <c r="H34" s="46"/>
      <c r="I34" s="68"/>
      <c r="J34" s="69"/>
      <c r="K34" s="69"/>
      <c r="L34" s="57"/>
      <c r="M34" s="57"/>
      <c r="N34" s="162">
        <f aca="true" t="shared" si="8" ref="N34:N35">ROUNDDOWN(K34*0.109,2)</f>
        <v>0</v>
      </c>
      <c r="P34" s="152"/>
      <c r="Q34" s="152"/>
    </row>
    <row r="35" spans="2:17" ht="24.75" customHeight="1">
      <c r="B35" s="135"/>
      <c r="C35" s="135"/>
      <c r="D35" s="135"/>
      <c r="E35" s="85" t="s">
        <v>44</v>
      </c>
      <c r="F35" s="86" t="s">
        <v>44</v>
      </c>
      <c r="G35" s="55" t="s">
        <v>42</v>
      </c>
      <c r="H35" s="46"/>
      <c r="I35" s="70"/>
      <c r="J35" s="71"/>
      <c r="K35" s="71"/>
      <c r="L35" s="57"/>
      <c r="M35" s="57"/>
      <c r="N35" s="162">
        <f t="shared" si="8"/>
        <v>0</v>
      </c>
      <c r="P35" s="152"/>
      <c r="Q35" s="152"/>
    </row>
    <row r="36" spans="2:17" s="34" customFormat="1" ht="24.75" customHeight="1">
      <c r="B36" s="17"/>
      <c r="C36" s="3"/>
      <c r="D36" s="61"/>
      <c r="E36" s="60"/>
      <c r="F36" s="60"/>
      <c r="G36" s="52"/>
      <c r="H36" s="47" t="s">
        <v>43</v>
      </c>
      <c r="I36" s="72">
        <f>SUM(I33:I35)</f>
        <v>0</v>
      </c>
      <c r="J36" s="73">
        <f>SUM(J33:J35)</f>
        <v>0</v>
      </c>
      <c r="K36" s="73">
        <f>SUM(K33:K35)</f>
        <v>0</v>
      </c>
      <c r="L36" s="58"/>
      <c r="M36" s="58"/>
      <c r="N36" s="163">
        <f>SUM(N33:N35)</f>
        <v>0</v>
      </c>
      <c r="P36" s="48"/>
      <c r="Q36" s="62">
        <f>K36*P36</f>
        <v>0</v>
      </c>
    </row>
    <row r="37" spans="2:17" s="34" customFormat="1" ht="24.75" customHeight="1">
      <c r="B37" s="17"/>
      <c r="C37" s="3"/>
      <c r="D37" s="61"/>
      <c r="E37" s="60"/>
      <c r="F37" s="60"/>
      <c r="G37" s="52"/>
      <c r="H37" s="61"/>
      <c r="I37" s="80"/>
      <c r="J37" s="80"/>
      <c r="K37" s="80"/>
      <c r="L37" s="60"/>
      <c r="M37" s="60"/>
      <c r="N37" s="81"/>
      <c r="Q37" s="82"/>
    </row>
    <row r="38" spans="2:17" ht="53.25" customHeight="1">
      <c r="B38" s="111" t="s">
        <v>80</v>
      </c>
      <c r="C38" s="111"/>
      <c r="D38" s="111"/>
      <c r="E38" s="111"/>
      <c r="F38" s="111"/>
      <c r="G38" s="111"/>
      <c r="H38" s="111"/>
      <c r="I38" s="111"/>
      <c r="J38" s="111"/>
      <c r="K38" s="111"/>
      <c r="L38" s="111"/>
      <c r="M38" s="111"/>
      <c r="N38" s="111"/>
      <c r="O38" s="111"/>
      <c r="P38" s="111"/>
      <c r="Q38" s="111"/>
    </row>
    <row r="39" spans="2:17" s="34" customFormat="1" ht="24.75" customHeight="1">
      <c r="B39" s="17"/>
      <c r="C39" s="3"/>
      <c r="D39" s="61"/>
      <c r="E39" s="60"/>
      <c r="F39" s="60"/>
      <c r="G39" s="52"/>
      <c r="H39" s="61"/>
      <c r="I39" s="80"/>
      <c r="J39" s="80"/>
      <c r="K39" s="80"/>
      <c r="L39" s="60"/>
      <c r="M39" s="60"/>
      <c r="N39" s="81"/>
      <c r="Q39" s="82"/>
    </row>
    <row r="40" spans="2:10" ht="24" customHeight="1">
      <c r="B40" s="112" t="s">
        <v>45</v>
      </c>
      <c r="C40" s="112"/>
      <c r="D40" s="112"/>
      <c r="E40" s="112"/>
      <c r="F40" s="112" t="s">
        <v>46</v>
      </c>
      <c r="G40" s="112"/>
      <c r="H40" s="112"/>
      <c r="I40" s="69"/>
      <c r="J40" s="19"/>
    </row>
    <row r="41" spans="2:10" ht="24" customHeight="1">
      <c r="B41" s="112"/>
      <c r="C41" s="112"/>
      <c r="D41" s="112"/>
      <c r="E41" s="112"/>
      <c r="F41" s="112" t="s">
        <v>47</v>
      </c>
      <c r="G41" s="112"/>
      <c r="H41" s="112"/>
      <c r="I41" s="69"/>
      <c r="J41" s="19"/>
    </row>
    <row r="42" ht="24" customHeight="1">
      <c r="J42" s="19"/>
    </row>
    <row r="43" spans="2:9" ht="24" customHeight="1">
      <c r="B43" s="112" t="s">
        <v>48</v>
      </c>
      <c r="C43" s="112"/>
      <c r="D43" s="112"/>
      <c r="E43" s="112"/>
      <c r="F43" s="113"/>
      <c r="G43" s="114"/>
      <c r="H43" s="114"/>
      <c r="I43" s="115"/>
    </row>
    <row r="44" spans="2:10" ht="24" customHeight="1">
      <c r="B44" s="112"/>
      <c r="C44" s="112"/>
      <c r="D44" s="112"/>
      <c r="E44" s="112"/>
      <c r="F44" s="116"/>
      <c r="G44" s="117"/>
      <c r="H44" s="117"/>
      <c r="I44" s="118"/>
      <c r="J44" s="19" t="str">
        <f>IF(I44&lt;I43,"Pārliecinieties, ka uzstādāmās elektrostacijas ražības simulācijā ir ņemts vērā eksporta jaudas ierobežojums!","")</f>
        <v/>
      </c>
    </row>
    <row r="45" spans="2:17" s="34" customFormat="1" ht="24.75" customHeight="1">
      <c r="B45" s="17"/>
      <c r="C45" s="3"/>
      <c r="D45" s="61"/>
      <c r="E45" s="60"/>
      <c r="F45" s="60"/>
      <c r="G45" s="52"/>
      <c r="H45" s="61"/>
      <c r="I45" s="80"/>
      <c r="J45" s="80"/>
      <c r="K45" s="80"/>
      <c r="L45" s="60"/>
      <c r="M45" s="60"/>
      <c r="N45" s="81"/>
      <c r="Q45" s="82"/>
    </row>
    <row r="46" spans="2:22" ht="30.75" customHeight="1">
      <c r="B46" s="146" t="s">
        <v>81</v>
      </c>
      <c r="C46" s="147"/>
      <c r="D46" s="147"/>
      <c r="E46" s="147"/>
      <c r="F46" s="150"/>
      <c r="G46" s="95" t="str">
        <f>IF(F46="NĒ","Maksimālā pieļaujamā enerģijas uzkrāšanas jauda jānosaka, paredzot, ka vismaz 75% no gada griezumā akumulētās enerģijas tiks akumulēta no tieši pieslēgtas atjaunīgās enerģijas ražošanas iekārtas!","")</f>
        <v/>
      </c>
      <c r="H46" s="92"/>
      <c r="I46" s="92"/>
      <c r="J46" s="93"/>
      <c r="K46" s="93"/>
      <c r="L46" s="93"/>
      <c r="M46" s="93"/>
      <c r="N46" s="93"/>
      <c r="O46" s="93"/>
      <c r="P46" s="93"/>
      <c r="Q46" s="93"/>
      <c r="R46" s="94"/>
      <c r="S46" s="94"/>
      <c r="T46" s="94"/>
      <c r="U46" s="94"/>
      <c r="V46" s="94"/>
    </row>
    <row r="47" spans="2:22" ht="15">
      <c r="B47" s="148"/>
      <c r="C47" s="149"/>
      <c r="D47" s="149"/>
      <c r="E47" s="149"/>
      <c r="F47" s="151"/>
      <c r="G47" s="92"/>
      <c r="H47" s="92"/>
      <c r="I47" s="92"/>
      <c r="J47" s="93"/>
      <c r="K47" s="93"/>
      <c r="L47" s="93"/>
      <c r="M47" s="93"/>
      <c r="N47" s="93"/>
      <c r="O47" s="93"/>
      <c r="P47" s="93"/>
      <c r="Q47" s="93"/>
      <c r="R47" s="94"/>
      <c r="S47" s="94"/>
      <c r="T47" s="94"/>
      <c r="U47" s="94"/>
      <c r="V47" s="94"/>
    </row>
    <row r="48" spans="2:17" s="34" customFormat="1" ht="24.75" customHeight="1">
      <c r="B48" s="17"/>
      <c r="C48" s="3"/>
      <c r="D48" s="61"/>
      <c r="E48" s="60"/>
      <c r="F48" s="60"/>
      <c r="G48" s="52"/>
      <c r="H48" s="61"/>
      <c r="I48" s="80"/>
      <c r="J48" s="80"/>
      <c r="K48" s="80"/>
      <c r="L48" s="60"/>
      <c r="M48" s="60"/>
      <c r="N48" s="81"/>
      <c r="Q48" s="82"/>
    </row>
    <row r="49" spans="2:17" ht="37.5" customHeight="1" thickBot="1">
      <c r="B49" s="36" t="s">
        <v>49</v>
      </c>
      <c r="C49" s="36"/>
      <c r="D49" s="36"/>
      <c r="E49" s="36"/>
      <c r="F49" s="36"/>
      <c r="G49" s="36"/>
      <c r="H49" s="36"/>
      <c r="I49" s="36"/>
      <c r="J49" s="36"/>
      <c r="K49" s="36"/>
      <c r="L49" s="36"/>
      <c r="M49" s="36"/>
      <c r="N49" s="36"/>
      <c r="O49" s="36"/>
      <c r="P49" s="36"/>
      <c r="Q49" s="36"/>
    </row>
    <row r="50" ht="9.75" customHeight="1"/>
    <row r="51" spans="2:17" ht="25.5" customHeight="1">
      <c r="B51" s="119" t="s">
        <v>50</v>
      </c>
      <c r="C51" s="119"/>
      <c r="D51" s="119"/>
      <c r="E51" s="119"/>
      <c r="F51" s="119"/>
      <c r="G51" s="119"/>
      <c r="H51" s="122">
        <f>IF(AND(N36&gt;0,N24&gt;0),"Kļūda!",IF(N36&gt;0,N36,IF(N24&gt;0,N24,0)))</f>
        <v>0</v>
      </c>
      <c r="I51" s="122"/>
      <c r="J51" s="18" t="str">
        <f>IF(H51="Kļūda!","Jāaizpilda tikai A vai B, abus aizpildīt nedrīkst!"," ")</f>
        <v xml:space="preserve"> </v>
      </c>
      <c r="K51" s="2"/>
      <c r="M51" s="5"/>
      <c r="N51" s="5"/>
      <c r="O51" s="5"/>
      <c r="P51" s="5"/>
      <c r="Q51" s="5"/>
    </row>
    <row r="52" spans="2:10" ht="44.25" customHeight="1">
      <c r="B52" s="119" t="s">
        <v>51</v>
      </c>
      <c r="C52" s="119"/>
      <c r="D52" s="119"/>
      <c r="E52" s="119"/>
      <c r="F52" s="119"/>
      <c r="G52" s="119"/>
      <c r="H52" s="120">
        <f>ROUNDDOWN(_xlfn.IFERROR((H51/'Vispārīga informācija'!J11)*1000,0),2)</f>
        <v>0</v>
      </c>
      <c r="I52" s="120"/>
      <c r="J52" s="16"/>
    </row>
    <row r="53" spans="2:17" ht="29.25" customHeight="1">
      <c r="B53" s="119" t="s">
        <v>52</v>
      </c>
      <c r="C53" s="119"/>
      <c r="D53" s="119"/>
      <c r="E53" s="119"/>
      <c r="F53" s="119"/>
      <c r="G53" s="119"/>
      <c r="H53" s="121">
        <f>IF(OR(MIN(L21:L23)&gt;=80%,N36&gt;0),IF(H52&gt;='Sheet2 Slēpt'!D4,"6",IF(H52&gt;='Sheet2 Slēpt'!D5,"5",IF(H52&gt;='Sheet2 Slēpt'!D6,"4",IF(H52&gt;='Sheet2 Slēpt'!D7,"3",IF(H52&gt;='Sheet2 Slēpt'!D8,"2",IF(H52&lt;='Sheet2 Slēpt'!D9,"0","")))))),0)</f>
        <v>0</v>
      </c>
      <c r="I53" s="121"/>
      <c r="J53" s="64"/>
      <c r="K53" s="12"/>
      <c r="L53" s="12"/>
      <c r="M53" s="12"/>
      <c r="N53" s="12"/>
      <c r="O53" s="12"/>
      <c r="P53" s="12"/>
      <c r="Q53" s="12"/>
    </row>
    <row r="54" spans="3:17" ht="20.25" customHeight="1">
      <c r="C54" s="19"/>
      <c r="D54" s="13"/>
      <c r="F54" s="15"/>
      <c r="G54" s="15"/>
      <c r="H54" s="15"/>
      <c r="M54" s="1"/>
      <c r="N54" s="1"/>
      <c r="O54" s="1"/>
      <c r="P54" s="1"/>
      <c r="Q54" s="1"/>
    </row>
    <row r="55" spans="2:17" ht="7.5" customHeight="1" thickBot="1">
      <c r="B55" s="36"/>
      <c r="C55" s="36"/>
      <c r="D55" s="36"/>
      <c r="E55" s="36"/>
      <c r="F55" s="36"/>
      <c r="G55" s="36"/>
      <c r="H55" s="36"/>
      <c r="I55" s="36"/>
      <c r="J55" s="36"/>
      <c r="K55" s="36"/>
      <c r="L55" s="36"/>
      <c r="M55" s="36"/>
      <c r="N55" s="36"/>
      <c r="O55" s="36"/>
      <c r="P55" s="36"/>
      <c r="Q55" s="36"/>
    </row>
    <row r="56" spans="2:15" ht="26.25" customHeight="1">
      <c r="B56" s="37" t="s">
        <v>16</v>
      </c>
      <c r="C56" s="37"/>
      <c r="D56" s="37"/>
      <c r="E56" s="37"/>
      <c r="F56" s="37"/>
      <c r="G56" s="37"/>
      <c r="H56" s="37"/>
      <c r="I56" s="37"/>
      <c r="J56" s="37"/>
      <c r="K56" s="37"/>
      <c r="L56" s="37"/>
      <c r="M56" s="37"/>
      <c r="N56" s="37"/>
      <c r="O56" s="37"/>
    </row>
    <row r="57" spans="2:15" ht="15" customHeight="1" hidden="1">
      <c r="B57" s="37"/>
      <c r="C57" s="37"/>
      <c r="D57" s="37"/>
      <c r="E57" s="37"/>
      <c r="F57" s="37"/>
      <c r="G57" s="37"/>
      <c r="H57" s="37"/>
      <c r="I57" s="37"/>
      <c r="J57" s="37"/>
      <c r="K57" s="37"/>
      <c r="L57" s="37"/>
      <c r="M57" s="37"/>
      <c r="N57" s="37"/>
      <c r="O57" s="37"/>
    </row>
    <row r="58" spans="2:15" ht="42" customHeight="1" hidden="1">
      <c r="B58" s="37"/>
      <c r="C58" s="37"/>
      <c r="D58" s="37"/>
      <c r="E58" s="37"/>
      <c r="F58" s="37"/>
      <c r="G58" s="37"/>
      <c r="H58" s="37"/>
      <c r="I58" s="37"/>
      <c r="J58" s="37"/>
      <c r="K58" s="37"/>
      <c r="L58" s="37"/>
      <c r="M58" s="37"/>
      <c r="N58" s="37"/>
      <c r="O58" s="37"/>
    </row>
    <row r="59" ht="15"/>
    <row r="60" ht="15"/>
    <row r="61" ht="15"/>
    <row r="65" ht="15"/>
    <row r="66" ht="15"/>
    <row r="67" ht="15"/>
    <row r="68" ht="15"/>
  </sheetData>
  <sheetProtection algorithmName="SHA-512" hashValue="n5VwhlcvqRTAHKqexhmw9soT3jNns6qgj62Qvx2r0jav+xzOIwKduK3w0iuz4UmISODqxWWtdX5YE0U3P6DIYQ==" saltValue="0P1Fv5A+k6d8Noqs3aX8fA==" spinCount="100000" sheet="1" formatCells="0" formatColumns="0" formatRows="0"/>
  <mergeCells count="46">
    <mergeCell ref="B46:E47"/>
    <mergeCell ref="F46:F47"/>
    <mergeCell ref="P32:P35"/>
    <mergeCell ref="Q32:Q35"/>
    <mergeCell ref="B5:Q5"/>
    <mergeCell ref="B7:E8"/>
    <mergeCell ref="F7:H7"/>
    <mergeCell ref="F8:H8"/>
    <mergeCell ref="B33:D33"/>
    <mergeCell ref="B34:D34"/>
    <mergeCell ref="B35:D35"/>
    <mergeCell ref="B28:Q28"/>
    <mergeCell ref="B31:F31"/>
    <mergeCell ref="G31:K31"/>
    <mergeCell ref="L31:L32"/>
    <mergeCell ref="M31:N31"/>
    <mergeCell ref="B32:D32"/>
    <mergeCell ref="B15:D15"/>
    <mergeCell ref="B23:D23"/>
    <mergeCell ref="E13:Q13"/>
    <mergeCell ref="B11:Q11"/>
    <mergeCell ref="B2:Q2"/>
    <mergeCell ref="M19:N19"/>
    <mergeCell ref="L19:L20"/>
    <mergeCell ref="G19:K19"/>
    <mergeCell ref="B19:F19"/>
    <mergeCell ref="B20:D20"/>
    <mergeCell ref="P20:P23"/>
    <mergeCell ref="Q20:Q23"/>
    <mergeCell ref="B16:D16"/>
    <mergeCell ref="B17:D17"/>
    <mergeCell ref="B13:D14"/>
    <mergeCell ref="B21:D21"/>
    <mergeCell ref="B22:D22"/>
    <mergeCell ref="B52:G52"/>
    <mergeCell ref="H52:I52"/>
    <mergeCell ref="B53:G53"/>
    <mergeCell ref="H53:I53"/>
    <mergeCell ref="B51:G51"/>
    <mergeCell ref="H51:I51"/>
    <mergeCell ref="B38:Q38"/>
    <mergeCell ref="B40:E41"/>
    <mergeCell ref="F40:H40"/>
    <mergeCell ref="F41:H41"/>
    <mergeCell ref="B43:E44"/>
    <mergeCell ref="F43:I44"/>
  </mergeCells>
  <conditionalFormatting sqref="B15:B17">
    <cfRule type="containsBlanks" priority="22" dxfId="1">
      <formula>LEN(TRIM(B15))=0</formula>
    </cfRule>
  </conditionalFormatting>
  <conditionalFormatting sqref="B21:B23">
    <cfRule type="containsText" priority="14" dxfId="1" operator="containsText" text="DD.MM.GGGG">
      <formula>NOT(ISERROR(SEARCH("DD.MM.GGGG",B21)))</formula>
    </cfRule>
  </conditionalFormatting>
  <conditionalFormatting sqref="B33:B35">
    <cfRule type="containsBlanks" priority="19" dxfId="1">
      <formula>LEN(TRIM(B33))=0</formula>
    </cfRule>
  </conditionalFormatting>
  <conditionalFormatting sqref="B21:D23">
    <cfRule type="containsBlanks" priority="10" dxfId="1">
      <formula>LEN(TRIM(B21))=0</formula>
    </cfRule>
  </conditionalFormatting>
  <conditionalFormatting sqref="E14:P14">
    <cfRule type="containsText" priority="26" dxfId="1" operator="containsText" text="DD.MM.GGGG">
      <formula>NOT(ISERROR(SEARCH("DD.MM.GGGG",E14)))</formula>
    </cfRule>
  </conditionalFormatting>
  <conditionalFormatting sqref="E15:P17">
    <cfRule type="notContainsBlanks" priority="13" dxfId="3">
      <formula>LEN(TRIM(E15))&gt;0</formula>
    </cfRule>
    <cfRule type="containsBlanks" priority="25" dxfId="1">
      <formula>LEN(TRIM(E15))=0</formula>
    </cfRule>
  </conditionalFormatting>
  <conditionalFormatting sqref="G33:K35">
    <cfRule type="containsBlanks" priority="15" dxfId="1">
      <formula>LEN(TRIM(G33))=0</formula>
    </cfRule>
  </conditionalFormatting>
  <conditionalFormatting sqref="G21:L23">
    <cfRule type="containsBlanks" priority="9" dxfId="1">
      <formula>LEN(TRIM(G21))=0</formula>
    </cfRule>
  </conditionalFormatting>
  <conditionalFormatting sqref="H51:I51">
    <cfRule type="containsText" priority="35" dxfId="10" operator="containsText" text="Kļūda">
      <formula>NOT(ISERROR(SEARCH("Kļūda",H51)))</formula>
    </cfRule>
  </conditionalFormatting>
  <conditionalFormatting sqref="I7:I8">
    <cfRule type="containsBlanks" priority="21" dxfId="1">
      <formula>LEN(TRIM(I7))=0</formula>
    </cfRule>
  </conditionalFormatting>
  <conditionalFormatting sqref="P24">
    <cfRule type="containsBlanks" priority="18" dxfId="1">
      <formula>LEN(TRIM(P24))=0</formula>
    </cfRule>
  </conditionalFormatting>
  <conditionalFormatting sqref="P36">
    <cfRule type="containsBlanks" priority="16" dxfId="1">
      <formula>LEN(TRIM(P36))=0</formula>
    </cfRule>
  </conditionalFormatting>
  <conditionalFormatting sqref="F43">
    <cfRule type="containsBlanks" priority="3" dxfId="1">
      <formula>LEN(TRIM(F43))=0</formula>
    </cfRule>
  </conditionalFormatting>
  <conditionalFormatting sqref="I40:I41">
    <cfRule type="containsBlanks" priority="2" dxfId="1">
      <formula>LEN(TRIM(I40))=0</formula>
    </cfRule>
  </conditionalFormatting>
  <dataValidations count="2">
    <dataValidation type="list" allowBlank="1" showInputMessage="1" showErrorMessage="1" sqref="H21:H23 H33:H35">
      <formula1>"zeme,jumts,vairākas"</formula1>
    </dataValidation>
    <dataValidation type="list" allowBlank="1" showInputMessage="1" showErrorMessage="1" sqref="F46:F47">
      <formula1>"JĀ,NĒ"</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017E-9084-4ABE-B368-9844D5A41163}">
  <dimension ref="A2:F17"/>
  <sheetViews>
    <sheetView showGridLines="0" zoomScale="80" zoomScaleNormal="80" workbookViewId="0" topLeftCell="A1">
      <selection activeCell="B1" sqref="B1"/>
    </sheetView>
  </sheetViews>
  <sheetFormatPr defaultColWidth="0" defaultRowHeight="15" zeroHeight="1"/>
  <cols>
    <col min="1" max="1" width="3.57421875" style="0" customWidth="1"/>
    <col min="2" max="2" width="187.57421875" style="0" customWidth="1"/>
    <col min="3" max="3" width="70.140625" style="0" customWidth="1"/>
    <col min="4" max="4" width="69.8515625" style="0" customWidth="1"/>
    <col min="5" max="5" width="4.28125" style="0" customWidth="1"/>
    <col min="6" max="16384" width="9.140625" style="0" hidden="1" customWidth="1"/>
  </cols>
  <sheetData>
    <row r="1" ht="30" customHeight="1"/>
    <row r="2" spans="2:4" ht="51.75" customHeight="1">
      <c r="B2" s="159" t="s">
        <v>53</v>
      </c>
      <c r="C2" s="160"/>
      <c r="D2" s="160"/>
    </row>
    <row r="3" spans="2:4" ht="51.75" customHeight="1">
      <c r="B3" s="88"/>
      <c r="C3" s="89"/>
      <c r="D3" s="89"/>
    </row>
    <row r="4" spans="1:6" s="91" customFormat="1" ht="90.75" customHeight="1">
      <c r="A4"/>
      <c r="B4" s="161" t="s">
        <v>79</v>
      </c>
      <c r="C4" s="161"/>
      <c r="D4" s="161"/>
      <c r="E4" s="90"/>
      <c r="F4" s="90"/>
    </row>
    <row r="5" ht="43.5" customHeight="1"/>
    <row r="6" spans="2:4" ht="52.5" customHeight="1">
      <c r="B6" s="38"/>
      <c r="C6" s="158" t="s">
        <v>54</v>
      </c>
      <c r="D6" s="158"/>
    </row>
    <row r="7" spans="2:4" ht="22.5">
      <c r="B7" s="42" t="s">
        <v>55</v>
      </c>
      <c r="C7" s="41" t="s">
        <v>56</v>
      </c>
      <c r="D7" s="41" t="s">
        <v>57</v>
      </c>
    </row>
    <row r="8" spans="2:4" ht="26.25" customHeight="1">
      <c r="B8" s="63" t="s">
        <v>58</v>
      </c>
      <c r="C8" s="75" t="s">
        <v>59</v>
      </c>
      <c r="D8" s="75" t="s">
        <v>59</v>
      </c>
    </row>
    <row r="9" spans="2:4" ht="37.5" customHeight="1">
      <c r="B9" s="74" t="s">
        <v>60</v>
      </c>
      <c r="C9" s="76" t="s">
        <v>61</v>
      </c>
      <c r="D9" s="77" t="s">
        <v>62</v>
      </c>
    </row>
    <row r="10" spans="2:4" ht="36" customHeight="1">
      <c r="B10" s="63" t="s">
        <v>63</v>
      </c>
      <c r="C10" s="76" t="s">
        <v>61</v>
      </c>
      <c r="D10" s="77" t="s">
        <v>62</v>
      </c>
    </row>
    <row r="11" spans="2:4" ht="27" customHeight="1">
      <c r="B11" s="63" t="s">
        <v>64</v>
      </c>
      <c r="C11" s="75" t="s">
        <v>59</v>
      </c>
      <c r="D11" s="75" t="s">
        <v>59</v>
      </c>
    </row>
    <row r="12" spans="2:4" ht="37.5" customHeight="1">
      <c r="B12" s="63" t="s">
        <v>65</v>
      </c>
      <c r="C12" s="75" t="s">
        <v>59</v>
      </c>
      <c r="D12" s="77" t="s">
        <v>62</v>
      </c>
    </row>
    <row r="13" spans="2:4" ht="71.25" customHeight="1">
      <c r="B13" s="87" t="s">
        <v>66</v>
      </c>
      <c r="C13" s="75" t="s">
        <v>59</v>
      </c>
      <c r="D13" s="77" t="s">
        <v>62</v>
      </c>
    </row>
    <row r="14" spans="2:4" ht="36.75" customHeight="1">
      <c r="B14" s="63" t="s">
        <v>67</v>
      </c>
      <c r="C14" s="75" t="s">
        <v>59</v>
      </c>
      <c r="D14" s="75" t="s">
        <v>59</v>
      </c>
    </row>
    <row r="15" spans="2:4" ht="49.5">
      <c r="B15" s="63" t="s">
        <v>68</v>
      </c>
      <c r="C15" s="75" t="s">
        <v>69</v>
      </c>
      <c r="D15" s="75" t="s">
        <v>69</v>
      </c>
    </row>
    <row r="16" spans="2:4" ht="15.75" thickBot="1">
      <c r="B16" s="39"/>
      <c r="C16" s="40"/>
      <c r="D16" s="40"/>
    </row>
    <row r="17" ht="16.5">
      <c r="B17" s="28" t="s">
        <v>16</v>
      </c>
    </row>
    <row r="65" ht="15"/>
    <row r="66" ht="15"/>
    <row r="74" ht="15"/>
  </sheetData>
  <sheetProtection algorithmName="SHA-512" hashValue="vuDmJTgcIc2nru5QUBdJa1JWpGu2vzdRs06HzP7WlV+lVJYULgU1toVP913TFwKkqL/RzxXvfOrdD2aTgtQswQ==" saltValue="tk/SBd9sc1EmDRj+mv1h/g==" spinCount="100000" sheet="1" objects="1" scenarios="1" formatCells="0" formatColumns="0" formatRows="0"/>
  <mergeCells count="3">
    <mergeCell ref="C6:D6"/>
    <mergeCell ref="B2:D2"/>
    <mergeCell ref="B4:D4"/>
  </mergeCells>
  <conditionalFormatting sqref="C8:D16">
    <cfRule type="containsText" priority="1" dxfId="0" operator="containsText" text="ā">
      <formula>NOT(ISERROR(SEARCH("ā",C8)))</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905F-90E4-4276-B20B-35C09E6FF50D}">
  <dimension ref="A1:K9"/>
  <sheetViews>
    <sheetView workbookViewId="0" topLeftCell="A1">
      <selection activeCell="A14" sqref="A14:B15"/>
    </sheetView>
  </sheetViews>
  <sheetFormatPr defaultColWidth="9.140625" defaultRowHeight="15"/>
  <cols>
    <col min="1" max="1" width="27.8515625" style="0" customWidth="1"/>
    <col min="11" max="11" width="11.00390625" style="0" customWidth="1"/>
  </cols>
  <sheetData>
    <row r="1" ht="15">
      <c r="A1" t="s">
        <v>70</v>
      </c>
    </row>
    <row r="3" spans="1:11" ht="15">
      <c r="A3" t="s">
        <v>71</v>
      </c>
      <c r="D3" t="s">
        <v>72</v>
      </c>
      <c r="G3" t="s">
        <v>73</v>
      </c>
      <c r="K3" t="s">
        <v>74</v>
      </c>
    </row>
    <row r="4" spans="1:11" ht="15">
      <c r="A4" s="6">
        <v>2.5</v>
      </c>
      <c r="D4">
        <v>0.38</v>
      </c>
      <c r="G4">
        <v>0.42</v>
      </c>
      <c r="K4" t="s">
        <v>75</v>
      </c>
    </row>
    <row r="5" spans="1:11" ht="15">
      <c r="A5" s="6">
        <v>2</v>
      </c>
      <c r="D5">
        <v>0.33</v>
      </c>
      <c r="G5">
        <v>0.37</v>
      </c>
      <c r="K5" t="s">
        <v>76</v>
      </c>
    </row>
    <row r="6" spans="1:11" ht="15">
      <c r="A6" s="6">
        <v>1.5</v>
      </c>
      <c r="D6">
        <v>0.28</v>
      </c>
      <c r="G6">
        <v>0.32</v>
      </c>
      <c r="K6" t="s">
        <v>77</v>
      </c>
    </row>
    <row r="7" spans="1:7" ht="15">
      <c r="A7" s="6">
        <v>1</v>
      </c>
      <c r="D7">
        <v>0.23</v>
      </c>
      <c r="G7">
        <v>0.27</v>
      </c>
    </row>
    <row r="8" spans="1:7" ht="15">
      <c r="A8" s="6">
        <v>0.4</v>
      </c>
      <c r="D8">
        <v>0.18</v>
      </c>
      <c r="G8">
        <v>0.22</v>
      </c>
    </row>
    <row r="9" spans="1:7" ht="15">
      <c r="A9" t="s">
        <v>78</v>
      </c>
      <c r="D9">
        <v>0.17</v>
      </c>
      <c r="G9">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C5377C88C17F43A51C577BC99B167A" ma:contentTypeVersion="5" ma:contentTypeDescription="Create a new document." ma:contentTypeScope="" ma:versionID="ab1e63fc7d24e47aeca6d588469ff29c">
  <xsd:schema xmlns:xsd="http://www.w3.org/2001/XMLSchema" xmlns:xs="http://www.w3.org/2001/XMLSchema" xmlns:p="http://schemas.microsoft.com/office/2006/metadata/properties" xmlns:ns2="1292ee34-4d1a-4021-b06e-da1d4e4e8dad" xmlns:ns3="bc35ba10-ad87-4871-adb7-193f49ff68c8" targetNamespace="http://schemas.microsoft.com/office/2006/metadata/properties" ma:root="true" ma:fieldsID="e963a9175023c281f53193da9ddce0ec" ns2:_="" ns3:_="">
    <xsd:import namespace="1292ee34-4d1a-4021-b06e-da1d4e4e8dad"/>
    <xsd:import namespace="bc35ba10-ad87-4871-adb7-193f49ff68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2ee34-4d1a-4021-b06e-da1d4e4e8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5ba10-ad87-4871-adb7-193f49ff68c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32AD89-DBFB-4166-8957-A7ED9B6E59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2ee34-4d1a-4021-b06e-da1d4e4e8dad"/>
    <ds:schemaRef ds:uri="bc35ba10-ad87-4871-adb7-193f49ff6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7B7B65-31B7-4507-BDD8-15A79B2F94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96E6BD6-4C5A-4301-8894-B7F32114DB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Altum</dc:creator>
  <cp:keywords/>
  <dc:description/>
  <cp:lastModifiedBy>Līga Mellēna</cp:lastModifiedBy>
  <dcterms:created xsi:type="dcterms:W3CDTF">2022-09-06T06:59:01Z</dcterms:created>
  <dcterms:modified xsi:type="dcterms:W3CDTF">2024-02-23T07:26:16Z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0x0101009CC5377C88C17F43A51C577BC99B167A</vt:lpwstr>
  </property>
</Properties>
</file>