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16" yWindow="65416" windowWidth="29040" windowHeight="17520" activeTab="0"/>
  </bookViews>
  <sheets>
    <sheet name="Skaidrojumi" sheetId="7" r:id="rId1"/>
    <sheet name="Tāme" sheetId="1" r:id="rId2"/>
    <sheet name="Attiecināmās izmaksas" sheetId="2" r:id="rId3"/>
    <sheet name="Neattiecināmās izmaksas" sheetId="3" r:id="rId4"/>
    <sheet name="KOPSAVILKUMS" sheetId="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Dace Pārupa</author>
  </authors>
  <commentList>
    <comment ref="I10" authorId="0">
      <text>
        <r>
          <rPr>
            <b/>
            <sz val="8"/>
            <rFont val="Tahoma"/>
            <family val="2"/>
          </rPr>
          <t xml:space="preserve">! </t>
        </r>
        <r>
          <rPr>
            <sz val="8"/>
            <rFont val="Tahoma"/>
            <family val="2"/>
          </rPr>
          <t>Lūdzam pārbaudīt vai attiecīgā izmaksu pozīcija apliekas ar PVN un kādā apmērā. Formā iestrādāto formulu var labot vai izdzēst.</t>
        </r>
      </text>
    </comment>
    <comment ref="L13" authorId="0">
      <text>
        <r>
          <rPr>
            <sz val="8"/>
            <rFont val="Tahoma"/>
            <family val="2"/>
          </rPr>
          <t>Attiecināmās izmaksās Projekta vadības izmaksas nedrīkst pārsniegt 5 % no projekta kopējām attiecināmajām izmaksām</t>
        </r>
      </text>
    </comment>
  </commentList>
</comments>
</file>

<file path=xl/comments3.xml><?xml version="1.0" encoding="utf-8"?>
<comments xmlns="http://schemas.openxmlformats.org/spreadsheetml/2006/main">
  <authors>
    <author>Dace Pārupa</author>
  </authors>
  <commentList>
    <comment ref="P8" authorId="0">
      <text>
        <r>
          <rPr>
            <sz val="8"/>
            <rFont val="Tahoma"/>
            <family val="2"/>
          </rPr>
          <t>Aprēķinās automātiski kā starpība starp = Attiecināmajām izmaksām kopā (L)- aizņēmēja līdzdalība (M)- cita finansētāja aizdevums (N)- cits publiskais finansējums (O)</t>
        </r>
        <r>
          <rPr>
            <sz val="9"/>
            <rFont val="Tahoma"/>
            <family val="2"/>
          </rPr>
          <t xml:space="preserve">
</t>
        </r>
      </text>
    </comment>
  </commentList>
</comments>
</file>

<file path=xl/comments4.xml><?xml version="1.0" encoding="utf-8"?>
<comments xmlns="http://schemas.openxmlformats.org/spreadsheetml/2006/main">
  <authors>
    <author>Dace Pārupa</author>
  </authors>
  <commentList>
    <comment ref="P9" authorId="0">
      <text>
        <r>
          <rPr>
            <sz val="9"/>
            <rFont val="Tahoma"/>
            <family val="2"/>
          </rPr>
          <t xml:space="preserve">aizdevuma atbilstība tiek izvērtēta saskaņā ar 14.07.2022 Ministru kabineta noteikumiem Nr.459
</t>
        </r>
      </text>
    </comment>
    <comment ref="V9" authorId="0">
      <text>
        <r>
          <rPr>
            <b/>
            <sz val="9"/>
            <rFont val="Tahoma"/>
            <family val="2"/>
          </rPr>
          <t>!!</t>
        </r>
        <r>
          <rPr>
            <sz val="9"/>
            <rFont val="Tahoma"/>
            <family val="2"/>
          </rPr>
          <t xml:space="preserve"> aizdevums </t>
        </r>
        <r>
          <rPr>
            <u val="single"/>
            <sz val="9"/>
            <rFont val="Tahoma"/>
            <family val="2"/>
          </rPr>
          <t xml:space="preserve">nevar tikt </t>
        </r>
        <r>
          <rPr>
            <sz val="9"/>
            <rFont val="Tahoma"/>
            <family val="2"/>
          </rPr>
          <t xml:space="preserve">izvērtēts saskaņā ar 14.07.2022 Ministru kabineta noteikumiem Nr.459. 
Aizdevuma saņemšanai šo izmaksu segšanai  var tikt izvērtēts cits ALTUM aizdevums un par aizdevuma saņemšanu ir jāiesniedz atsevišķs aizdevuma pieteikums
</t>
        </r>
      </text>
    </comment>
  </commentList>
</comments>
</file>

<file path=xl/sharedStrings.xml><?xml version="1.0" encoding="utf-8"?>
<sst xmlns="http://schemas.openxmlformats.org/spreadsheetml/2006/main" count="172" uniqueCount="118">
  <si>
    <t>Nr.</t>
  </si>
  <si>
    <t>Izdevumu pozīcija</t>
  </si>
  <si>
    <t>Cena bez PVN/ vienībai</t>
  </si>
  <si>
    <t>Skaits</t>
  </si>
  <si>
    <t>Summa 
bez PVN</t>
  </si>
  <si>
    <t>PVN</t>
  </si>
  <si>
    <t>Nosaukums</t>
  </si>
  <si>
    <t>Reģ.Nr.</t>
  </si>
  <si>
    <t>ALTUM aizdevums</t>
  </si>
  <si>
    <t>[[[[[</t>
  </si>
  <si>
    <t>Reģistrācijas Nr.</t>
  </si>
  <si>
    <t>Summa kopā</t>
  </si>
  <si>
    <t>t.sk. Attiecināmās izmaksas</t>
  </si>
  <si>
    <t>Būvnieks/ Piegādātājs</t>
  </si>
  <si>
    <t>Attiecināmo izmaksu sadalījums pa finansētājiem, EUR</t>
  </si>
  <si>
    <t>1.10.</t>
  </si>
  <si>
    <t>3.10.</t>
  </si>
  <si>
    <t>Neattiecināmo izmaksu sadalījums pa finansētājiem, EUR</t>
  </si>
  <si>
    <t>izmaksu sadalījums pa finansētājiem:</t>
  </si>
  <si>
    <t>Informācija par atbalsta pretendentu</t>
  </si>
  <si>
    <t>Projekta vadības izmaksas</t>
  </si>
  <si>
    <t>Būvniecības izmaksas</t>
  </si>
  <si>
    <r>
      <t xml:space="preserve">Projekta dokumentācijas sagatavošanas izmaksas
</t>
    </r>
    <r>
      <rPr>
        <sz val="9"/>
        <rFont val="Arial"/>
        <family val="2"/>
      </rPr>
      <t>(būvniecības ieceres, darba uzdevuma projektētājam, projektēšanas izmaksas)</t>
    </r>
  </si>
  <si>
    <t>Būvekspertīzes, autoruzraudzības un būvuzraudzības izmaksas</t>
  </si>
  <si>
    <t>Zemes iegādes izmaksas</t>
  </si>
  <si>
    <t>Izmaksas, kas saistītas ar dzīvojamās īres mājas nodošanu ekspluatācijā</t>
  </si>
  <si>
    <t>Dzīvojamās īres mājas teritorijas labiekārtošanas izmaksas</t>
  </si>
  <si>
    <t>Uzņēmuma nosaukums</t>
  </si>
  <si>
    <t>Virszemes un pazemes komunikāciju infrastruktūras izbūves un/vai pārbūves izmaksas</t>
  </si>
  <si>
    <t>Infrastruktūras būvniecības un nepieciešamo inženiertehnisko tīklu pieslēgumu izbūves izmaksas
(</t>
  </si>
  <si>
    <r>
      <t xml:space="preserve">Iekārtu un ierīču izmaksas
</t>
    </r>
    <r>
      <rPr>
        <sz val="9"/>
        <rFont val="Arial"/>
        <family val="2"/>
      </rPr>
      <t>(virtuves un sanitāro telpu funkcionalitātei un iebūvējamo mēbeļu nodrošināšanai)</t>
    </r>
  </si>
  <si>
    <t>Attiecināmās izmaksas kopā</t>
  </si>
  <si>
    <t>KOPSAVILKUMS</t>
  </si>
  <si>
    <t>KOPĀ:</t>
  </si>
  <si>
    <t xml:space="preserve">Summa kopā
</t>
  </si>
  <si>
    <t xml:space="preserve">Attiecināmās izmaksas kopā
</t>
  </si>
  <si>
    <r>
      <t>I. Izmaksu kopsavilkums (saīsinātais), EUR</t>
    </r>
    <r>
      <rPr>
        <u val="single"/>
        <sz val="12"/>
        <color theme="1" tint="0.49998000264167786"/>
        <rFont val="Arial"/>
        <family val="2"/>
      </rPr>
      <t xml:space="preserve"> </t>
    </r>
    <r>
      <rPr>
        <u val="single"/>
        <sz val="10"/>
        <color theme="1" tint="0.49998000264167786"/>
        <rFont val="Arial"/>
        <family val="2"/>
      </rPr>
      <t>(informācija jānorāda aizdevuma pieteikumā)</t>
    </r>
  </si>
  <si>
    <t>II. Izmaksu kopsavilkums (izvērstais), EUR</t>
  </si>
  <si>
    <t>Piezīmes:</t>
  </si>
  <si>
    <t xml:space="preserve">SKAIDROJUMI 
</t>
  </si>
  <si>
    <t>PAR VEIDLAPU</t>
  </si>
  <si>
    <t>1.1.</t>
  </si>
  <si>
    <t>1.3.</t>
  </si>
  <si>
    <t xml:space="preserve">Veidlapas mērķis ir sniegt informāciju par:  </t>
  </si>
  <si>
    <t>1.2.</t>
  </si>
  <si>
    <t>VEIDLAPAS AIZPILDĪŠANA</t>
  </si>
  <si>
    <t>2.1.</t>
  </si>
  <si>
    <t>Veidlapā ir jāaizpilda tikai tās šūnas, kurām ir gaiši zils fons. Atsevišķās šūnās ir uzlikta papildus pārbaude, šajos gadījumos darba lapās būs oranžas krāsas brīdinājuma/ paziņojuma teksts- lūdzam tiem pievērst īpašu uzmanību.</t>
  </si>
  <si>
    <t>2.2.</t>
  </si>
  <si>
    <t>2.3.</t>
  </si>
  <si>
    <t>APLIECINĀJUMS</t>
  </si>
  <si>
    <t>Ja ir jautājumi par Veidlapas aizpildīšanu/ lietošanu- sazinies ar mums rakstot: Mans.Altum.lv/ sadaļā SAZIŅA</t>
  </si>
  <si>
    <t>v-1.0</t>
  </si>
  <si>
    <t xml:space="preserve">Veidlapa ir sadalīta 4 daļās (darba lapās): </t>
  </si>
  <si>
    <r>
      <t xml:space="preserve">"Summa kopā" sadalījums
</t>
    </r>
    <r>
      <rPr>
        <sz val="7"/>
        <rFont val="Arial"/>
        <family val="2"/>
      </rPr>
      <t>(kolonna J)</t>
    </r>
    <r>
      <rPr>
        <b/>
        <sz val="8"/>
        <rFont val="Arial"/>
        <family val="2"/>
      </rPr>
      <t xml:space="preserve"> </t>
    </r>
  </si>
  <si>
    <r>
      <t xml:space="preserve">t.sk. aizņēmēja līdzdalība 
</t>
    </r>
    <r>
      <rPr>
        <sz val="7"/>
        <rFont val="Arial"/>
        <family val="2"/>
      </rPr>
      <t xml:space="preserve">(brīva no publiskā atbalsta) </t>
    </r>
  </si>
  <si>
    <r>
      <t xml:space="preserve">t.sk. cita finansētāja aizdevums
</t>
    </r>
    <r>
      <rPr>
        <sz val="7"/>
        <rFont val="Arial"/>
        <family val="2"/>
      </rPr>
      <t>(brīvs no publiskā atbalsta)</t>
    </r>
  </si>
  <si>
    <r>
      <t xml:space="preserve">Izdevumu pozīcija
</t>
    </r>
    <r>
      <rPr>
        <sz val="7"/>
        <color theme="0" tint="-0.4999699890613556"/>
        <rFont val="Arial"/>
        <family val="2"/>
      </rPr>
      <t>(dati no darba lapas "Tāme")</t>
    </r>
  </si>
  <si>
    <t>Izmaksu tāme, EUR:</t>
  </si>
  <si>
    <r>
      <t xml:space="preserve">Summa kopā
</t>
    </r>
    <r>
      <rPr>
        <sz val="7"/>
        <color theme="0" tint="-0.4999699890613556"/>
        <rFont val="Arial"/>
        <family val="2"/>
      </rPr>
      <t>(dati no darba lapas "Tāme")</t>
    </r>
  </si>
  <si>
    <r>
      <t xml:space="preserve">Attiecināmās izmaksas kopā
</t>
    </r>
    <r>
      <rPr>
        <sz val="7"/>
        <color theme="1" tint="0.49998000264167786"/>
        <rFont val="Arial"/>
        <family val="2"/>
      </rPr>
      <t>(dati no darba lapas "Tāme")</t>
    </r>
  </si>
  <si>
    <r>
      <t xml:space="preserve">t.sk. aizņēmēja līdzdalība 
</t>
    </r>
    <r>
      <rPr>
        <sz val="7"/>
        <color theme="1" tint="0.49998000264167786"/>
        <rFont val="Arial"/>
        <family val="2"/>
      </rPr>
      <t xml:space="preserve">(brīva no publiskā atbalsta) </t>
    </r>
  </si>
  <si>
    <r>
      <t xml:space="preserve">t.sk. cita finansētāja aizdevums
</t>
    </r>
    <r>
      <rPr>
        <sz val="7"/>
        <color theme="1" tint="0.49998000264167786"/>
        <rFont val="Arial"/>
        <family val="2"/>
      </rPr>
      <t>(brīvs no publiskā atbalsta)</t>
    </r>
  </si>
  <si>
    <r>
      <t xml:space="preserve">cits publiskais finansējums
</t>
    </r>
    <r>
      <rPr>
        <sz val="7"/>
        <color theme="1" tint="0.49998000264167786"/>
        <rFont val="Arial"/>
        <family val="2"/>
      </rPr>
      <t>(tiks saņemts līdz projekta pabeigšanai)</t>
    </r>
  </si>
  <si>
    <t>Darba lapā norāda:</t>
  </si>
  <si>
    <t>Darba lapās norāda:</t>
  </si>
  <si>
    <t>Darba lapā:</t>
  </si>
  <si>
    <r>
      <t>Darba lapā</t>
    </r>
    <r>
      <rPr>
        <b/>
        <sz val="10"/>
        <color rgb="FF002060"/>
        <rFont val="Arial"/>
        <family val="2"/>
      </rPr>
      <t xml:space="preserve"> "Tāme"</t>
    </r>
    <r>
      <rPr>
        <sz val="10"/>
        <color rgb="FF002060"/>
        <rFont val="Arial"/>
        <family val="2"/>
      </rPr>
      <t>- projekta izmaksas sadalītas 10 izmaksu pozīciju grupās, atbilstoši kurām uzņēmumam ir jānorāda projekta izmaksas un darbu veicējs. Papildus darba lapā jānorāda informācija, cik lielas ir projekta attiecināmās un neattiecināmās izmakas.</t>
    </r>
    <r>
      <rPr>
        <i/>
        <sz val="10"/>
        <color rgb="FF002060"/>
        <rFont val="Arial"/>
        <family val="2"/>
      </rPr>
      <t xml:space="preserve">
</t>
    </r>
  </si>
  <si>
    <t>Iesniedzot šo Veidlapu, apliecinu, ka Veidlapā sniegtā informācija, t.sk., informācija par izmaksām, to sadalījumu pa finansēšanas avotiem, ir pamatota un patiesa.</t>
  </si>
  <si>
    <r>
      <t xml:space="preserve">Darba lapa </t>
    </r>
    <r>
      <rPr>
        <b/>
        <sz val="10"/>
        <color theme="4" tint="-0.4999699890613556"/>
        <rFont val="Arial"/>
        <family val="2"/>
      </rPr>
      <t xml:space="preserve">"KOPSAVILKUMS" </t>
    </r>
    <r>
      <rPr>
        <sz val="10"/>
        <color theme="4" tint="-0.4999699890613556"/>
        <rFont val="Arial"/>
        <family val="2"/>
      </rPr>
      <t>aizpildās automātiski  no iepriekš aizpildītajām darba lapām (labojumi darba lapā nav veicami).</t>
    </r>
  </si>
  <si>
    <r>
      <t>1) automātiski izveidojas saīsinātais un izvērtsais kopsavilkums no iepriekšējās darba lapās aizpildītās informācijas
2) ! Darba lapas I.sadaļā  (</t>
    </r>
    <r>
      <rPr>
        <i/>
        <sz val="9"/>
        <color theme="4" tint="-0.4999699890613556"/>
        <rFont val="Arial"/>
        <family val="2"/>
      </rPr>
      <t>Izmaksu kopsavilkums (saīsinātais)</t>
    </r>
    <r>
      <rPr>
        <sz val="9"/>
        <color theme="4" tint="-0.4999699890613556"/>
        <rFont val="Arial"/>
        <family val="2"/>
      </rPr>
      <t>) esošais apkopojums par projekta izmaksām un finansēšanas avotiem ir jānorāda Aizdevuma pieteikumā</t>
    </r>
  </si>
  <si>
    <t>2.4.</t>
  </si>
  <si>
    <t>4.10.</t>
  </si>
  <si>
    <t>5.10.</t>
  </si>
  <si>
    <t>6.10.</t>
  </si>
  <si>
    <t>7.10.</t>
  </si>
  <si>
    <t>8.10.</t>
  </si>
  <si>
    <t>9.10.</t>
  </si>
  <si>
    <t>10.10.</t>
  </si>
  <si>
    <t>Darba lapā automātiski ir ielasījušies dati no darba lapām: "Tāme", "Atiecināmās izmaksas" un "Neattiecināmās izmaksas". Darba lapas dati nav koriģējami.</t>
  </si>
  <si>
    <r>
      <t>cits publiskais finansējums,</t>
    </r>
    <r>
      <rPr>
        <sz val="7"/>
        <rFont val="Arial"/>
        <family val="2"/>
      </rPr>
      <t xml:space="preserve"> 
kas tiks saņemts līdz projekta pabeigšanai 
(LAD, LIAA u.c.)</t>
    </r>
  </si>
  <si>
    <t>Veidlapa "PROJEKTA IZMAKSU TĀME" (turpmāk tekstā - Veidlapa) ir neatņemama Aizdevuma zemas īres mājokļu būvniecībai ar kapitāla atlaidi pieteikuma sastāvdaļa.</t>
  </si>
  <si>
    <r>
      <t xml:space="preserve">PROJEKTA IZMAKSU TĀME
</t>
    </r>
    <r>
      <rPr>
        <b/>
        <sz val="9"/>
        <color theme="4" tint="-0.4999699890613556"/>
        <rFont val="Arial"/>
        <family val="2"/>
      </rPr>
      <t>AIZDEVUMA ZEMAS ĪRES MĀJOKĻU BŪVNIECĪBAI 
AR KAPITĀLA ATLAIDI PIETEIKUMA PIELIKUMS</t>
    </r>
  </si>
  <si>
    <r>
      <rPr>
        <b/>
        <sz val="14"/>
        <color theme="4" tint="-0.4999699890613556"/>
        <rFont val="Arial"/>
        <family val="2"/>
      </rPr>
      <t>PROJEKTA IZMAKSU TĀME</t>
    </r>
    <r>
      <rPr>
        <b/>
        <sz val="9"/>
        <color theme="4" tint="-0.4999699890613556"/>
        <rFont val="Arial"/>
        <family val="2"/>
      </rPr>
      <t xml:space="preserve">
AIZDEVUMA ZEMAS ĪRES MĀJOKĻU BŪVNIECĪBAI 
AR KAPITĀLA ATLAIDI PIETEIKUMA PIELIKUMS</t>
    </r>
  </si>
  <si>
    <r>
      <rPr>
        <b/>
        <sz val="14"/>
        <color theme="4" tint="-0.4999699890613556"/>
        <rFont val="Arial"/>
        <family val="2"/>
      </rPr>
      <t xml:space="preserve">PROJEKTA IZMAKSU TĀME
</t>
    </r>
    <r>
      <rPr>
        <b/>
        <sz val="9"/>
        <color theme="4" tint="-0.4999699890613556"/>
        <rFont val="Arial"/>
        <family val="2"/>
      </rPr>
      <t>AIZDEVUMA ZEMAS ĪRES MĀJOKĻU BŪVNIECĪBAI 
AR KAPITĀLA ATLAIDI PIETEIKUMA PIELIKUMS</t>
    </r>
  </si>
  <si>
    <t>2.10.</t>
  </si>
  <si>
    <t>Adrese, kurā tiks īstenots projekts</t>
  </si>
  <si>
    <t>Dzīvokļu skaits</t>
  </si>
  <si>
    <r>
      <t>Lietderīgā platība, m</t>
    </r>
    <r>
      <rPr>
        <b/>
        <vertAlign val="superscript"/>
        <sz val="9"/>
        <rFont val="Arial"/>
        <family val="2"/>
      </rPr>
      <t>2</t>
    </r>
  </si>
  <si>
    <r>
      <t>Vidējā dzīvokļa platība, m</t>
    </r>
    <r>
      <rPr>
        <b/>
        <vertAlign val="superscript"/>
        <sz val="9"/>
        <rFont val="Arial"/>
        <family val="2"/>
      </rPr>
      <t>2</t>
    </r>
  </si>
  <si>
    <t>KOPĀ, EUR:</t>
  </si>
  <si>
    <t xml:space="preserve">Attiecināmās izmaksas EUR/ dzīvokli: </t>
  </si>
  <si>
    <r>
      <t xml:space="preserve">KONTROLE 
</t>
    </r>
    <r>
      <rPr>
        <sz val="8"/>
        <color theme="0" tint="-0.4999699890613556"/>
        <rFont val="Arial"/>
        <family val="2"/>
      </rPr>
      <t>(kolonnās L, M un N
nesadalītās summas)</t>
    </r>
  </si>
  <si>
    <t>t.sk., Neattiecināmās izmaksas:</t>
  </si>
  <si>
    <t>ALTUM aizdevums Attiecināmo izmaksu PVN daļai</t>
  </si>
  <si>
    <t>ALTUM aizdevums Neattiecināmām izmaksām un to PVN daļai</t>
  </si>
  <si>
    <t>Neattiecināmās izmaksas kopā:</t>
  </si>
  <si>
    <t>t.sk. Pārējās neattiecināmās izmaksas  kopā ar neattiecināmo izmaksu PVN daļu</t>
  </si>
  <si>
    <t>Neattiecināmās izmaksas kopā, neiesk Attiecināmo izmaksu PVN</t>
  </si>
  <si>
    <r>
      <t xml:space="preserve">t.sk. aizņēmēja līdzdalība 
</t>
    </r>
    <r>
      <rPr>
        <sz val="6"/>
        <rFont val="Arial"/>
        <family val="2"/>
      </rPr>
      <t>(brīva no publiskā atbalsta)</t>
    </r>
    <r>
      <rPr>
        <sz val="7"/>
        <rFont val="Arial"/>
        <family val="2"/>
      </rPr>
      <t xml:space="preserve"> </t>
    </r>
  </si>
  <si>
    <r>
      <t xml:space="preserve">t.sk. cita finansētāja aizdevums
</t>
    </r>
    <r>
      <rPr>
        <sz val="6"/>
        <rFont val="Arial"/>
        <family val="2"/>
      </rPr>
      <t>(brīvs no publiskā atbalsta)</t>
    </r>
  </si>
  <si>
    <r>
      <t>cits publiskais finansējums,</t>
    </r>
    <r>
      <rPr>
        <sz val="7"/>
        <rFont val="Arial"/>
        <family val="2"/>
      </rPr>
      <t xml:space="preserve"> 
</t>
    </r>
    <r>
      <rPr>
        <sz val="6"/>
        <rFont val="Arial"/>
        <family val="2"/>
      </rPr>
      <t>kas tiks saņemts līdz projekta pabeigšanai 
(LAD, LIAA u.c.)</t>
    </r>
  </si>
  <si>
    <t>Darba lapā automātiski ir ielasījušies dati no darba lapas "Tāme" (kolonnas A līdz L un R). 
Papildus Jums šajā darba lapā jānorāda informācija- no kādiem finanšu avotiem tiks finansētas Attiecināmās izmaksas (informācija norādāma kolonnās M, N un O, savukārt kolonnā "Altum aizdevums" (P kolonna) vērtība aprēķinās automātiski).  Ja nepieciešams labot automātiski jau ielasījušos datus (B- L kolonnas), tas jāveic iepriekš aizpildītajā darba lapā "Tāme".</t>
  </si>
  <si>
    <t>Darba lapā automātiski ir ielasījušies dati no darba lapas "Tāme" (kolonnas A līdz L un R). Papildus Jums šajā darba lapā jānorāda informācija- no kādiem finanšu avotiem tiks finansētas neattiecināmās izmaksas (gan attiecināmo izmaksu PVN daļa, gan neattiecināmās izmaksas neieskaitot attiecināmo izmaksu PVN daļas). Informācija norādāma kolonnās M, N, O, P un S, T, U, V- izvēloties atbilstošo un ievadot finansējuma summu. Ja nepieciešams labot automātiski jau ielasījušos datus, tas jāveic iepriekš aizpildītajā darba lapā "Tāme".</t>
  </si>
  <si>
    <t>Neattiecināmās izmaksas, ko veido Attiecināmo izmaksu PVN daļa</t>
  </si>
  <si>
    <r>
      <t xml:space="preserve">t.sk. aizņēmēja līdzdalība 
</t>
    </r>
    <r>
      <rPr>
        <sz val="7"/>
        <color theme="0" tint="-0.4999699890613556"/>
        <rFont val="Arial"/>
        <family val="2"/>
      </rPr>
      <t xml:space="preserve">(brīva no publiskā atbalsta) </t>
    </r>
  </si>
  <si>
    <r>
      <t xml:space="preserve">t.sk. cita finansētāja aizdevums
</t>
    </r>
    <r>
      <rPr>
        <sz val="7"/>
        <color theme="0" tint="-0.4999699890613556"/>
        <rFont val="Arial"/>
        <family val="2"/>
      </rPr>
      <t>(brīvs no publiskā atbalsta)</t>
    </r>
  </si>
  <si>
    <r>
      <t>cits publiskais finansējums,</t>
    </r>
    <r>
      <rPr>
        <sz val="7"/>
        <rFont val="Arial"/>
        <family val="2"/>
      </rPr>
      <t xml:space="preserve"> 
</t>
    </r>
    <r>
      <rPr>
        <sz val="7"/>
        <color theme="0" tint="-0.4999699890613556"/>
        <rFont val="Arial"/>
        <family val="2"/>
      </rPr>
      <t>kas tiks saņemts līdz projekta pabeigšanai</t>
    </r>
  </si>
  <si>
    <t>t.sk. Attiecināmo izmaksu PVN daļa, kas nav atgūstama vispārējā kārtībā</t>
  </si>
  <si>
    <t>Neattiecināmās izmaksas, ko veido Attiecināmo izmaksu PVN daļa un nav atgūstama</t>
  </si>
  <si>
    <t xml:space="preserve">Pārējās Neattiecināmās izmaksas, neiesk. Attiecināmo izmaksu PVN daļu
</t>
  </si>
  <si>
    <t>t.sk. Pārējās neattiecināmās izmaksas, neiesk. attiecināmo izmaksu PVN daļu, kas nav atgūstama</t>
  </si>
  <si>
    <t xml:space="preserve">               a) projekta kopējām izmaksām un to sadalījumu starp attiecināmām un neattiecināmām izmaksām; 
               b) projekta finansēšanas avotiem, t.sk., nepieciešamā ALTUM aizdevuma apmēru:    
                     -  projekta attiecināmām izmaksām, kas tiek finansētas no Atveseļošanas fonda finansējuma;
                     - projekta pievienotās vērtības nodokļa izmaksām, kas netiek finansētas no Atveseļošanas fonda finansējuma un kas nav atgūstamas vispārējā kārtībā
 </t>
  </si>
  <si>
    <t xml:space="preserve">1) visas investīciju projekta izmaksas 
2) veic izmaksu sadalījumu starp Attiecināmajām un Neattiecināmajām izmaksām (t.sk., attiecināmo izmaksu PVN daļai un pārējām neattiecināmajām izmaksām)
</t>
  </si>
  <si>
    <r>
      <t xml:space="preserve">1) </t>
    </r>
    <r>
      <rPr>
        <u val="single"/>
        <sz val="9"/>
        <color theme="4" tint="-0.4999699890613556"/>
        <rFont val="Arial"/>
        <family val="2"/>
      </rPr>
      <t>Attiecināmo izmaksu</t>
    </r>
    <r>
      <rPr>
        <sz val="9"/>
        <color theme="4" tint="-0.4999699890613556"/>
        <rFont val="Arial"/>
        <family val="2"/>
      </rPr>
      <t xml:space="preserve"> darba lapā norāda informāciju par attiecināmo izmaksu finansēšanas avotiem, t.sk., nepieciešamo ALTUM aizdevumu, kas tiek finansēts no Atveseļošanas fonda finansējuma
2) </t>
    </r>
    <r>
      <rPr>
        <u val="single"/>
        <sz val="9"/>
        <color theme="4" tint="-0.4999699890613556"/>
        <rFont val="Arial"/>
        <family val="2"/>
      </rPr>
      <t>Neattiecināmo izmaksu</t>
    </r>
    <r>
      <rPr>
        <sz val="9"/>
        <color theme="4" tint="-0.4999699890613556"/>
        <rFont val="Arial"/>
        <family val="2"/>
      </rPr>
      <t xml:space="preserve"> darba lapā norāda informāciju par neattiecināmo izmaksu finansēšanas avotus (norādot atsevišķi finansējum avotus attiecināmo izmaksu PVN daļai un pārējām neattiecināmajām izmaksām)</t>
    </r>
  </si>
  <si>
    <r>
      <t>Darba lapās</t>
    </r>
    <r>
      <rPr>
        <b/>
        <sz val="10"/>
        <color theme="4" tint="-0.4999699890613556"/>
        <rFont val="Arial"/>
        <family val="2"/>
      </rPr>
      <t xml:space="preserve"> "Attiecināmās izmaksas" un "Neattiecināmās izmaksas"</t>
    </r>
    <r>
      <rPr>
        <sz val="10"/>
        <color theme="4" tint="-0.4999699890613556"/>
        <rFont val="Arial"/>
        <family val="2"/>
      </rPr>
      <t>- automātiski ielasās informācija no darba lapas "Tāme". Papildus uzņēmumam darba lapās ir jānorāda attiecīgo izmaksu finansēšanas avoti, t.sk. ALTUM aizdevumi projekta attiecināmo izmaksu segšanai un ALTUM aizdevums projekta pievienotās vērtības nodokļa izmaksām,kuras nav atgūstamas vispārējā kārtībā.</t>
    </r>
    <r>
      <rPr>
        <i/>
        <sz val="10"/>
        <color theme="4" tint="-0.4999699890613556"/>
        <rFont val="Arial"/>
        <family val="2"/>
      </rPr>
      <t xml:space="preserve">
</t>
    </r>
  </si>
  <si>
    <t>v-4.0</t>
  </si>
  <si>
    <t>ALTUM aizdevums/i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</si>
</sst>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_ ;[Red]\-#,##0.00\ ;\-"/>
    <numFmt numFmtId="165" formatCode="#,##0_ ;[Red]\-#,##0\ "/>
    <numFmt numFmtId="166" formatCode="#,##0.00_ ;[Red]\-#,##0.00\ "/>
    <numFmt numFmtId="167" formatCode="0.00_ ;[Red]\-0.00\ "/>
    <numFmt numFmtId="168" formatCode="0_ ;[Red]\-0\ "/>
    <numFmt numFmtId="169" formatCode="0.000_ ;[Red]\-0.000\ "/>
  </numFmts>
  <fonts count="86">
    <font>
      <sz val="11"/>
      <color theme="1"/>
      <name val="Calibri"/>
      <family val="2"/>
      <scheme val="minor"/>
    </font>
    <font>
      <sz val="10"/>
      <name val="Arial"/>
      <family val="2"/>
    </font>
    <font>
      <b/>
      <sz val="9"/>
      <color rgb="FF003B85"/>
      <name val="Arial"/>
      <family val="2"/>
    </font>
    <font>
      <b/>
      <sz val="14"/>
      <color rgb="FF003B85"/>
      <name val="Arial"/>
      <family val="2"/>
    </font>
    <font>
      <b/>
      <sz val="12"/>
      <color rgb="FF003B85"/>
      <name val="Arial"/>
      <family val="2"/>
    </font>
    <font>
      <b/>
      <sz val="10"/>
      <color rgb="FF003B85"/>
      <name val="Arial"/>
      <family val="2"/>
    </font>
    <font>
      <b/>
      <sz val="8"/>
      <name val="Arial"/>
      <family val="2"/>
    </font>
    <font>
      <b/>
      <sz val="8"/>
      <color rgb="FF000000"/>
      <name val="Arial"/>
      <family val="2"/>
    </font>
    <font>
      <sz val="8"/>
      <color rgb="FF000000"/>
      <name val="Arial"/>
      <family val="2"/>
    </font>
    <font>
      <i/>
      <sz val="7"/>
      <color theme="5" tint="-0.24997000396251678"/>
      <name val="Arial"/>
      <family val="2"/>
    </font>
    <font>
      <b/>
      <sz val="10"/>
      <name val="Arial"/>
      <family val="2"/>
    </font>
    <font>
      <sz val="10"/>
      <color theme="1" tint="0.49998000264167786"/>
      <name val="Arial"/>
      <family val="2"/>
    </font>
    <font>
      <b/>
      <sz val="9"/>
      <name val="Arial"/>
      <family val="2"/>
    </font>
    <font>
      <sz val="9"/>
      <name val="Arial"/>
      <family val="2"/>
    </font>
    <font>
      <b/>
      <sz val="8"/>
      <name val="Tahoma"/>
      <family val="2"/>
    </font>
    <font>
      <sz val="8"/>
      <name val="Tahoma"/>
      <family val="2"/>
    </font>
    <font>
      <sz val="8"/>
      <name val="Arial"/>
      <family val="2"/>
    </font>
    <font>
      <b/>
      <sz val="10"/>
      <color rgb="FF000000"/>
      <name val="Arial"/>
      <family val="2"/>
    </font>
    <font>
      <sz val="10"/>
      <color rgb="FF000000"/>
      <name val="Arial"/>
      <family val="2"/>
    </font>
    <font>
      <b/>
      <sz val="10"/>
      <color rgb="FFF79646"/>
      <name val="Arial"/>
      <family val="2"/>
    </font>
    <font>
      <sz val="9"/>
      <name val="Tahoma"/>
      <family val="2"/>
    </font>
    <font>
      <sz val="9"/>
      <color theme="1" tint="0.49998000264167786"/>
      <name val="Arial"/>
      <family val="2"/>
    </font>
    <font>
      <sz val="7"/>
      <name val="Arial"/>
      <family val="2"/>
    </font>
    <font>
      <b/>
      <sz val="7"/>
      <name val="Arial"/>
      <family val="2"/>
    </font>
    <font>
      <sz val="9"/>
      <color theme="1" tint="0.24998000264167786"/>
      <name val="Arial"/>
      <family val="2"/>
    </font>
    <font>
      <b/>
      <sz val="9"/>
      <color theme="1" tint="0.24998000264167786"/>
      <name val="Arial"/>
      <family val="2"/>
    </font>
    <font>
      <b/>
      <i/>
      <sz val="7"/>
      <color theme="5" tint="-0.24997000396251678"/>
      <name val="Arial"/>
      <family val="2"/>
    </font>
    <font>
      <sz val="10"/>
      <color theme="0" tint="-0.4999699890613556"/>
      <name val="Arial"/>
      <family val="2"/>
    </font>
    <font>
      <b/>
      <sz val="9"/>
      <color theme="5" tint="-0.24997000396251678"/>
      <name val="Arial"/>
      <family val="2"/>
    </font>
    <font>
      <sz val="8"/>
      <color theme="0" tint="-0.4999699890613556"/>
      <name val="Arial"/>
      <family val="2"/>
    </font>
    <font>
      <b/>
      <sz val="8"/>
      <color theme="0" tint="-0.4999699890613556"/>
      <name val="Arial"/>
      <family val="2"/>
    </font>
    <font>
      <b/>
      <u val="single"/>
      <sz val="12"/>
      <color rgb="FF003B85"/>
      <name val="Arial"/>
      <family val="2"/>
    </font>
    <font>
      <u val="single"/>
      <sz val="12"/>
      <color theme="1" tint="0.49998000264167786"/>
      <name val="Arial"/>
      <family val="2"/>
    </font>
    <font>
      <b/>
      <sz val="9"/>
      <color theme="1" tint="0.49998000264167786"/>
      <name val="Arial"/>
      <family val="2"/>
    </font>
    <font>
      <b/>
      <sz val="12"/>
      <color theme="1" tint="0.49998000264167786"/>
      <name val="Arial"/>
      <family val="2"/>
    </font>
    <font>
      <sz val="8"/>
      <name val="Calibri"/>
      <family val="2"/>
      <scheme val="minor"/>
    </font>
    <font>
      <u val="single"/>
      <sz val="10"/>
      <color theme="1" tint="0.49998000264167786"/>
      <name val="Arial"/>
      <family val="2"/>
    </font>
    <font>
      <sz val="9"/>
      <color theme="4" tint="-0.4999699890613556"/>
      <name val="Arial"/>
      <family val="2"/>
    </font>
    <font>
      <b/>
      <sz val="10"/>
      <color theme="4" tint="-0.4999699890613556"/>
      <name val="Arial"/>
      <family val="2"/>
    </font>
    <font>
      <sz val="10"/>
      <color theme="4" tint="-0.4999699890613556"/>
      <name val="Arial"/>
      <family val="2"/>
    </font>
    <font>
      <sz val="12"/>
      <color theme="1"/>
      <name val="Arial"/>
      <family val="2"/>
    </font>
    <font>
      <b/>
      <sz val="18"/>
      <color theme="4" tint="-0.4999699890613556"/>
      <name val="Arial"/>
      <family val="2"/>
    </font>
    <font>
      <b/>
      <u val="single"/>
      <sz val="12"/>
      <color theme="3" tint="-0.24997000396251678"/>
      <name val="Arial"/>
      <family val="2"/>
    </font>
    <font>
      <sz val="12"/>
      <color rgb="FFFF0000"/>
      <name val="Arial"/>
      <family val="2"/>
    </font>
    <font>
      <b/>
      <sz val="12"/>
      <color rgb="FF17067A"/>
      <name val="Arial"/>
      <family val="2"/>
    </font>
    <font>
      <b/>
      <sz val="11"/>
      <color rgb="FF003B85"/>
      <name val="Arial"/>
      <family val="2"/>
    </font>
    <font>
      <b/>
      <sz val="10"/>
      <color theme="3" tint="-0.24997000396251678"/>
      <name val="Arial"/>
      <family val="2"/>
    </font>
    <font>
      <sz val="10"/>
      <color rgb="FFFF0000"/>
      <name val="Arial"/>
      <family val="2"/>
    </font>
    <font>
      <b/>
      <sz val="10"/>
      <color rgb="FF17067A"/>
      <name val="Arial"/>
      <family val="2"/>
    </font>
    <font>
      <sz val="10"/>
      <color theme="1"/>
      <name val="Arial"/>
      <family val="2"/>
    </font>
    <font>
      <sz val="12"/>
      <color theme="3" tint="-0.24997000396251678"/>
      <name val="Arial"/>
      <family val="2"/>
    </font>
    <font>
      <sz val="8"/>
      <color theme="1"/>
      <name val="Arial"/>
      <family val="2"/>
    </font>
    <font>
      <i/>
      <sz val="10"/>
      <color rgb="FFFF0000"/>
      <name val="Arial"/>
      <family val="2"/>
    </font>
    <font>
      <i/>
      <sz val="12"/>
      <color theme="1"/>
      <name val="Arial"/>
      <family val="2"/>
    </font>
    <font>
      <i/>
      <sz val="10"/>
      <color rgb="FF002060"/>
      <name val="Arial"/>
      <family val="2"/>
    </font>
    <font>
      <sz val="10"/>
      <color rgb="FF002060"/>
      <name val="Arial"/>
      <family val="2"/>
    </font>
    <font>
      <sz val="9"/>
      <color theme="0" tint="-0.4999699890613556"/>
      <name val="Arial"/>
      <family val="2"/>
    </font>
    <font>
      <b/>
      <sz val="14"/>
      <color theme="4" tint="-0.4999699890613556"/>
      <name val="Arial"/>
      <family val="2"/>
    </font>
    <font>
      <b/>
      <sz val="12"/>
      <color theme="4" tint="-0.4999699890613556"/>
      <name val="Arial"/>
      <family val="2"/>
    </font>
    <font>
      <i/>
      <sz val="9"/>
      <name val="Arial"/>
      <family val="2"/>
    </font>
    <font>
      <sz val="7"/>
      <color theme="0" tint="-0.4999699890613556"/>
      <name val="Arial"/>
      <family val="2"/>
    </font>
    <font>
      <sz val="8"/>
      <color theme="1" tint="0.49998000264167786"/>
      <name val="Arial"/>
      <family val="2"/>
    </font>
    <font>
      <sz val="7"/>
      <color theme="1" tint="0.49998000264167786"/>
      <name val="Arial"/>
      <family val="2"/>
    </font>
    <font>
      <b/>
      <sz val="8"/>
      <color theme="5" tint="-0.24997000396251678"/>
      <name val="Arial"/>
      <family val="2"/>
    </font>
    <font>
      <b/>
      <i/>
      <sz val="8"/>
      <color theme="5" tint="-0.24997000396251678"/>
      <name val="Arial"/>
      <family val="2"/>
    </font>
    <font>
      <b/>
      <sz val="10"/>
      <color rgb="FF002060"/>
      <name val="Arial"/>
      <family val="2"/>
    </font>
    <font>
      <i/>
      <sz val="9"/>
      <color theme="4" tint="-0.4999699890613556"/>
      <name val="Arial"/>
      <family val="2"/>
    </font>
    <font>
      <b/>
      <i/>
      <sz val="9"/>
      <name val="Arial"/>
      <family val="2"/>
    </font>
    <font>
      <b/>
      <sz val="9"/>
      <color rgb="FFFF0000"/>
      <name val="Arial"/>
      <family val="2"/>
    </font>
    <font>
      <u val="single"/>
      <sz val="9"/>
      <color theme="4" tint="-0.4999699890613556"/>
      <name val="Arial"/>
      <family val="2"/>
    </font>
    <font>
      <b/>
      <sz val="9"/>
      <color theme="4" tint="-0.4999699890613556"/>
      <name val="Arial"/>
      <family val="2"/>
    </font>
    <font>
      <b/>
      <vertAlign val="superscript"/>
      <sz val="9"/>
      <name val="Arial"/>
      <family val="2"/>
    </font>
    <font>
      <b/>
      <sz val="9"/>
      <color rgb="FF000000"/>
      <name val="Arial"/>
      <family val="2"/>
    </font>
    <font>
      <sz val="8"/>
      <color theme="0" tint="-0.1499900072813034"/>
      <name val="Arial"/>
      <family val="2"/>
    </font>
    <font>
      <i/>
      <sz val="8"/>
      <color theme="5" tint="-0.24997000396251678"/>
      <name val="Arial"/>
      <family val="2"/>
    </font>
    <font>
      <sz val="6"/>
      <name val="Arial"/>
      <family val="2"/>
    </font>
    <font>
      <b/>
      <sz val="9"/>
      <name val="Tahoma"/>
      <family val="2"/>
    </font>
    <font>
      <u val="single"/>
      <sz val="9"/>
      <name val="Tahoma"/>
      <family val="2"/>
    </font>
    <font>
      <i/>
      <sz val="8"/>
      <color theme="0" tint="-0.4999699890613556"/>
      <name val="Arial"/>
      <family val="2"/>
    </font>
    <font>
      <i/>
      <sz val="10"/>
      <color theme="4" tint="-0.4999699890613556"/>
      <name val="Arial"/>
      <family val="2"/>
    </font>
    <font>
      <b/>
      <sz val="11"/>
      <color theme="0"/>
      <name val="Calibri"/>
      <family val="2"/>
    </font>
    <font>
      <sz val="10"/>
      <color rgb="FF003B85"/>
      <name val="Arial"/>
      <family val="2"/>
    </font>
    <font>
      <sz val="11"/>
      <color theme="0"/>
      <name val="Calibri"/>
      <family val="2"/>
    </font>
    <font>
      <sz val="11"/>
      <color theme="0"/>
      <name val="Calibri"/>
      <family val="2"/>
      <scheme val="minor"/>
    </font>
    <font>
      <sz val="9"/>
      <color rgb="FF003B85"/>
      <name val="Arial"/>
      <family val="2"/>
    </font>
    <font>
      <b/>
      <sz val="8"/>
      <name val="Calibri"/>
      <family val="2"/>
    </font>
  </fonts>
  <fills count="14">
    <fill>
      <patternFill/>
    </fill>
    <fill>
      <patternFill patternType="gray125"/>
    </fill>
    <fill>
      <patternFill patternType="solid">
        <fgColor rgb="FFFFFFFF"/>
        <bgColor indexed="64"/>
      </patternFill>
    </fill>
    <fill>
      <patternFill patternType="solid">
        <fgColor theme="0" tint="-0.04997999966144562"/>
        <bgColor indexed="64"/>
      </patternFill>
    </fill>
    <fill>
      <patternFill patternType="solid">
        <fgColor rgb="FFFBFBFB"/>
        <bgColor indexed="64"/>
      </patternFill>
    </fill>
    <fill>
      <patternFill patternType="solid">
        <fgColor rgb="FFECF4FA"/>
        <bgColor indexed="64"/>
      </patternFill>
    </fill>
    <fill>
      <patternFill patternType="solid">
        <fgColor theme="0"/>
        <bgColor indexed="64"/>
      </patternFill>
    </fill>
    <fill>
      <patternFill patternType="solid">
        <fgColor rgb="FFF1F3F5"/>
        <bgColor indexed="64"/>
      </patternFill>
    </fill>
    <fill>
      <patternFill patternType="solid">
        <fgColor rgb="FFE7F1F9"/>
        <bgColor indexed="64"/>
      </patternFill>
    </fill>
    <fill>
      <patternFill patternType="solid">
        <fgColor rgb="FFEAF3FA"/>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CDD3D9"/>
        <bgColor indexed="64"/>
      </patternFill>
    </fill>
    <fill>
      <patternFill patternType="solid">
        <fgColor rgb="FFE7F1F9"/>
        <bgColor indexed="64"/>
      </patternFill>
    </fill>
  </fills>
  <borders count="130">
    <border>
      <left/>
      <right/>
      <top/>
      <bottom/>
      <diagonal/>
    </border>
    <border>
      <left/>
      <right/>
      <top/>
      <bottom style="medium">
        <color rgb="FF00ACC8"/>
      </bottom>
    </border>
    <border>
      <left style="hair">
        <color theme="0" tint="-0.24993999302387238"/>
      </left>
      <right style="hair">
        <color theme="0" tint="-0.24993999302387238"/>
      </right>
      <top style="thin">
        <color theme="0" tint="-0.24993999302387238"/>
      </top>
      <bottom style="hair">
        <color theme="0" tint="-0.24993999302387238"/>
      </bottom>
    </border>
    <border>
      <left style="hair">
        <color theme="0" tint="-0.24993999302387238"/>
      </left>
      <right style="thin">
        <color theme="0" tint="-0.24993999302387238"/>
      </right>
      <top style="thin">
        <color theme="0" tint="-0.24993999302387238"/>
      </top>
      <bottom style="hair">
        <color theme="0" tint="-0.24993999302387238"/>
      </bottom>
    </border>
    <border>
      <left style="hair">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style="hair">
        <color theme="0" tint="-0.24993999302387238"/>
      </right>
      <top style="hair">
        <color theme="0" tint="-0.24993999302387238"/>
      </top>
      <bottom style="thin">
        <color theme="0" tint="-0.24993999302387238"/>
      </bottom>
    </border>
    <border>
      <left style="thin">
        <color theme="0" tint="-0.24993999302387238"/>
      </left>
      <right style="thin">
        <color theme="0" tint="-0.24993999302387238"/>
      </right>
      <top style="hair">
        <color theme="0" tint="-0.24993999302387238"/>
      </top>
      <bottom style="hair">
        <color theme="0" tint="-0.24993999302387238"/>
      </bottom>
    </border>
    <border>
      <left style="thin">
        <color theme="0" tint="-0.24993999302387238"/>
      </left>
      <right style="hair">
        <color theme="0" tint="-0.24993999302387238"/>
      </right>
      <top style="hair">
        <color theme="0" tint="-0.24993999302387238"/>
      </top>
      <bottom style="hair">
        <color theme="0" tint="-0.24993999302387238"/>
      </bottom>
    </border>
    <border>
      <left style="thin">
        <color theme="0" tint="-0.24993999302387238"/>
      </left>
      <right style="hair">
        <color theme="0" tint="-0.24993999302387238"/>
      </right>
      <top style="hair">
        <color theme="0" tint="-0.24993999302387238"/>
      </top>
      <bottom style="thin">
        <color theme="0" tint="-0.24993999302387238"/>
      </bottom>
    </border>
    <border>
      <left style="thin">
        <color theme="0" tint="-0.24993999302387238"/>
      </left>
      <right style="thin">
        <color theme="0" tint="-0.24993999302387238"/>
      </right>
      <top style="hair">
        <color theme="0" tint="-0.24993999302387238"/>
      </top>
      <bottom style="thin">
        <color theme="0" tint="-0.24993999302387238"/>
      </bottom>
    </border>
    <border>
      <left style="hair">
        <color theme="0" tint="-0.24993999302387238"/>
      </left>
      <right/>
      <top style="hair">
        <color theme="0" tint="-0.24993999302387238"/>
      </top>
      <bottom style="hair">
        <color theme="0" tint="-0.24993999302387238"/>
      </bottom>
    </border>
    <border>
      <left style="hair">
        <color theme="0" tint="-0.24993999302387238"/>
      </left>
      <right/>
      <top style="hair">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hair">
        <color theme="0" tint="-0.24993999302387238"/>
      </bottom>
    </border>
    <border>
      <left style="thin">
        <color theme="0" tint="-0.24993999302387238"/>
      </left>
      <right style="hair">
        <color theme="0" tint="-0.24993999302387238"/>
      </right>
      <top style="thin">
        <color theme="0" tint="-0.24993999302387238"/>
      </top>
      <bottom style="hair">
        <color theme="0" tint="-0.24993999302387238"/>
      </bottom>
    </border>
    <border>
      <left style="hair">
        <color theme="0" tint="-0.24993999302387238"/>
      </left>
      <right style="thin">
        <color theme="0" tint="-0.24993999302387238"/>
      </right>
      <top style="hair">
        <color theme="0" tint="-0.24993999302387238"/>
      </top>
      <bottom style="hair">
        <color theme="0" tint="-0.24993999302387238"/>
      </bottom>
    </border>
    <border>
      <left/>
      <right style="hair">
        <color theme="0" tint="-0.24993999302387238"/>
      </right>
      <top style="thin">
        <color theme="0" tint="-0.24993999302387238"/>
      </top>
      <bottom style="hair">
        <color theme="0" tint="-0.24993999302387238"/>
      </bottom>
    </border>
    <border>
      <left style="hair">
        <color theme="0" tint="-0.24993999302387238"/>
      </left>
      <right/>
      <top style="thin">
        <color theme="0" tint="-0.24993999302387238"/>
      </top>
      <bottom style="hair">
        <color theme="0" tint="-0.24993999302387238"/>
      </bottom>
    </border>
    <border>
      <left style="thin">
        <color theme="0" tint="-0.24993999302387238"/>
      </left>
      <right style="thin">
        <color theme="0" tint="-0.24993999302387238"/>
      </right>
      <top style="hair">
        <color theme="0" tint="-0.24993999302387238"/>
      </top>
      <bottom/>
    </border>
    <border>
      <left style="thin">
        <color theme="0" tint="-0.24993999302387238"/>
      </left>
      <right style="hair">
        <color theme="0" tint="-0.24993999302387238"/>
      </right>
      <top/>
      <bottom style="hair">
        <color theme="0" tint="-0.24993999302387238"/>
      </bottom>
    </border>
    <border>
      <left style="hair">
        <color theme="0" tint="-0.24993999302387238"/>
      </left>
      <right style="hair">
        <color theme="0" tint="-0.24993999302387238"/>
      </right>
      <top/>
      <bottom style="hair">
        <color theme="0" tint="-0.24993999302387238"/>
      </bottom>
    </border>
    <border>
      <left style="hair">
        <color theme="0" tint="-0.24993999302387238"/>
      </left>
      <right style="hair">
        <color theme="0" tint="-0.24993999302387238"/>
      </right>
      <top style="hair">
        <color theme="0" tint="-0.24993999302387238"/>
      </top>
      <bottom/>
    </border>
    <border>
      <left style="hair">
        <color theme="0" tint="-0.24993999302387238"/>
      </left>
      <right style="thin">
        <color theme="0" tint="-0.24993999302387238"/>
      </right>
      <top style="hair">
        <color theme="0" tint="-0.24993999302387238"/>
      </top>
      <bottom style="thin">
        <color theme="0" tint="-0.24993999302387238"/>
      </bottom>
    </border>
    <border>
      <left style="thin">
        <color theme="0" tint="-0.24993999302387238"/>
      </left>
      <right style="hair">
        <color theme="0" tint="-0.24993999302387238"/>
      </right>
      <top style="hair">
        <color theme="0" tint="-0.24993999302387238"/>
      </top>
      <bottom/>
    </border>
    <border>
      <left style="hair">
        <color theme="0" tint="-0.24993999302387238"/>
      </left>
      <right style="thin">
        <color theme="0" tint="-0.24993999302387238"/>
      </right>
      <top style="hair">
        <color theme="0" tint="-0.24993999302387238"/>
      </top>
      <bottom/>
    </border>
    <border>
      <left/>
      <right style="hair">
        <color theme="0" tint="-0.24993999302387238"/>
      </right>
      <top style="hair">
        <color theme="0" tint="-0.24993999302387238"/>
      </top>
      <bottom style="hair">
        <color theme="0" tint="-0.24993999302387238"/>
      </bottom>
    </border>
    <border>
      <left/>
      <right style="hair">
        <color theme="0" tint="-0.24993999302387238"/>
      </right>
      <top style="hair">
        <color theme="0" tint="-0.24993999302387238"/>
      </top>
      <bottom style="thin">
        <color theme="0" tint="-0.24993999302387238"/>
      </bottom>
    </border>
    <border>
      <left style="hair">
        <color theme="0" tint="-0.24993999302387238"/>
      </left>
      <right/>
      <top/>
      <bottom style="hair">
        <color theme="0" tint="-0.24993999302387238"/>
      </bottom>
    </border>
    <border>
      <left style="hair">
        <color theme="0" tint="-0.24993999302387238"/>
      </left>
      <right style="thin">
        <color theme="0" tint="-0.24993999302387238"/>
      </right>
      <top/>
      <bottom style="hair">
        <color theme="0" tint="-0.24993999302387238"/>
      </bottom>
    </border>
    <border>
      <left/>
      <right/>
      <top style="medium">
        <color rgb="FF00ACC8"/>
      </top>
      <bottom/>
    </border>
    <border>
      <left/>
      <right style="thin">
        <color theme="0" tint="-0.24993999302387238"/>
      </right>
      <top/>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24993999302387238"/>
      </bottom>
    </border>
    <border>
      <left style="thin">
        <color theme="0" tint="-0.149959996342659"/>
      </left>
      <right/>
      <top style="thin">
        <color theme="0" tint="-0.149959996342659"/>
      </top>
      <bottom style="thin">
        <color theme="0" tint="-0.149959996342659"/>
      </bottom>
    </border>
    <border>
      <left/>
      <right style="hair">
        <color theme="0" tint="-0.4999699890613556"/>
      </right>
      <top style="hair">
        <color theme="0" tint="-0.4999699890613556"/>
      </top>
      <bottom style="thin">
        <color theme="0" tint="-0.24993999302387238"/>
      </bottom>
    </border>
    <border>
      <left style="hair">
        <color theme="0" tint="-0.4999699890613556"/>
      </left>
      <right style="hair">
        <color theme="0" tint="-0.4999699890613556"/>
      </right>
      <top style="hair">
        <color theme="0" tint="-0.4999699890613556"/>
      </top>
      <bottom style="thin">
        <color theme="0" tint="-0.24993999302387238"/>
      </bottom>
    </border>
    <border>
      <left/>
      <right style="hair">
        <color theme="0" tint="-0.24993999302387238"/>
      </right>
      <top/>
      <bottom/>
    </border>
    <border>
      <left style="hair">
        <color theme="0" tint="-0.24993999302387238"/>
      </left>
      <right/>
      <top/>
      <bottom/>
    </border>
    <border>
      <left style="thin">
        <color theme="0" tint="-0.24993999302387238"/>
      </left>
      <right style="thin">
        <color theme="0" tint="-0.24993999302387238"/>
      </right>
      <top style="thin">
        <color theme="0" tint="-0.149959996342659"/>
      </top>
      <bottom style="thin">
        <color theme="0" tint="-0.3499799966812134"/>
      </bottom>
    </border>
    <border>
      <left style="thin">
        <color theme="0" tint="-0.149959996342659"/>
      </left>
      <right style="thin">
        <color theme="0" tint="-0.149959996342659"/>
      </right>
      <top style="thin">
        <color theme="0" tint="-0.3499799966812134"/>
      </top>
      <bottom style="thin">
        <color theme="0" tint="-0.149959996342659"/>
      </bottom>
    </border>
    <border>
      <left style="thin">
        <color theme="0" tint="-0.149959996342659"/>
      </left>
      <right/>
      <top style="thin">
        <color theme="0" tint="-0.3499799966812134"/>
      </top>
      <bottom style="thin">
        <color theme="0" tint="-0.149959996342659"/>
      </bottom>
    </border>
    <border>
      <left style="thin">
        <color theme="0" tint="-0.149959996342659"/>
      </left>
      <right style="thin">
        <color theme="0" tint="-0.14993000030517578"/>
      </right>
      <top style="thin">
        <color theme="0" tint="-0.3499799966812134"/>
      </top>
      <bottom style="thin">
        <color theme="0" tint="-0.149959996342659"/>
      </bottom>
    </border>
    <border>
      <left style="thin">
        <color theme="0" tint="-0.149959996342659"/>
      </left>
      <right style="thin">
        <color theme="0" tint="-0.14993000030517578"/>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3499799966812134"/>
      </bottom>
    </border>
    <border>
      <left style="thin">
        <color theme="0" tint="-0.24993999302387238"/>
      </left>
      <right style="thin">
        <color theme="0" tint="-0.24993999302387238"/>
      </right>
      <top style="double">
        <color theme="0" tint="-0.24993999302387238"/>
      </top>
      <bottom style="double">
        <color theme="0" tint="-0.24993999302387238"/>
      </bottom>
    </border>
    <border>
      <left/>
      <right style="thin">
        <color theme="0" tint="-0.24993999302387238"/>
      </right>
      <top style="double">
        <color theme="0" tint="-0.24993999302387238"/>
      </top>
      <bottom style="double">
        <color theme="0" tint="-0.24993999302387238"/>
      </bottom>
    </border>
    <border>
      <left style="hair">
        <color theme="0" tint="-0.4999699890613556"/>
      </left>
      <right style="thin">
        <color theme="0" tint="-0.3499799966812134"/>
      </right>
      <top style="hair">
        <color theme="0" tint="-0.4999699890613556"/>
      </top>
      <bottom style="thin">
        <color theme="0" tint="-0.24993999302387238"/>
      </bottom>
    </border>
    <border>
      <left style="hair">
        <color theme="0" tint="-0.24993999302387238"/>
      </left>
      <right/>
      <top style="double">
        <color theme="0" tint="-0.24993999302387238"/>
      </top>
      <bottom style="double">
        <color theme="0" tint="-0.24993999302387238"/>
      </bottom>
    </border>
    <border>
      <left style="hair">
        <color theme="0" tint="-0.24993999302387238"/>
      </left>
      <right style="hair">
        <color theme="0" tint="-0.24993999302387238"/>
      </right>
      <top style="double">
        <color theme="0" tint="-0.24993999302387238"/>
      </top>
      <bottom style="double">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hair">
        <color theme="0" tint="-0.4999699890613556"/>
      </left>
      <right style="hair">
        <color theme="0" tint="-0.4999699890613556"/>
      </right>
      <top style="hair">
        <color theme="0" tint="-0.4999699890613556"/>
      </top>
      <bottom style="thin">
        <color theme="0" tint="-0.4999699890613556"/>
      </bottom>
    </border>
    <border>
      <left/>
      <right style="hair">
        <color theme="0" tint="-0.4999699890613556"/>
      </right>
      <top style="hair">
        <color theme="0" tint="-0.4999699890613556"/>
      </top>
      <bottom style="thin">
        <color theme="0" tint="-0.4999699890613556"/>
      </bottom>
    </border>
    <border>
      <left style="hair">
        <color theme="0" tint="-0.4999699890613556"/>
      </left>
      <right style="thin">
        <color theme="0" tint="-0.4999699890613556"/>
      </right>
      <top style="hair">
        <color theme="0" tint="-0.4999699890613556"/>
      </top>
      <bottom style="thin">
        <color theme="0" tint="-0.4999699890613556"/>
      </bottom>
    </border>
    <border>
      <left style="thin">
        <color theme="0" tint="-0.24993999302387238"/>
      </left>
      <right style="thin">
        <color theme="0" tint="-0.24993999302387238"/>
      </right>
      <top/>
      <bottom style="hair">
        <color theme="0" tint="-0.24993999302387238"/>
      </bottom>
    </border>
    <border>
      <left style="hair">
        <color theme="0" tint="-0.24993999302387238"/>
      </left>
      <right style="hair">
        <color theme="0" tint="-0.24993999302387238"/>
      </right>
      <top style="double">
        <color theme="0" tint="-0.24993999302387238"/>
      </top>
      <bottom style="thin">
        <color theme="0" tint="-0.24993999302387238"/>
      </bottom>
    </border>
    <border>
      <left style="hair">
        <color theme="0" tint="-0.24993999302387238"/>
      </left>
      <right/>
      <top style="double">
        <color theme="0" tint="-0.24993999302387238"/>
      </top>
      <bottom style="thin">
        <color theme="0" tint="-0.24993999302387238"/>
      </bottom>
    </border>
    <border>
      <left style="thin">
        <color theme="0" tint="-0.24993999302387238"/>
      </left>
      <right style="thin">
        <color theme="0" tint="-0.24993999302387238"/>
      </right>
      <top style="double">
        <color theme="0" tint="-0.24993999302387238"/>
      </top>
      <bottom style="thin">
        <color theme="0" tint="-0.24993999302387238"/>
      </bottom>
    </border>
    <border>
      <left style="thin">
        <color theme="0" tint="-0.24993999302387238"/>
      </left>
      <right style="hair">
        <color theme="0" tint="-0.24993999302387238"/>
      </right>
      <top style="double">
        <color theme="0" tint="-0.24993999302387238"/>
      </top>
      <bottom style="thin">
        <color theme="0" tint="-0.24993999302387238"/>
      </bottom>
    </border>
    <border>
      <left style="hair">
        <color theme="0" tint="-0.24993999302387238"/>
      </left>
      <right style="thin">
        <color theme="0" tint="-0.24993999302387238"/>
      </right>
      <top style="double">
        <color theme="0" tint="-0.24993999302387238"/>
      </top>
      <bottom style="thin">
        <color theme="0" tint="-0.24993999302387238"/>
      </bottom>
    </border>
    <border>
      <left style="thin">
        <color theme="1" tint="0.49998000264167786"/>
      </left>
      <right style="hair">
        <color theme="1" tint="0.49998000264167786"/>
      </right>
      <top style="thin">
        <color theme="1" tint="0.49998000264167786"/>
      </top>
      <bottom style="hair">
        <color theme="1" tint="0.49998000264167786"/>
      </bottom>
    </border>
    <border>
      <left style="thin">
        <color theme="1" tint="0.49998000264167786"/>
      </left>
      <right/>
      <top style="thin">
        <color theme="1" tint="0.49998000264167786"/>
      </top>
      <bottom style="hair">
        <color theme="1" tint="0.49998000264167786"/>
      </bottom>
    </border>
    <border>
      <left/>
      <right/>
      <top style="thin">
        <color theme="0" tint="-0.3499799966812134"/>
      </top>
      <bottom style="thin">
        <color theme="0" tint="-0.149959996342659"/>
      </bottom>
    </border>
    <border>
      <left style="thin">
        <color theme="0" tint="-0.24993999302387238"/>
      </left>
      <right/>
      <top/>
      <bottom/>
    </border>
    <border>
      <left style="thin">
        <color theme="0" tint="-0.24993999302387238"/>
      </left>
      <right style="thin">
        <color theme="0" tint="-0.24993999302387238"/>
      </right>
      <top/>
      <bottom/>
    </border>
    <border>
      <left style="hair">
        <color theme="1" tint="0.49998000264167786"/>
      </left>
      <right/>
      <top/>
      <bottom/>
    </border>
    <border>
      <left/>
      <right style="thin">
        <color theme="0" tint="-0.149959996342659"/>
      </right>
      <top style="thin">
        <color theme="0" tint="-0.3499799966812134"/>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24993999302387238"/>
      </left>
      <right style="thin">
        <color theme="0" tint="-0.24993999302387238"/>
      </right>
      <top style="thin">
        <color theme="0" tint="-0.3499799966812134"/>
      </top>
      <bottom style="thin">
        <color theme="0" tint="-0.149959996342659"/>
      </bottom>
    </border>
    <border>
      <left style="thin">
        <color theme="0" tint="-0.24993999302387238"/>
      </left>
      <right style="thin">
        <color theme="0" tint="-0.24993999302387238"/>
      </right>
      <top style="thin">
        <color theme="0" tint="-0.149959996342659"/>
      </top>
      <bottom style="thin">
        <color theme="0" tint="-0.149959996342659"/>
      </bottom>
    </border>
    <border>
      <left style="thin">
        <color theme="0" tint="-0.24993999302387238"/>
      </left>
      <right style="thin">
        <color theme="0" tint="-0.24993999302387238"/>
      </right>
      <top style="thin">
        <color theme="0" tint="-0.149959996342659"/>
      </top>
      <bottom style="double">
        <color theme="0" tint="-0.24993999302387238"/>
      </bottom>
    </border>
    <border>
      <left/>
      <right/>
      <top/>
      <bottom style="medium">
        <color rgb="FF00B3C9"/>
      </bottom>
    </border>
    <border>
      <left/>
      <right style="hair">
        <color theme="1" tint="0.49998000264167786"/>
      </right>
      <top/>
      <bottom/>
    </border>
    <border>
      <left style="thin">
        <color theme="0" tint="-0.149959996342659"/>
      </left>
      <right style="thin">
        <color theme="0" tint="-0.14993000030517578"/>
      </right>
      <top style="thin">
        <color theme="0" tint="-0.3499799966812134"/>
      </top>
      <bottom/>
    </border>
    <border>
      <left style="thin">
        <color theme="0" tint="-0.149959996342659"/>
      </left>
      <right style="thin">
        <color theme="0" tint="-0.14993000030517578"/>
      </right>
      <top/>
      <bottom/>
    </border>
    <border>
      <left style="thin">
        <color theme="0" tint="-0.149959996342659"/>
      </left>
      <right style="thin">
        <color theme="0" tint="-0.14993000030517578"/>
      </right>
      <top/>
      <bottom style="thin">
        <color theme="0" tint="-0.3499799966812134"/>
      </bottom>
    </border>
    <border>
      <left/>
      <right style="thin">
        <color theme="1" tint="0.49998000264167786"/>
      </right>
      <top/>
      <bottom/>
    </border>
    <border>
      <left/>
      <right/>
      <top style="thin">
        <color theme="1" tint="0.49998000264167786"/>
      </top>
      <bottom style="hair">
        <color theme="1" tint="0.49998000264167786"/>
      </bottom>
    </border>
    <border>
      <left/>
      <right style="hair">
        <color theme="1" tint="0.49998000264167786"/>
      </right>
      <top style="thin">
        <color theme="1" tint="0.49998000264167786"/>
      </top>
      <bottom style="hair">
        <color theme="1" tint="0.49998000264167786"/>
      </bottom>
    </border>
    <border>
      <left style="thin">
        <color theme="0" tint="-0.3499799966812134"/>
      </left>
      <right/>
      <top style="thin">
        <color theme="0" tint="-0.24993999302387238"/>
      </top>
      <bottom/>
    </border>
    <border>
      <left style="thin">
        <color theme="0" tint="-0.3499799966812134"/>
      </left>
      <right/>
      <top/>
      <bottom style="thin">
        <color theme="0" tint="-0.3499799966812134"/>
      </bottom>
    </border>
    <border>
      <left style="thin">
        <color theme="0" tint="-0.24993999302387238"/>
      </left>
      <right/>
      <top style="double">
        <color theme="0" tint="-0.24993999302387238"/>
      </top>
      <bottom style="double">
        <color theme="0" tint="-0.24993999302387238"/>
      </bottom>
    </border>
    <border>
      <left/>
      <right/>
      <top style="double">
        <color theme="0" tint="-0.24993999302387238"/>
      </top>
      <bottom style="double">
        <color theme="0" tint="-0.24993999302387238"/>
      </bottom>
    </border>
    <border>
      <left style="thin">
        <color theme="0" tint="-0.3499799966812134"/>
      </left>
      <right style="thin">
        <color theme="0" tint="-0.24993999302387238"/>
      </right>
      <top style="thin">
        <color theme="0" tint="-0.3499799966812134"/>
      </top>
      <bottom style="thin">
        <color theme="0" tint="-0.24993999302387238"/>
      </bottom>
    </border>
    <border>
      <left/>
      <right/>
      <top style="thin">
        <color theme="0" tint="-0.3499799966812134"/>
      </top>
      <bottom style="thin">
        <color theme="0" tint="-0.24993999302387238"/>
      </bottom>
    </border>
    <border>
      <left style="thin">
        <color theme="0" tint="-0.24993999302387238"/>
      </left>
      <right style="thin">
        <color theme="0" tint="-0.3499799966812134"/>
      </right>
      <top style="thin">
        <color theme="0" tint="-0.3499799966812134"/>
      </top>
      <bottom style="thin">
        <color theme="0" tint="-0.24993999302387238"/>
      </bottom>
    </border>
    <border>
      <left/>
      <right style="hair">
        <color theme="0" tint="-0.24993999302387238"/>
      </right>
      <top style="double">
        <color theme="0" tint="-0.24993999302387238"/>
      </top>
      <bottom style="double">
        <color theme="0" tint="-0.24993999302387238"/>
      </bottom>
    </border>
    <border>
      <left/>
      <right style="hair">
        <color theme="0" tint="-0.4999699890613556"/>
      </right>
      <top style="thin">
        <color theme="0" tint="-0.3499799966812134"/>
      </top>
      <bottom style="hair">
        <color theme="0" tint="-0.4999699890613556"/>
      </bottom>
    </border>
    <border>
      <left style="hair">
        <color theme="0" tint="-0.4999699890613556"/>
      </left>
      <right style="hair">
        <color theme="0" tint="-0.4999699890613556"/>
      </right>
      <top style="thin">
        <color theme="0" tint="-0.3499799966812134"/>
      </top>
      <bottom style="hair">
        <color theme="0" tint="-0.4999699890613556"/>
      </bottom>
    </border>
    <border>
      <left style="hair">
        <color theme="0" tint="-0.4999699890613556"/>
      </left>
      <right style="thin">
        <color theme="0" tint="-0.3499799966812134"/>
      </right>
      <top style="thin">
        <color theme="0" tint="-0.3499799966812134"/>
      </top>
      <bottom style="hair">
        <color theme="0" tint="-0.4999699890613556"/>
      </bottom>
    </border>
    <border>
      <left style="thin">
        <color theme="0" tint="-0.3499799966812134"/>
      </left>
      <right style="thin">
        <color theme="0" tint="-0.3499799966812134"/>
      </right>
      <top style="thin">
        <color theme="0" tint="-0.3499799966812134"/>
      </top>
      <bottom style="hair">
        <color theme="0" tint="-0.4999699890613556"/>
      </bottom>
    </border>
    <border>
      <left style="thin">
        <color theme="0" tint="-0.3499799966812134"/>
      </left>
      <right style="thin">
        <color theme="0" tint="-0.3499799966812134"/>
      </right>
      <top style="hair">
        <color theme="0" tint="-0.4999699890613556"/>
      </top>
      <bottom style="thin">
        <color theme="0" tint="-0.24993999302387238"/>
      </bottom>
    </border>
    <border>
      <left style="hair">
        <color theme="0" tint="-0.4999699890613556"/>
      </left>
      <right/>
      <top style="thin">
        <color theme="0" tint="-0.3499799966812134"/>
      </top>
      <bottom style="hair">
        <color theme="0" tint="-0.4999699890613556"/>
      </bottom>
    </border>
    <border>
      <left style="hair">
        <color theme="0" tint="-0.4999699890613556"/>
      </left>
      <right/>
      <top style="hair">
        <color theme="0" tint="-0.4999699890613556"/>
      </top>
      <bottom style="thin">
        <color theme="0" tint="-0.24993999302387238"/>
      </bottom>
    </border>
    <border>
      <left style="thin">
        <color theme="0" tint="-0.3499799966812134"/>
      </left>
      <right style="hair">
        <color theme="0" tint="-0.4999699890613556"/>
      </right>
      <top style="thin">
        <color theme="0" tint="-0.3499799966812134"/>
      </top>
      <bottom style="hair">
        <color theme="0" tint="-0.4999699890613556"/>
      </bottom>
    </border>
    <border>
      <left style="thin">
        <color theme="0" tint="-0.3499799966812134"/>
      </left>
      <right style="hair">
        <color theme="0" tint="-0.4999699890613556"/>
      </right>
      <top style="hair">
        <color theme="0" tint="-0.4999699890613556"/>
      </top>
      <bottom style="thin">
        <color theme="0" tint="-0.24993999302387238"/>
      </bottom>
    </border>
    <border>
      <left style="thin">
        <color theme="0" tint="-0.3499799966812134"/>
      </left>
      <right/>
      <top/>
      <bottom style="hair">
        <color theme="0" tint="-0.4999699890613556"/>
      </bottom>
    </border>
    <border>
      <left/>
      <right/>
      <top/>
      <bottom style="hair">
        <color theme="0" tint="-0.4999699890613556"/>
      </bottom>
    </border>
    <border>
      <left style="thin">
        <color theme="0" tint="-0.4999699890613556"/>
      </left>
      <right/>
      <top style="thin">
        <color theme="0" tint="-0.4999699890613556"/>
      </top>
      <bottom style="hair">
        <color theme="0" tint="-0.4999699890613556"/>
      </bottom>
    </border>
    <border>
      <left/>
      <right/>
      <top style="thin">
        <color theme="0" tint="-0.4999699890613556"/>
      </top>
      <bottom style="hair">
        <color theme="0" tint="-0.4999699890613556"/>
      </bottom>
    </border>
    <border>
      <left style="thin">
        <color theme="0" tint="-0.24993999302387238"/>
      </left>
      <right/>
      <top style="double">
        <color theme="0" tint="-0.24993999302387238"/>
      </top>
      <bottom style="thin">
        <color theme="0" tint="-0.24993999302387238"/>
      </bottom>
    </border>
    <border>
      <left/>
      <right/>
      <top style="double">
        <color theme="0" tint="-0.24993999302387238"/>
      </top>
      <bottom style="thin">
        <color theme="0" tint="-0.24993999302387238"/>
      </bottom>
    </border>
    <border>
      <left/>
      <right style="hair">
        <color theme="0" tint="-0.24993999302387238"/>
      </right>
      <top style="double">
        <color theme="0" tint="-0.24993999302387238"/>
      </top>
      <bottom style="thin">
        <color theme="0" tint="-0.24993999302387238"/>
      </bottom>
    </border>
    <border>
      <left style="thin">
        <color theme="0" tint="-0.3499799966812134"/>
      </left>
      <right style="thin">
        <color theme="0" tint="-0.4999699890613556"/>
      </right>
      <top style="thin">
        <color theme="0" tint="-0.4999699890613556"/>
      </top>
      <bottom style="hair">
        <color theme="0" tint="-0.4999699890613556"/>
      </bottom>
    </border>
    <border>
      <left style="thin">
        <color theme="0" tint="-0.3499799966812134"/>
      </left>
      <right style="thin">
        <color theme="0" tint="-0.4999699890613556"/>
      </right>
      <top style="hair">
        <color theme="0" tint="-0.4999699890613556"/>
      </top>
      <bottom style="thin">
        <color theme="0" tint="-0.4999699890613556"/>
      </bottom>
    </border>
    <border>
      <left style="thin">
        <color theme="0" tint="-0.4999699890613556"/>
      </left>
      <right style="thin">
        <color theme="0" tint="-0.24993999302387238"/>
      </right>
      <top style="thin">
        <color theme="0" tint="-0.4999699890613556"/>
      </top>
      <bottom style="hair">
        <color theme="0" tint="-0.4999699890613556"/>
      </bottom>
    </border>
    <border>
      <left style="thin">
        <color theme="0" tint="-0.4999699890613556"/>
      </left>
      <right style="thin">
        <color theme="0" tint="-0.24993999302387238"/>
      </right>
      <top style="hair">
        <color theme="0" tint="-0.4999699890613556"/>
      </top>
      <bottom style="thin">
        <color theme="0" tint="-0.4999699890613556"/>
      </bottom>
    </border>
    <border>
      <left/>
      <right style="hair">
        <color theme="0" tint="-0.4999699890613556"/>
      </right>
      <top style="thin">
        <color theme="0" tint="-0.4999699890613556"/>
      </top>
      <bottom style="hair">
        <color theme="0" tint="-0.4999699890613556"/>
      </bottom>
    </border>
    <border>
      <left style="hair">
        <color theme="0" tint="-0.4999699890613556"/>
      </left>
      <right style="hair">
        <color theme="0" tint="-0.4999699890613556"/>
      </right>
      <top style="thin">
        <color theme="0" tint="-0.4999699890613556"/>
      </top>
      <bottom style="hair">
        <color theme="0" tint="-0.4999699890613556"/>
      </bottom>
    </border>
    <border>
      <left style="hair">
        <color theme="0" tint="-0.4999699890613556"/>
      </left>
      <right style="thin">
        <color theme="0" tint="-0.4999699890613556"/>
      </right>
      <top style="thin">
        <color theme="0" tint="-0.4999699890613556"/>
      </top>
      <bottom style="hair">
        <color theme="0" tint="-0.4999699890613556"/>
      </bottom>
    </border>
    <border>
      <left/>
      <right style="hair">
        <color theme="0" tint="-0.24993999302387238"/>
      </right>
      <top/>
      <bottom style="hair">
        <color theme="0" tint="-0.24993999302387238"/>
      </bottom>
    </border>
    <border>
      <left style="thin">
        <color theme="0" tint="-0.4999699890613556"/>
      </left>
      <right style="hair">
        <color theme="0" tint="-0.4999699890613556"/>
      </right>
      <top style="thin">
        <color theme="0" tint="-0.4999699890613556"/>
      </top>
      <bottom style="hair">
        <color theme="0" tint="-0.4999699890613556"/>
      </bottom>
    </border>
    <border>
      <left style="thin">
        <color theme="0" tint="-0.4999699890613556"/>
      </left>
      <right style="hair">
        <color theme="0" tint="-0.4999699890613556"/>
      </right>
      <top style="hair">
        <color theme="0" tint="-0.4999699890613556"/>
      </top>
      <bottom style="thin">
        <color theme="0" tint="-0.4999699890613556"/>
      </bottom>
    </border>
    <border>
      <left style="hair">
        <color theme="0" tint="-0.4999699890613556"/>
      </left>
      <right/>
      <top style="thin">
        <color theme="0" tint="-0.4999699890613556"/>
      </top>
      <bottom style="hair">
        <color theme="0" tint="-0.4999699890613556"/>
      </bottom>
    </border>
    <border>
      <left style="hair">
        <color theme="0" tint="-0.4999699890613556"/>
      </left>
      <right/>
      <top style="hair">
        <color theme="0" tint="-0.4999699890613556"/>
      </top>
      <bottom style="thin">
        <color theme="0" tint="-0.4999699890613556"/>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style="thin">
        <color theme="0" tint="-0.24993999302387238"/>
      </bottom>
    </border>
    <border>
      <left/>
      <right style="thin">
        <color theme="0" tint="-0.24993999302387238"/>
      </right>
      <top/>
      <bottom style="thin">
        <color theme="0" tint="-0.24993999302387238"/>
      </bottom>
    </border>
    <border>
      <left/>
      <right style="thin">
        <color theme="0" tint="-0.3499799966812134"/>
      </right>
      <top style="thin">
        <color theme="0" tint="-0.24993999302387238"/>
      </top>
      <bottom style="thin">
        <color theme="0" tint="-0.24993999302387238"/>
      </bottom>
    </border>
    <border>
      <left style="thin">
        <color theme="0" tint="-0.3499799966812134"/>
      </left>
      <right style="thin">
        <color theme="0" tint="-0.24993999302387238"/>
      </right>
      <top style="thin">
        <color theme="0" tint="-0.24993999302387238"/>
      </top>
      <bottom style="thin">
        <color theme="0" tint="-0.3499799966812134"/>
      </bottom>
    </border>
    <border>
      <left style="thin">
        <color theme="0" tint="-0.24993999302387238"/>
      </left>
      <right style="thin">
        <color theme="0" tint="-0.3499799966812134"/>
      </right>
      <top style="thin">
        <color theme="0" tint="-0.24993999302387238"/>
      </top>
      <bottom style="thin">
        <color theme="0" tint="-0.3499799966812134"/>
      </bottom>
    </border>
    <border>
      <left style="thin">
        <color theme="0" tint="-0.24993999302387238"/>
      </left>
      <right/>
      <top style="thin">
        <color theme="0" tint="-0.24993999302387238"/>
      </top>
      <bottom style="double">
        <color theme="0" tint="-0.24993999302387238"/>
      </bottom>
    </border>
    <border>
      <left/>
      <right style="thin">
        <color theme="0" tint="-0.24993999302387238"/>
      </right>
      <top style="thin">
        <color theme="0" tint="-0.24993999302387238"/>
      </top>
      <bottom style="double">
        <color theme="0" tint="-0.24993999302387238"/>
      </bottom>
    </border>
    <border>
      <left style="thin">
        <color theme="0" tint="-0.24993999302387238"/>
      </left>
      <right style="thin">
        <color theme="0" tint="-0.24993999302387238"/>
      </right>
      <top style="thin">
        <color theme="0" tint="-0.24993999302387238"/>
      </top>
      <bottom style="double">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3499799966812134"/>
      </left>
      <right style="thin">
        <color theme="0" tint="-0.3499799966812134"/>
      </right>
      <top style="hair">
        <color theme="0" tint="-0.4999699890613556"/>
      </top>
      <bottom style="thin">
        <color theme="0" tint="-0.3499799966812134"/>
      </bottom>
    </border>
    <border>
      <left/>
      <right style="hair">
        <color theme="0" tint="-0.4999699890613556"/>
      </right>
      <top style="hair">
        <color theme="0" tint="-0.4999699890613556"/>
      </top>
      <bottom style="thin">
        <color theme="0" tint="-0.3499799966812134"/>
      </bottom>
    </border>
    <border>
      <left style="hair">
        <color theme="0" tint="-0.4999699890613556"/>
      </left>
      <right style="hair">
        <color theme="0" tint="-0.4999699890613556"/>
      </right>
      <top style="hair">
        <color theme="0" tint="-0.4999699890613556"/>
      </top>
      <bottom style="thin">
        <color theme="0" tint="-0.3499799966812134"/>
      </bottom>
    </border>
    <border>
      <left style="hair">
        <color theme="0" tint="-0.4999699890613556"/>
      </left>
      <right style="thin">
        <color theme="0" tint="-0.3499799966812134"/>
      </right>
      <top style="hair">
        <color theme="0" tint="-0.4999699890613556"/>
      </top>
      <bottom style="thin">
        <color theme="0" tint="-0.349979996681213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0">
    <xf numFmtId="0" fontId="0" fillId="0" borderId="0" xfId="0"/>
    <xf numFmtId="0" fontId="1" fillId="0" borderId="0" xfId="0" applyFont="1" applyAlignment="1">
      <alignment vertical="center"/>
    </xf>
    <xf numFmtId="0" fontId="2" fillId="2" borderId="0" xfId="0" applyFont="1" applyFill="1" applyAlignment="1" applyProtection="1">
      <alignment vertical="top" wrapText="1"/>
      <protection hidden="1"/>
    </xf>
    <xf numFmtId="0" fontId="8" fillId="2" borderId="0" xfId="0" applyFont="1" applyFill="1" applyProtection="1">
      <protection hidden="1"/>
    </xf>
    <xf numFmtId="0" fontId="9" fillId="2" borderId="0" xfId="0" applyFont="1" applyFill="1" applyProtection="1">
      <protection hidden="1"/>
    </xf>
    <xf numFmtId="0" fontId="9" fillId="0" borderId="0" xfId="0" applyFont="1" applyAlignment="1">
      <alignment vertical="center"/>
    </xf>
    <xf numFmtId="0" fontId="11" fillId="0" borderId="0" xfId="0" applyFont="1" applyAlignment="1">
      <alignment vertical="center"/>
    </xf>
    <xf numFmtId="4" fontId="7" fillId="2" borderId="1" xfId="0" applyNumberFormat="1" applyFont="1" applyFill="1" applyBorder="1" applyProtection="1">
      <protection hidden="1"/>
    </xf>
    <xf numFmtId="0" fontId="8" fillId="2" borderId="1" xfId="0" applyFont="1" applyFill="1" applyBorder="1" applyProtection="1">
      <protection hidden="1"/>
    </xf>
    <xf numFmtId="0" fontId="9" fillId="2" borderId="1" xfId="0" applyFont="1" applyFill="1" applyBorder="1" applyProtection="1">
      <protection hidden="1"/>
    </xf>
    <xf numFmtId="0" fontId="19" fillId="2" borderId="0" xfId="0" applyFont="1" applyFill="1" applyAlignment="1" applyProtection="1">
      <alignment vertical="center" wrapText="1"/>
      <protection hidden="1"/>
    </xf>
    <xf numFmtId="0" fontId="4" fillId="2" borderId="0" xfId="0" applyFont="1" applyFill="1" applyProtection="1">
      <protection hidden="1"/>
    </xf>
    <xf numFmtId="4" fontId="7" fillId="2" borderId="0" xfId="0" applyNumberFormat="1" applyFont="1" applyFill="1" applyProtection="1">
      <protection hidden="1"/>
    </xf>
    <xf numFmtId="0" fontId="8" fillId="0" borderId="1" xfId="0" applyFont="1" applyFill="1" applyBorder="1" applyProtection="1">
      <protection hidden="1"/>
    </xf>
    <xf numFmtId="0" fontId="8" fillId="0" borderId="0" xfId="0" applyFont="1" applyFill="1" applyProtection="1">
      <protection hidden="1"/>
    </xf>
    <xf numFmtId="0" fontId="1" fillId="0" borderId="0" xfId="0" applyFont="1" applyFill="1" applyAlignment="1">
      <alignment vertical="center"/>
    </xf>
    <xf numFmtId="0" fontId="16" fillId="0" borderId="1" xfId="0" applyFont="1" applyFill="1" applyBorder="1" applyProtection="1">
      <protection hidden="1"/>
    </xf>
    <xf numFmtId="0" fontId="16" fillId="0" borderId="0" xfId="0" applyFont="1" applyFill="1" applyProtection="1">
      <protection hidden="1"/>
    </xf>
    <xf numFmtId="0" fontId="13" fillId="0" borderId="0" xfId="0" applyFont="1" applyAlignment="1">
      <alignment vertical="center"/>
    </xf>
    <xf numFmtId="0" fontId="12" fillId="0" borderId="0" xfId="0" applyFont="1" applyAlignment="1">
      <alignment vertical="center"/>
    </xf>
    <xf numFmtId="164" fontId="13" fillId="3" borderId="2" xfId="0" applyNumberFormat="1" applyFont="1" applyFill="1" applyBorder="1" applyAlignment="1">
      <alignment vertical="center"/>
    </xf>
    <xf numFmtId="164" fontId="12" fillId="3" borderId="3" xfId="0" applyNumberFormat="1" applyFont="1" applyFill="1" applyBorder="1" applyAlignment="1">
      <alignment vertical="center"/>
    </xf>
    <xf numFmtId="164" fontId="13" fillId="4" borderId="4" xfId="0" applyNumberFormat="1" applyFont="1" applyFill="1" applyBorder="1" applyAlignment="1">
      <alignment vertical="center"/>
    </xf>
    <xf numFmtId="164" fontId="13" fillId="4" borderId="5" xfId="0" applyNumberFormat="1" applyFont="1" applyFill="1" applyBorder="1" applyAlignment="1">
      <alignment vertical="center"/>
    </xf>
    <xf numFmtId="164" fontId="13" fillId="4" borderId="6" xfId="0" applyNumberFormat="1" applyFont="1" applyFill="1" applyBorder="1" applyAlignment="1">
      <alignment vertical="center"/>
    </xf>
    <xf numFmtId="0" fontId="26" fillId="0" borderId="0" xfId="0" applyFont="1" applyAlignment="1">
      <alignment vertical="center"/>
    </xf>
    <xf numFmtId="164" fontId="12" fillId="0" borderId="0" xfId="0" applyNumberFormat="1" applyFont="1" applyFill="1" applyBorder="1" applyAlignment="1">
      <alignment vertical="center"/>
    </xf>
    <xf numFmtId="0" fontId="22" fillId="4" borderId="7" xfId="0" applyFont="1" applyFill="1" applyBorder="1" applyAlignment="1">
      <alignment vertical="center"/>
    </xf>
    <xf numFmtId="0" fontId="22" fillId="4" borderId="8" xfId="0" applyFont="1" applyFill="1" applyBorder="1" applyAlignment="1">
      <alignment vertical="center"/>
    </xf>
    <xf numFmtId="0" fontId="27" fillId="0" borderId="0" xfId="0" applyFont="1" applyAlignment="1">
      <alignment vertical="center"/>
    </xf>
    <xf numFmtId="0" fontId="2" fillId="2" borderId="0" xfId="0" applyFont="1" applyFill="1" applyAlignment="1" applyProtection="1">
      <alignment vertical="center" wrapText="1"/>
      <protection hidden="1"/>
    </xf>
    <xf numFmtId="0" fontId="22" fillId="4" borderId="7" xfId="0" applyFont="1" applyFill="1" applyBorder="1" applyAlignment="1">
      <alignment horizontal="right" vertical="center"/>
    </xf>
    <xf numFmtId="0" fontId="22" fillId="4" borderId="8" xfId="0" applyFont="1" applyFill="1" applyBorder="1" applyAlignment="1">
      <alignment horizontal="right" vertical="center"/>
    </xf>
    <xf numFmtId="164" fontId="13" fillId="4" borderId="9" xfId="0" applyNumberFormat="1" applyFont="1" applyFill="1" applyBorder="1" applyAlignment="1">
      <alignment vertical="center"/>
    </xf>
    <xf numFmtId="164" fontId="13" fillId="4" borderId="10" xfId="0" applyNumberFormat="1" applyFont="1" applyFill="1" applyBorder="1" applyAlignment="1">
      <alignment vertical="center"/>
    </xf>
    <xf numFmtId="164" fontId="13" fillId="4" borderId="11" xfId="0" applyNumberFormat="1" applyFont="1" applyFill="1" applyBorder="1" applyAlignment="1">
      <alignment vertical="center"/>
    </xf>
    <xf numFmtId="164" fontId="12" fillId="3" borderId="12" xfId="0" applyNumberFormat="1" applyFont="1" applyFill="1" applyBorder="1" applyAlignment="1">
      <alignment vertical="center"/>
    </xf>
    <xf numFmtId="164" fontId="13" fillId="5" borderId="10" xfId="0" applyNumberFormat="1" applyFont="1" applyFill="1" applyBorder="1" applyAlignment="1" applyProtection="1">
      <alignment vertical="center"/>
      <protection locked="0"/>
    </xf>
    <xf numFmtId="0" fontId="13" fillId="3" borderId="13" xfId="0" applyFont="1" applyFill="1" applyBorder="1" applyAlignment="1">
      <alignment horizontal="right" vertical="center"/>
    </xf>
    <xf numFmtId="164" fontId="13" fillId="5" borderId="7" xfId="0" applyNumberFormat="1" applyFont="1" applyFill="1" applyBorder="1" applyAlignment="1" applyProtection="1">
      <alignment vertical="center"/>
      <protection locked="0"/>
    </xf>
    <xf numFmtId="164" fontId="13" fillId="5" borderId="14" xfId="0" applyNumberFormat="1" applyFont="1" applyFill="1" applyBorder="1" applyAlignment="1" applyProtection="1">
      <alignment vertical="center"/>
      <protection locked="0"/>
    </xf>
    <xf numFmtId="164" fontId="13" fillId="5" borderId="8" xfId="0" applyNumberFormat="1" applyFont="1" applyFill="1" applyBorder="1" applyAlignment="1" applyProtection="1">
      <alignment vertical="center"/>
      <protection locked="0"/>
    </xf>
    <xf numFmtId="164" fontId="12" fillId="3" borderId="15" xfId="0" applyNumberFormat="1" applyFont="1" applyFill="1" applyBorder="1" applyAlignment="1">
      <alignment vertical="center"/>
    </xf>
    <xf numFmtId="0" fontId="1" fillId="0" borderId="0" xfId="0" applyFont="1" applyAlignment="1" applyProtection="1">
      <alignment vertical="center"/>
      <protection/>
    </xf>
    <xf numFmtId="0" fontId="2" fillId="2" borderId="0" xfId="0" applyFont="1" applyFill="1" applyAlignment="1" applyProtection="1">
      <alignment vertical="center" wrapText="1"/>
      <protection/>
    </xf>
    <xf numFmtId="0" fontId="2" fillId="2" borderId="0" xfId="0" applyFont="1" applyFill="1" applyAlignment="1" applyProtection="1">
      <alignment vertical="top" wrapText="1"/>
      <protection/>
    </xf>
    <xf numFmtId="0" fontId="5" fillId="2" borderId="1" xfId="0" applyFont="1" applyFill="1" applyBorder="1" applyProtection="1">
      <protection/>
    </xf>
    <xf numFmtId="0" fontId="8" fillId="2" borderId="1" xfId="0" applyFont="1" applyFill="1" applyBorder="1" applyProtection="1">
      <protection/>
    </xf>
    <xf numFmtId="0" fontId="8" fillId="0" borderId="1" xfId="0" applyFont="1" applyFill="1" applyBorder="1" applyProtection="1">
      <protection/>
    </xf>
    <xf numFmtId="0" fontId="9" fillId="2" borderId="1" xfId="0" applyFont="1" applyFill="1" applyBorder="1" applyProtection="1">
      <protection/>
    </xf>
    <xf numFmtId="0" fontId="4" fillId="2" borderId="0" xfId="0" applyFont="1" applyFill="1" applyProtection="1">
      <protection/>
    </xf>
    <xf numFmtId="0" fontId="5" fillId="2" borderId="0" xfId="0" applyFont="1" applyFill="1" applyProtection="1">
      <protection/>
    </xf>
    <xf numFmtId="0" fontId="6" fillId="2" borderId="0" xfId="0" applyFont="1" applyFill="1" applyAlignment="1" applyProtection="1">
      <alignment horizontal="right" vertical="top"/>
      <protection/>
    </xf>
    <xf numFmtId="4" fontId="7" fillId="2" borderId="0" xfId="0" applyNumberFormat="1" applyFont="1" applyFill="1" applyProtection="1">
      <protection/>
    </xf>
    <xf numFmtId="0" fontId="8" fillId="2" borderId="0" xfId="0" applyFont="1" applyFill="1" applyProtection="1">
      <protection/>
    </xf>
    <xf numFmtId="0" fontId="8" fillId="0" borderId="0" xfId="0" applyFont="1" applyFill="1" applyProtection="1">
      <protection/>
    </xf>
    <xf numFmtId="0" fontId="1" fillId="0" borderId="0" xfId="0" applyFont="1" applyFill="1" applyAlignment="1" applyProtection="1">
      <alignment vertical="center"/>
      <protection/>
    </xf>
    <xf numFmtId="0" fontId="9" fillId="2" borderId="0" xfId="0" applyFont="1" applyFill="1" applyProtection="1">
      <protection/>
    </xf>
    <xf numFmtId="0" fontId="27" fillId="0" borderId="0" xfId="0" applyFont="1" applyAlignment="1" applyProtection="1">
      <alignment vertical="center"/>
      <protection/>
    </xf>
    <xf numFmtId="0" fontId="13" fillId="0" borderId="0" xfId="0" applyFont="1" applyAlignment="1" applyProtection="1">
      <alignment vertical="center"/>
      <protection/>
    </xf>
    <xf numFmtId="0" fontId="26" fillId="0" borderId="0" xfId="0" applyFont="1" applyAlignment="1" applyProtection="1">
      <alignment vertical="center"/>
      <protection/>
    </xf>
    <xf numFmtId="0" fontId="13" fillId="3" borderId="13" xfId="0" applyFont="1" applyFill="1" applyBorder="1" applyAlignment="1" applyProtection="1">
      <alignment horizontal="right" vertical="center"/>
      <protection/>
    </xf>
    <xf numFmtId="164" fontId="13" fillId="3" borderId="2" xfId="0" applyNumberFormat="1" applyFont="1" applyFill="1" applyBorder="1" applyAlignment="1" applyProtection="1">
      <alignment vertical="center"/>
      <protection/>
    </xf>
    <xf numFmtId="164" fontId="24" fillId="3" borderId="2" xfId="0" applyNumberFormat="1" applyFont="1" applyFill="1" applyBorder="1" applyAlignment="1" applyProtection="1">
      <alignment vertical="center"/>
      <protection/>
    </xf>
    <xf numFmtId="164" fontId="13" fillId="3" borderId="16" xfId="0" applyNumberFormat="1" applyFont="1" applyFill="1" applyBorder="1" applyAlignment="1" applyProtection="1">
      <alignment vertical="center"/>
      <protection/>
    </xf>
    <xf numFmtId="0" fontId="22" fillId="4" borderId="7" xfId="0" applyFont="1" applyFill="1" applyBorder="1" applyAlignment="1" applyProtection="1">
      <alignment horizontal="right" vertical="center"/>
      <protection/>
    </xf>
    <xf numFmtId="0" fontId="13" fillId="4" borderId="4" xfId="0" applyFont="1" applyFill="1" applyBorder="1" applyAlignment="1" applyProtection="1">
      <alignment horizontal="left" vertical="center" indent="1"/>
      <protection/>
    </xf>
    <xf numFmtId="164" fontId="13" fillId="4" borderId="4" xfId="0" applyNumberFormat="1" applyFont="1" applyFill="1" applyBorder="1" applyAlignment="1" applyProtection="1">
      <alignment vertical="center"/>
      <protection/>
    </xf>
    <xf numFmtId="164" fontId="13" fillId="4" borderId="10" xfId="0" applyNumberFormat="1" applyFont="1" applyFill="1" applyBorder="1" applyAlignment="1" applyProtection="1">
      <alignment vertical="center"/>
      <protection/>
    </xf>
    <xf numFmtId="164" fontId="13" fillId="4" borderId="6" xfId="0" applyNumberFormat="1" applyFont="1" applyFill="1" applyBorder="1" applyAlignment="1" applyProtection="1">
      <alignment vertical="center"/>
      <protection/>
    </xf>
    <xf numFmtId="0" fontId="22" fillId="4" borderId="8" xfId="0" applyFont="1" applyFill="1" applyBorder="1" applyAlignment="1" applyProtection="1">
      <alignment horizontal="right" vertical="center"/>
      <protection/>
    </xf>
    <xf numFmtId="0" fontId="13" fillId="4" borderId="5" xfId="0" applyFont="1" applyFill="1" applyBorder="1" applyAlignment="1" applyProtection="1">
      <alignment horizontal="left" vertical="center" indent="1"/>
      <protection/>
    </xf>
    <xf numFmtId="164" fontId="13" fillId="4" borderId="5" xfId="0" applyNumberFormat="1" applyFont="1" applyFill="1" applyBorder="1" applyAlignment="1" applyProtection="1">
      <alignment vertical="center"/>
      <protection/>
    </xf>
    <xf numFmtId="164" fontId="13" fillId="4" borderId="11" xfId="0" applyNumberFormat="1" applyFont="1" applyFill="1" applyBorder="1" applyAlignment="1" applyProtection="1">
      <alignment vertical="center"/>
      <protection/>
    </xf>
    <xf numFmtId="164" fontId="13" fillId="4" borderId="9" xfId="0" applyNumberFormat="1" applyFont="1" applyFill="1" applyBorder="1" applyAlignment="1" applyProtection="1">
      <alignment vertical="center"/>
      <protection/>
    </xf>
    <xf numFmtId="164" fontId="13" fillId="4" borderId="17" xfId="0" applyNumberFormat="1" applyFont="1" applyFill="1" applyBorder="1" applyAlignment="1" applyProtection="1">
      <alignment vertical="center"/>
      <protection/>
    </xf>
    <xf numFmtId="0" fontId="13" fillId="3" borderId="18" xfId="0" applyFont="1" applyFill="1" applyBorder="1" applyAlignment="1" applyProtection="1">
      <alignment horizontal="right" vertical="center"/>
      <protection/>
    </xf>
    <xf numFmtId="164" fontId="13" fillId="3" borderId="19" xfId="0" applyNumberFormat="1" applyFont="1" applyFill="1" applyBorder="1" applyAlignment="1" applyProtection="1">
      <alignment vertical="center"/>
      <protection/>
    </xf>
    <xf numFmtId="0" fontId="22" fillId="4" borderId="7" xfId="0" applyFont="1" applyFill="1" applyBorder="1" applyAlignment="1" applyProtection="1">
      <alignment vertical="center"/>
      <protection/>
    </xf>
    <xf numFmtId="0" fontId="22" fillId="4" borderId="8" xfId="0" applyFont="1" applyFill="1" applyBorder="1" applyAlignment="1" applyProtection="1">
      <alignment vertical="center"/>
      <protection/>
    </xf>
    <xf numFmtId="164" fontId="13" fillId="4" borderId="20" xfId="0" applyNumberFormat="1" applyFont="1" applyFill="1" applyBorder="1"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10" fillId="0" borderId="0" xfId="0" applyFont="1" applyAlignment="1" applyProtection="1">
      <alignment vertical="center"/>
      <protection/>
    </xf>
    <xf numFmtId="0" fontId="9" fillId="0" borderId="0" xfId="0" applyFont="1" applyAlignment="1" applyProtection="1">
      <alignment vertical="center"/>
      <protection/>
    </xf>
    <xf numFmtId="0" fontId="6" fillId="0" borderId="0" xfId="0" applyFont="1" applyFill="1" applyProtection="1">
      <protection/>
    </xf>
    <xf numFmtId="164" fontId="12" fillId="3" borderId="12" xfId="0" applyNumberFormat="1" applyFont="1" applyFill="1" applyBorder="1" applyAlignment="1" applyProtection="1">
      <alignment vertical="center"/>
      <protection/>
    </xf>
    <xf numFmtId="164" fontId="12" fillId="4" borderId="6" xfId="0" applyNumberFormat="1" applyFont="1" applyFill="1" applyBorder="1" applyAlignment="1" applyProtection="1">
      <alignment vertical="center"/>
      <protection/>
    </xf>
    <xf numFmtId="164" fontId="12" fillId="4" borderId="9" xfId="0" applyNumberFormat="1" applyFont="1" applyFill="1" applyBorder="1" applyAlignment="1" applyProtection="1">
      <alignment vertical="center"/>
      <protection/>
    </xf>
    <xf numFmtId="164" fontId="12" fillId="4" borderId="17" xfId="0" applyNumberFormat="1" applyFont="1" applyFill="1" applyBorder="1" applyAlignment="1" applyProtection="1">
      <alignment vertical="center"/>
      <protection/>
    </xf>
    <xf numFmtId="0" fontId="10" fillId="0" borderId="0" xfId="0" applyFont="1" applyFill="1" applyAlignment="1" applyProtection="1">
      <alignment vertical="center"/>
      <protection/>
    </xf>
    <xf numFmtId="164" fontId="13" fillId="4" borderId="7" xfId="0" applyNumberFormat="1" applyFont="1" applyFill="1" applyBorder="1" applyAlignment="1" applyProtection="1">
      <alignment vertical="center"/>
      <protection/>
    </xf>
    <xf numFmtId="164" fontId="13" fillId="4" borderId="14" xfId="0" applyNumberFormat="1" applyFont="1" applyFill="1" applyBorder="1" applyAlignment="1" applyProtection="1">
      <alignment vertical="center"/>
      <protection/>
    </xf>
    <xf numFmtId="164" fontId="13" fillId="4" borderId="8" xfId="0" applyNumberFormat="1" applyFont="1" applyFill="1" applyBorder="1" applyAlignment="1" applyProtection="1">
      <alignment vertical="center"/>
      <protection/>
    </xf>
    <xf numFmtId="164" fontId="13" fillId="4" borderId="21" xfId="0" applyNumberFormat="1" applyFont="1" applyFill="1" applyBorder="1" applyAlignment="1" applyProtection="1">
      <alignment vertical="center"/>
      <protection/>
    </xf>
    <xf numFmtId="164" fontId="13" fillId="4" borderId="22" xfId="0" applyNumberFormat="1" applyFont="1" applyFill="1" applyBorder="1" applyAlignment="1" applyProtection="1">
      <alignment vertical="center"/>
      <protection/>
    </xf>
    <xf numFmtId="164" fontId="13" fillId="4" borderId="23" xfId="0" applyNumberFormat="1" applyFont="1" applyFill="1" applyBorder="1" applyAlignment="1" applyProtection="1">
      <alignment vertical="center"/>
      <protection/>
    </xf>
    <xf numFmtId="0" fontId="27" fillId="4" borderId="0" xfId="0" applyFont="1" applyFill="1" applyAlignment="1" applyProtection="1">
      <alignment vertical="center"/>
      <protection/>
    </xf>
    <xf numFmtId="0" fontId="11" fillId="0" borderId="0" xfId="0" applyFont="1" applyFill="1" applyAlignment="1" applyProtection="1">
      <alignment vertical="center"/>
      <protection/>
    </xf>
    <xf numFmtId="0" fontId="33" fillId="0" borderId="0" xfId="0" applyFont="1" applyFill="1" applyAlignment="1" applyProtection="1">
      <alignment horizontal="left" vertical="center" wrapText="1"/>
      <protection/>
    </xf>
    <xf numFmtId="0" fontId="21" fillId="0" borderId="0" xfId="0" applyFont="1" applyFill="1" applyAlignment="1" applyProtection="1">
      <alignment vertical="center"/>
      <protection/>
    </xf>
    <xf numFmtId="0" fontId="27" fillId="0" borderId="0" xfId="0" applyFont="1" applyFill="1" applyAlignment="1" applyProtection="1">
      <alignment vertical="center"/>
      <protection/>
    </xf>
    <xf numFmtId="0" fontId="13" fillId="0" borderId="0" xfId="0" applyFont="1" applyFill="1" applyAlignment="1" applyProtection="1">
      <alignment vertical="center"/>
      <protection/>
    </xf>
    <xf numFmtId="0" fontId="3" fillId="2" borderId="1" xfId="0" applyFont="1" applyFill="1" applyBorder="1" applyProtection="1">
      <protection/>
    </xf>
    <xf numFmtId="0" fontId="31" fillId="0" borderId="0" xfId="0" applyFont="1" applyFill="1" applyBorder="1" applyProtection="1">
      <protection/>
    </xf>
    <xf numFmtId="0" fontId="34" fillId="0" borderId="0" xfId="0" applyFont="1" applyFill="1" applyBorder="1" applyProtection="1">
      <protection/>
    </xf>
    <xf numFmtId="164" fontId="12" fillId="3" borderId="13" xfId="0" applyNumberFormat="1" applyFont="1" applyFill="1" applyBorder="1" applyAlignment="1" applyProtection="1">
      <alignment vertical="center"/>
      <protection/>
    </xf>
    <xf numFmtId="164" fontId="12" fillId="3" borderId="3" xfId="0" applyNumberFormat="1" applyFont="1" applyFill="1" applyBorder="1" applyAlignment="1" applyProtection="1">
      <alignment vertical="center"/>
      <protection/>
    </xf>
    <xf numFmtId="164" fontId="12" fillId="3" borderId="16" xfId="0" applyNumberFormat="1" applyFont="1" applyFill="1" applyBorder="1" applyAlignment="1">
      <alignment vertical="center"/>
    </xf>
    <xf numFmtId="164" fontId="13" fillId="5" borderId="24" xfId="0" applyNumberFormat="1" applyFont="1" applyFill="1" applyBorder="1" applyAlignment="1" applyProtection="1">
      <alignment vertical="center"/>
      <protection locked="0"/>
    </xf>
    <xf numFmtId="164" fontId="13" fillId="5" borderId="25" xfId="0" applyNumberFormat="1" applyFont="1" applyFill="1" applyBorder="1" applyAlignment="1" applyProtection="1">
      <alignment vertical="center"/>
      <protection locked="0"/>
    </xf>
    <xf numFmtId="0" fontId="2" fillId="2" borderId="0" xfId="0" applyFont="1" applyFill="1" applyAlignment="1" applyProtection="1">
      <alignment horizontal="right" vertical="center" wrapText="1"/>
      <protection/>
    </xf>
    <xf numFmtId="0" fontId="28" fillId="0" borderId="0" xfId="0" applyFont="1" applyFill="1" applyAlignment="1" applyProtection="1">
      <alignment horizontal="left" vertical="center" wrapText="1"/>
      <protection/>
    </xf>
    <xf numFmtId="164" fontId="13" fillId="5" borderId="18" xfId="0" applyNumberFormat="1" applyFont="1" applyFill="1" applyBorder="1" applyAlignment="1" applyProtection="1">
      <alignment vertical="center"/>
      <protection locked="0"/>
    </xf>
    <xf numFmtId="164" fontId="13" fillId="5" borderId="26" xfId="0" applyNumberFormat="1" applyFont="1" applyFill="1" applyBorder="1" applyAlignment="1" applyProtection="1">
      <alignment vertical="center"/>
      <protection locked="0"/>
    </xf>
    <xf numFmtId="164" fontId="13" fillId="5" borderId="27" xfId="0" applyNumberFormat="1" applyFont="1" applyFill="1" applyBorder="1" applyAlignment="1" applyProtection="1">
      <alignment vertical="center"/>
      <protection locked="0"/>
    </xf>
    <xf numFmtId="0" fontId="4" fillId="2" borderId="28" xfId="0" applyFont="1" applyFill="1" applyBorder="1" applyProtection="1">
      <protection/>
    </xf>
    <xf numFmtId="0" fontId="5" fillId="2" borderId="28" xfId="0" applyFont="1" applyFill="1" applyBorder="1" applyProtection="1">
      <protection/>
    </xf>
    <xf numFmtId="0" fontId="8" fillId="2" borderId="28" xfId="0" applyFont="1" applyFill="1" applyBorder="1" applyProtection="1">
      <protection/>
    </xf>
    <xf numFmtId="0" fontId="9" fillId="2" borderId="28" xfId="0" applyFont="1" applyFill="1" applyBorder="1" applyProtection="1">
      <protection/>
    </xf>
    <xf numFmtId="0" fontId="1" fillId="0" borderId="28" xfId="0" applyFont="1" applyBorder="1" applyAlignment="1" applyProtection="1">
      <alignment vertical="center"/>
      <protection/>
    </xf>
    <xf numFmtId="0" fontId="1" fillId="0" borderId="28"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9" fillId="2" borderId="0" xfId="0" applyFont="1" applyFill="1" applyBorder="1" applyAlignment="1" applyProtection="1">
      <alignment horizontal="left" vertical="top" wrapText="1"/>
      <protection/>
    </xf>
    <xf numFmtId="0" fontId="30" fillId="2" borderId="0" xfId="0" applyFont="1" applyFill="1" applyBorder="1" applyAlignment="1" applyProtection="1">
      <alignment horizontal="left" vertical="top" wrapText="1"/>
      <protection/>
    </xf>
    <xf numFmtId="164" fontId="24" fillId="3" borderId="19" xfId="0" applyNumberFormat="1" applyFont="1" applyFill="1" applyBorder="1" applyAlignment="1" applyProtection="1">
      <alignment vertical="center"/>
      <protection/>
    </xf>
    <xf numFmtId="0" fontId="40" fillId="0" borderId="0" xfId="0" applyFont="1" applyProtection="1">
      <protection hidden="1"/>
    </xf>
    <xf numFmtId="0" fontId="42" fillId="0" borderId="0" xfId="0" applyFont="1" applyProtection="1">
      <protection hidden="1"/>
    </xf>
    <xf numFmtId="0" fontId="43" fillId="0" borderId="0" xfId="0" applyFont="1" applyProtection="1">
      <protection hidden="1"/>
    </xf>
    <xf numFmtId="0" fontId="43" fillId="0" borderId="0" xfId="0" applyFont="1" applyAlignment="1" applyProtection="1">
      <alignment horizontal="left" vertical="center"/>
      <protection hidden="1"/>
    </xf>
    <xf numFmtId="0" fontId="44" fillId="0" borderId="0" xfId="0" applyFont="1" applyAlignment="1" applyProtection="1">
      <alignment horizontal="right" vertical="top"/>
      <protection hidden="1"/>
    </xf>
    <xf numFmtId="0" fontId="45" fillId="0" borderId="0" xfId="0" applyFont="1" applyAlignment="1" applyProtection="1">
      <alignment vertical="center"/>
      <protection hidden="1"/>
    </xf>
    <xf numFmtId="0" fontId="5" fillId="0" borderId="0" xfId="0" applyFont="1" applyAlignment="1" applyProtection="1">
      <alignment vertical="center"/>
      <protection hidden="1"/>
    </xf>
    <xf numFmtId="0" fontId="40" fillId="0" borderId="0" xfId="0" applyFont="1" applyAlignment="1" applyProtection="1">
      <alignment horizontal="left" vertical="center"/>
      <protection hidden="1"/>
    </xf>
    <xf numFmtId="0" fontId="46" fillId="0" borderId="0" xfId="0" applyFont="1" applyAlignment="1" applyProtection="1">
      <alignment horizontal="right" vertical="top" wrapText="1"/>
      <protection hidden="1"/>
    </xf>
    <xf numFmtId="0" fontId="38" fillId="0" borderId="0" xfId="0" applyFont="1" applyAlignment="1" applyProtection="1">
      <alignment vertical="center"/>
      <protection hidden="1"/>
    </xf>
    <xf numFmtId="0" fontId="47" fillId="0" borderId="0" xfId="0" applyFont="1" applyAlignment="1" applyProtection="1">
      <alignment horizontal="left" vertical="center"/>
      <protection hidden="1"/>
    </xf>
    <xf numFmtId="0" fontId="48" fillId="0" borderId="0" xfId="0" applyFont="1" applyAlignment="1" applyProtection="1">
      <alignment horizontal="right" vertical="top"/>
      <protection hidden="1"/>
    </xf>
    <xf numFmtId="0" fontId="49" fillId="0" borderId="0" xfId="0" applyFont="1" applyAlignment="1" applyProtection="1">
      <alignment horizontal="left" vertical="center"/>
      <protection hidden="1"/>
    </xf>
    <xf numFmtId="0" fontId="1" fillId="0" borderId="0" xfId="0" applyFont="1" applyAlignment="1" applyProtection="1">
      <alignment vertical="top" wrapText="1"/>
      <protection hidden="1"/>
    </xf>
    <xf numFmtId="0" fontId="39" fillId="0" borderId="0" xfId="0" applyFont="1" applyAlignment="1" applyProtection="1">
      <alignment horizontal="left" vertical="top" wrapText="1"/>
      <protection hidden="1"/>
    </xf>
    <xf numFmtId="0" fontId="50" fillId="0" borderId="0" xfId="0" applyFont="1" applyAlignment="1" applyProtection="1">
      <alignment horizontal="left" vertical="top" wrapText="1"/>
      <protection hidden="1"/>
    </xf>
    <xf numFmtId="0" fontId="51" fillId="6" borderId="0" xfId="0" applyFont="1" applyFill="1" applyAlignment="1" applyProtection="1">
      <alignment vertical="top" wrapText="1"/>
      <protection hidden="1"/>
    </xf>
    <xf numFmtId="0" fontId="51" fillId="6" borderId="29" xfId="0" applyFont="1" applyFill="1" applyBorder="1" applyAlignment="1" applyProtection="1">
      <alignment vertical="top" wrapText="1"/>
      <protection hidden="1"/>
    </xf>
    <xf numFmtId="0" fontId="1" fillId="0" borderId="0" xfId="0" applyFont="1" applyAlignment="1" applyProtection="1">
      <alignment horizontal="left" vertical="top" wrapText="1"/>
      <protection hidden="1"/>
    </xf>
    <xf numFmtId="0" fontId="39" fillId="0" borderId="0" xfId="0" applyFont="1" applyAlignment="1" applyProtection="1">
      <alignment vertical="top" wrapText="1"/>
      <protection hidden="1"/>
    </xf>
    <xf numFmtId="0" fontId="53" fillId="0" borderId="0" xfId="0" applyFont="1" applyProtection="1">
      <protection hidden="1"/>
    </xf>
    <xf numFmtId="0" fontId="54" fillId="0" borderId="0" xfId="0" applyFont="1" applyProtection="1">
      <protection hidden="1"/>
    </xf>
    <xf numFmtId="0" fontId="55" fillId="0" borderId="0" xfId="0" applyFont="1" applyProtection="1">
      <protection hidden="1"/>
    </xf>
    <xf numFmtId="0" fontId="52" fillId="0" borderId="0" xfId="0" applyFont="1" applyProtection="1">
      <protection hidden="1"/>
    </xf>
    <xf numFmtId="0" fontId="56" fillId="0" borderId="0" xfId="0" applyFont="1" applyAlignment="1" applyProtection="1">
      <alignment horizontal="right"/>
      <protection hidden="1"/>
    </xf>
    <xf numFmtId="164" fontId="13" fillId="7" borderId="2" xfId="0" applyNumberFormat="1" applyFont="1" applyFill="1" applyBorder="1" applyAlignment="1">
      <alignment vertical="center"/>
    </xf>
    <xf numFmtId="164" fontId="24" fillId="8" borderId="30" xfId="0" applyNumberFormat="1" applyFont="1" applyFill="1" applyBorder="1" applyAlignment="1" applyProtection="1">
      <alignment vertical="center"/>
      <protection locked="0"/>
    </xf>
    <xf numFmtId="0" fontId="13" fillId="9" borderId="30" xfId="0" applyFont="1" applyFill="1" applyBorder="1" applyAlignment="1" applyProtection="1">
      <alignment horizontal="left" vertical="center" wrapText="1" indent="1"/>
      <protection locked="0"/>
    </xf>
    <xf numFmtId="164" fontId="24" fillId="8" borderId="31" xfId="0" applyNumberFormat="1" applyFont="1" applyFill="1" applyBorder="1" applyAlignment="1" applyProtection="1">
      <alignment vertical="center"/>
      <protection locked="0"/>
    </xf>
    <xf numFmtId="164" fontId="24" fillId="8" borderId="32" xfId="0" applyNumberFormat="1" applyFont="1" applyFill="1" applyBorder="1" applyAlignment="1" applyProtection="1">
      <alignment vertical="center"/>
      <protection locked="0"/>
    </xf>
    <xf numFmtId="0" fontId="13" fillId="10" borderId="33" xfId="0" applyFont="1" applyFill="1" applyBorder="1" applyAlignment="1" applyProtection="1">
      <alignment horizontal="center" vertical="center" wrapText="1"/>
      <protection locked="0"/>
    </xf>
    <xf numFmtId="0" fontId="13" fillId="10" borderId="34" xfId="0" applyFont="1" applyFill="1" applyBorder="1" applyAlignment="1" applyProtection="1">
      <alignment horizontal="center" vertical="center" wrapText="1"/>
      <protection locked="0"/>
    </xf>
    <xf numFmtId="0" fontId="51" fillId="6" borderId="0" xfId="0" applyFont="1" applyFill="1" applyBorder="1" applyAlignment="1" applyProtection="1">
      <alignment vertical="top" wrapText="1"/>
      <protection hidden="1"/>
    </xf>
    <xf numFmtId="0" fontId="39" fillId="0" borderId="0" xfId="0" applyFont="1" applyBorder="1" applyAlignment="1" applyProtection="1">
      <alignment horizontal="left" vertical="top" wrapText="1"/>
      <protection hidden="1"/>
    </xf>
    <xf numFmtId="0" fontId="50" fillId="0" borderId="0" xfId="0" applyFont="1" applyBorder="1" applyAlignment="1" applyProtection="1">
      <alignment horizontal="left" vertical="top" wrapText="1"/>
      <protection hidden="1"/>
    </xf>
    <xf numFmtId="0" fontId="39" fillId="0" borderId="35" xfId="0" applyFont="1" applyBorder="1" applyAlignment="1" applyProtection="1">
      <alignment horizontal="left" vertical="top" wrapText="1"/>
      <protection hidden="1"/>
    </xf>
    <xf numFmtId="0" fontId="39" fillId="0" borderId="35" xfId="0" applyFont="1" applyBorder="1" applyAlignment="1" applyProtection="1">
      <alignment horizontal="left" vertical="top" wrapText="1" indent="2"/>
      <protection hidden="1"/>
    </xf>
    <xf numFmtId="0" fontId="39" fillId="0" borderId="36" xfId="0" applyFont="1" applyBorder="1" applyAlignment="1" applyProtection="1">
      <alignment horizontal="left" vertical="top" wrapText="1"/>
      <protection hidden="1"/>
    </xf>
    <xf numFmtId="0" fontId="50" fillId="0" borderId="36" xfId="0" applyFont="1" applyBorder="1" applyAlignment="1" applyProtection="1">
      <alignment horizontal="left" vertical="top" wrapText="1"/>
      <protection hidden="1"/>
    </xf>
    <xf numFmtId="0" fontId="41" fillId="0" borderId="0" xfId="0" applyFont="1" applyAlignment="1" applyProtection="1">
      <alignment horizontal="right"/>
      <protection hidden="1"/>
    </xf>
    <xf numFmtId="0" fontId="30" fillId="2" borderId="0" xfId="0" applyFont="1" applyFill="1" applyAlignment="1" applyProtection="1">
      <alignment vertical="top" wrapText="1"/>
      <protection/>
    </xf>
    <xf numFmtId="0" fontId="6" fillId="2" borderId="1" xfId="0" applyFont="1" applyFill="1" applyBorder="1" applyAlignment="1" applyProtection="1">
      <alignment horizontal="right" vertical="top"/>
      <protection/>
    </xf>
    <xf numFmtId="4" fontId="7" fillId="2" borderId="1" xfId="0" applyNumberFormat="1" applyFont="1" applyFill="1" applyBorder="1" applyProtection="1">
      <protection/>
    </xf>
    <xf numFmtId="0" fontId="16" fillId="0" borderId="1" xfId="0" applyFont="1" applyFill="1" applyBorder="1" applyProtection="1">
      <protection/>
    </xf>
    <xf numFmtId="0" fontId="16" fillId="0" borderId="0" xfId="0" applyFont="1" applyFill="1" applyProtection="1">
      <protection/>
    </xf>
    <xf numFmtId="0" fontId="5" fillId="2" borderId="0" xfId="0" applyFont="1" applyFill="1" applyAlignment="1" applyProtection="1">
      <alignment vertical="top" wrapText="1"/>
      <protection/>
    </xf>
    <xf numFmtId="0" fontId="13" fillId="10" borderId="37" xfId="0" applyFont="1" applyFill="1" applyBorder="1" applyAlignment="1" applyProtection="1">
      <alignment horizontal="center" vertical="center" wrapText="1"/>
      <protection/>
    </xf>
    <xf numFmtId="0" fontId="13" fillId="7" borderId="38" xfId="0" applyFont="1" applyFill="1" applyBorder="1" applyAlignment="1" applyProtection="1">
      <alignment vertical="center"/>
      <protection/>
    </xf>
    <xf numFmtId="164" fontId="13" fillId="7" borderId="38" xfId="0" applyNumberFormat="1" applyFont="1" applyFill="1" applyBorder="1" applyAlignment="1" applyProtection="1">
      <alignment vertical="center"/>
      <protection/>
    </xf>
    <xf numFmtId="164" fontId="24" fillId="7" borderId="38" xfId="0" applyNumberFormat="1" applyFont="1" applyFill="1" applyBorder="1" applyAlignment="1" applyProtection="1">
      <alignment vertical="center"/>
      <protection/>
    </xf>
    <xf numFmtId="164" fontId="12" fillId="7" borderId="38" xfId="0" applyNumberFormat="1" applyFont="1" applyFill="1" applyBorder="1" applyAlignment="1" applyProtection="1">
      <alignment vertical="center"/>
      <protection/>
    </xf>
    <xf numFmtId="164" fontId="12" fillId="7" borderId="39" xfId="0" applyNumberFormat="1" applyFont="1" applyFill="1" applyBorder="1" applyAlignment="1" applyProtection="1">
      <alignment vertical="center"/>
      <protection/>
    </xf>
    <xf numFmtId="164" fontId="30" fillId="7" borderId="40" xfId="0" applyNumberFormat="1" applyFont="1" applyFill="1" applyBorder="1" applyAlignment="1" applyProtection="1">
      <alignment vertical="center"/>
      <protection/>
    </xf>
    <xf numFmtId="164" fontId="24" fillId="4" borderId="30" xfId="0" applyNumberFormat="1" applyFont="1" applyFill="1" applyBorder="1" applyAlignment="1" applyProtection="1">
      <alignment vertical="center"/>
      <protection/>
    </xf>
    <xf numFmtId="164" fontId="13" fillId="4" borderId="30" xfId="0" applyNumberFormat="1" applyFont="1" applyFill="1" applyBorder="1" applyAlignment="1" applyProtection="1">
      <alignment vertical="center"/>
      <protection/>
    </xf>
    <xf numFmtId="164" fontId="29" fillId="0" borderId="41" xfId="0" applyNumberFormat="1" applyFont="1" applyFill="1" applyBorder="1" applyAlignment="1" applyProtection="1">
      <alignment vertical="center"/>
      <protection/>
    </xf>
    <xf numFmtId="164" fontId="24" fillId="4" borderId="42" xfId="0" applyNumberFormat="1" applyFont="1" applyFill="1" applyBorder="1" applyAlignment="1" applyProtection="1">
      <alignment vertical="center"/>
      <protection/>
    </xf>
    <xf numFmtId="164" fontId="13" fillId="4" borderId="42" xfId="0" applyNumberFormat="1" applyFont="1" applyFill="1" applyBorder="1" applyAlignment="1" applyProtection="1">
      <alignment vertical="center"/>
      <protection/>
    </xf>
    <xf numFmtId="164" fontId="24" fillId="4" borderId="31" xfId="0" applyNumberFormat="1" applyFont="1" applyFill="1" applyBorder="1" applyAlignment="1" applyProtection="1">
      <alignment vertical="center"/>
      <protection/>
    </xf>
    <xf numFmtId="164" fontId="13" fillId="4" borderId="31" xfId="0" applyNumberFormat="1" applyFont="1" applyFill="1" applyBorder="1" applyAlignment="1" applyProtection="1">
      <alignment vertical="center"/>
      <protection/>
    </xf>
    <xf numFmtId="164" fontId="12" fillId="10" borderId="43" xfId="0" applyNumberFormat="1" applyFont="1" applyFill="1" applyBorder="1" applyAlignment="1" applyProtection="1">
      <alignment vertical="center"/>
      <protection/>
    </xf>
    <xf numFmtId="164" fontId="30" fillId="10" borderId="43" xfId="0" applyNumberFormat="1" applyFont="1" applyFill="1" applyBorder="1" applyAlignment="1" applyProtection="1">
      <alignment vertical="center"/>
      <protection/>
    </xf>
    <xf numFmtId="164" fontId="12" fillId="0" borderId="0" xfId="0" applyNumberFormat="1" applyFont="1" applyFill="1" applyBorder="1" applyAlignment="1" applyProtection="1">
      <alignment vertical="center"/>
      <protection/>
    </xf>
    <xf numFmtId="0" fontId="29" fillId="0" borderId="0" xfId="0" applyFont="1" applyAlignment="1" applyProtection="1">
      <alignment vertical="center"/>
      <protection/>
    </xf>
    <xf numFmtId="0" fontId="1"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1" fillId="0" borderId="0" xfId="0" applyFont="1" applyAlignment="1" applyProtection="1">
      <alignment vertical="center"/>
      <protection hidden="1"/>
    </xf>
    <xf numFmtId="0" fontId="10" fillId="0" borderId="0" xfId="0" applyFont="1" applyAlignment="1" applyProtection="1">
      <alignment vertical="center"/>
      <protection hidden="1"/>
    </xf>
    <xf numFmtId="0" fontId="29" fillId="0" borderId="0" xfId="0" applyFont="1" applyAlignment="1" applyProtection="1">
      <alignment vertical="center"/>
      <protection hidden="1"/>
    </xf>
    <xf numFmtId="0" fontId="22" fillId="9" borderId="30" xfId="0" applyFont="1" applyFill="1" applyBorder="1" applyAlignment="1" applyProtection="1">
      <alignment horizontal="right" vertical="center"/>
      <protection locked="0"/>
    </xf>
    <xf numFmtId="0" fontId="22" fillId="9" borderId="42" xfId="0" applyFont="1" applyFill="1" applyBorder="1" applyAlignment="1" applyProtection="1">
      <alignment horizontal="right" vertical="center"/>
      <protection locked="0"/>
    </xf>
    <xf numFmtId="0" fontId="22" fillId="8" borderId="30" xfId="0" applyFont="1" applyFill="1" applyBorder="1" applyAlignment="1" applyProtection="1">
      <alignment horizontal="right" vertical="center"/>
      <protection locked="0"/>
    </xf>
    <xf numFmtId="0" fontId="22" fillId="8" borderId="31" xfId="0" applyFont="1" applyFill="1" applyBorder="1" applyAlignment="1" applyProtection="1">
      <alignment horizontal="right" vertical="center"/>
      <protection locked="0"/>
    </xf>
    <xf numFmtId="164" fontId="12" fillId="10" borderId="44" xfId="0" applyNumberFormat="1" applyFont="1" applyFill="1" applyBorder="1" applyAlignment="1" applyProtection="1">
      <alignment vertical="center"/>
      <protection/>
    </xf>
    <xf numFmtId="164" fontId="25" fillId="10" borderId="43" xfId="0" applyNumberFormat="1" applyFont="1" applyFill="1" applyBorder="1" applyAlignment="1" applyProtection="1">
      <alignment vertical="center"/>
      <protection/>
    </xf>
    <xf numFmtId="0" fontId="2" fillId="11" borderId="0" xfId="0" applyFont="1" applyFill="1" applyAlignment="1" applyProtection="1">
      <alignment vertical="top" wrapText="1"/>
      <protection/>
    </xf>
    <xf numFmtId="0" fontId="1" fillId="3" borderId="0" xfId="0" applyFont="1" applyFill="1" applyAlignment="1" applyProtection="1">
      <alignment vertical="center"/>
      <protection/>
    </xf>
    <xf numFmtId="0" fontId="27" fillId="3" borderId="0" xfId="0" applyFont="1" applyFill="1" applyAlignment="1" applyProtection="1">
      <alignment vertical="center"/>
      <protection/>
    </xf>
    <xf numFmtId="0" fontId="13" fillId="3" borderId="0" xfId="0" applyFont="1" applyFill="1" applyAlignment="1" applyProtection="1">
      <alignment vertical="center"/>
      <protection/>
    </xf>
    <xf numFmtId="0" fontId="13" fillId="10" borderId="34" xfId="0" applyFont="1" applyFill="1" applyBorder="1" applyAlignment="1" applyProtection="1">
      <alignment horizontal="center" vertical="center" wrapText="1"/>
      <protection/>
    </xf>
    <xf numFmtId="0" fontId="13" fillId="10" borderId="33" xfId="0" applyFont="1" applyFill="1" applyBorder="1" applyAlignment="1" applyProtection="1">
      <alignment horizontal="center" vertical="center" wrapText="1"/>
      <protection/>
    </xf>
    <xf numFmtId="0" fontId="12" fillId="10" borderId="45" xfId="0" applyFont="1" applyFill="1" applyBorder="1" applyAlignment="1" applyProtection="1">
      <alignment horizontal="center" vertical="center" wrapText="1"/>
      <protection/>
    </xf>
    <xf numFmtId="0" fontId="59" fillId="0" borderId="0" xfId="0" applyFont="1" applyAlignment="1" applyProtection="1">
      <alignment horizontal="left"/>
      <protection/>
    </xf>
    <xf numFmtId="164" fontId="12" fillId="3" borderId="16" xfId="0" applyNumberFormat="1" applyFont="1" applyFill="1" applyBorder="1" applyAlignment="1" applyProtection="1">
      <alignment vertical="center"/>
      <protection/>
    </xf>
    <xf numFmtId="164" fontId="24" fillId="3" borderId="16" xfId="0" applyNumberFormat="1" applyFont="1" applyFill="1" applyBorder="1" applyAlignment="1" applyProtection="1">
      <alignment vertical="center"/>
      <protection/>
    </xf>
    <xf numFmtId="164" fontId="24" fillId="3" borderId="26" xfId="0" applyNumberFormat="1" applyFont="1" applyFill="1" applyBorder="1" applyAlignment="1" applyProtection="1">
      <alignment vertical="center"/>
      <protection/>
    </xf>
    <xf numFmtId="164" fontId="25" fillId="12" borderId="46" xfId="0" applyNumberFormat="1" applyFont="1" applyFill="1" applyBorder="1" applyAlignment="1" applyProtection="1">
      <alignment vertical="center"/>
      <protection/>
    </xf>
    <xf numFmtId="164" fontId="12" fillId="12" borderId="43" xfId="0" applyNumberFormat="1" applyFont="1" applyFill="1" applyBorder="1" applyAlignment="1" applyProtection="1">
      <alignment vertical="center"/>
      <protection/>
    </xf>
    <xf numFmtId="0" fontId="12" fillId="3" borderId="0" xfId="0" applyFont="1" applyFill="1" applyAlignment="1" applyProtection="1">
      <alignment vertical="center"/>
      <protection/>
    </xf>
    <xf numFmtId="0" fontId="23" fillId="0" borderId="0" xfId="0" applyFont="1" applyAlignment="1" applyProtection="1">
      <alignment vertical="center"/>
      <protection/>
    </xf>
    <xf numFmtId="0" fontId="1" fillId="3" borderId="0" xfId="0" applyFont="1" applyFill="1" applyAlignment="1" applyProtection="1">
      <alignment vertical="center"/>
      <protection hidden="1"/>
    </xf>
    <xf numFmtId="0" fontId="27" fillId="0" borderId="0" xfId="0" applyFont="1" applyAlignment="1" applyProtection="1">
      <alignment vertical="center"/>
      <protection hidden="1"/>
    </xf>
    <xf numFmtId="0" fontId="27" fillId="3" borderId="0" xfId="0" applyFont="1" applyFill="1" applyAlignment="1" applyProtection="1">
      <alignment vertical="center"/>
      <protection hidden="1"/>
    </xf>
    <xf numFmtId="0" fontId="13" fillId="7" borderId="13" xfId="0" applyFont="1" applyFill="1" applyBorder="1" applyAlignment="1">
      <alignment horizontal="right" vertical="center"/>
    </xf>
    <xf numFmtId="164" fontId="24" fillId="7" borderId="2" xfId="0" applyNumberFormat="1" applyFont="1" applyFill="1" applyBorder="1" applyAlignment="1">
      <alignment vertical="center"/>
    </xf>
    <xf numFmtId="164" fontId="13" fillId="7" borderId="16" xfId="0" applyNumberFormat="1" applyFont="1" applyFill="1" applyBorder="1" applyAlignment="1">
      <alignment vertical="center"/>
    </xf>
    <xf numFmtId="164" fontId="12" fillId="7" borderId="12" xfId="0" applyNumberFormat="1" applyFont="1" applyFill="1" applyBorder="1" applyAlignment="1">
      <alignment vertical="center"/>
    </xf>
    <xf numFmtId="164" fontId="12" fillId="7" borderId="15" xfId="0" applyNumberFormat="1" applyFont="1" applyFill="1" applyBorder="1" applyAlignment="1">
      <alignment vertical="center"/>
    </xf>
    <xf numFmtId="164" fontId="12" fillId="7" borderId="16" xfId="0" applyNumberFormat="1" applyFont="1" applyFill="1" applyBorder="1" applyAlignment="1">
      <alignment vertical="center"/>
    </xf>
    <xf numFmtId="164" fontId="12" fillId="7" borderId="3" xfId="0" applyNumberFormat="1" applyFont="1" applyFill="1" applyBorder="1" applyAlignment="1">
      <alignment vertical="center"/>
    </xf>
    <xf numFmtId="164" fontId="24" fillId="7" borderId="16" xfId="0" applyNumberFormat="1" applyFont="1" applyFill="1" applyBorder="1" applyAlignment="1">
      <alignment vertical="center"/>
    </xf>
    <xf numFmtId="0" fontId="13" fillId="7" borderId="18" xfId="0" applyFont="1" applyFill="1" applyBorder="1" applyAlignment="1">
      <alignment horizontal="right" vertical="center"/>
    </xf>
    <xf numFmtId="164" fontId="13" fillId="7" borderId="19" xfId="0" applyNumberFormat="1" applyFont="1" applyFill="1" applyBorder="1" applyAlignment="1">
      <alignment vertical="center"/>
    </xf>
    <xf numFmtId="164" fontId="24" fillId="7" borderId="19" xfId="0" applyNumberFormat="1" applyFont="1" applyFill="1" applyBorder="1" applyAlignment="1">
      <alignment vertical="center"/>
    </xf>
    <xf numFmtId="164" fontId="24" fillId="7" borderId="26" xfId="0" applyNumberFormat="1" applyFont="1" applyFill="1" applyBorder="1" applyAlignment="1">
      <alignment vertical="center"/>
    </xf>
    <xf numFmtId="164" fontId="25" fillId="10" borderId="47" xfId="0" applyNumberFormat="1" applyFont="1" applyFill="1" applyBorder="1" applyAlignment="1">
      <alignment vertical="center"/>
    </xf>
    <xf numFmtId="164" fontId="25" fillId="10" borderId="46" xfId="0" applyNumberFormat="1" applyFont="1" applyFill="1" applyBorder="1" applyAlignment="1">
      <alignment vertical="center"/>
    </xf>
    <xf numFmtId="164" fontId="12" fillId="10" borderId="43" xfId="0" applyNumberFormat="1" applyFont="1" applyFill="1" applyBorder="1" applyAlignment="1">
      <alignment vertical="center"/>
    </xf>
    <xf numFmtId="0" fontId="13" fillId="10" borderId="48" xfId="0" applyFont="1" applyFill="1" applyBorder="1" applyAlignment="1" applyProtection="1">
      <alignment horizontal="center" vertical="center" wrapText="1"/>
      <protection/>
    </xf>
    <xf numFmtId="0" fontId="12" fillId="10" borderId="48" xfId="0" applyFont="1" applyFill="1" applyBorder="1" applyAlignment="1" applyProtection="1">
      <alignment horizontal="center" vertical="center" wrapText="1"/>
      <protection/>
    </xf>
    <xf numFmtId="0" fontId="67" fillId="0" borderId="0" xfId="0" applyFont="1" applyAlignment="1" applyProtection="1">
      <alignment vertical="center"/>
      <protection/>
    </xf>
    <xf numFmtId="0" fontId="13" fillId="10" borderId="49" xfId="0" applyFont="1" applyFill="1" applyBorder="1" applyAlignment="1" applyProtection="1">
      <alignment horizontal="center" vertical="center" wrapText="1"/>
      <protection/>
    </xf>
    <xf numFmtId="0" fontId="13" fillId="10" borderId="50" xfId="0" applyFont="1" applyFill="1" applyBorder="1" applyAlignment="1" applyProtection="1">
      <alignment horizontal="center" vertical="center" wrapText="1"/>
      <protection/>
    </xf>
    <xf numFmtId="0" fontId="12" fillId="10" borderId="51" xfId="0" applyFont="1" applyFill="1" applyBorder="1" applyAlignment="1" applyProtection="1">
      <alignment horizontal="center" vertical="center" wrapText="1"/>
      <protection/>
    </xf>
    <xf numFmtId="0" fontId="13" fillId="7" borderId="0" xfId="0" applyFont="1" applyFill="1" applyAlignment="1" applyProtection="1">
      <alignment vertical="center"/>
      <protection/>
    </xf>
    <xf numFmtId="0" fontId="13" fillId="7" borderId="18" xfId="0" applyFont="1" applyFill="1" applyBorder="1" applyAlignment="1" applyProtection="1">
      <alignment horizontal="right" vertical="center"/>
      <protection/>
    </xf>
    <xf numFmtId="164" fontId="13" fillId="7" borderId="19" xfId="0" applyNumberFormat="1" applyFont="1" applyFill="1" applyBorder="1" applyAlignment="1" applyProtection="1">
      <alignment vertical="center"/>
      <protection/>
    </xf>
    <xf numFmtId="164" fontId="24" fillId="7" borderId="19" xfId="0" applyNumberFormat="1" applyFont="1" applyFill="1" applyBorder="1" applyAlignment="1" applyProtection="1">
      <alignment vertical="center"/>
      <protection/>
    </xf>
    <xf numFmtId="164" fontId="13" fillId="7" borderId="26" xfId="0" applyNumberFormat="1" applyFont="1" applyFill="1" applyBorder="1" applyAlignment="1" applyProtection="1">
      <alignment vertical="center"/>
      <protection/>
    </xf>
    <xf numFmtId="164" fontId="12" fillId="7" borderId="52" xfId="0" applyNumberFormat="1" applyFont="1" applyFill="1" applyBorder="1" applyAlignment="1" applyProtection="1">
      <alignment vertical="center"/>
      <protection/>
    </xf>
    <xf numFmtId="164" fontId="13" fillId="7" borderId="52" xfId="0" applyNumberFormat="1" applyFont="1" applyFill="1" applyBorder="1" applyAlignment="1" applyProtection="1">
      <alignment vertical="center"/>
      <protection/>
    </xf>
    <xf numFmtId="164" fontId="13" fillId="7" borderId="18" xfId="0" applyNumberFormat="1" applyFont="1" applyFill="1" applyBorder="1" applyAlignment="1" applyProtection="1">
      <alignment vertical="center"/>
      <protection/>
    </xf>
    <xf numFmtId="164" fontId="13" fillId="7" borderId="27" xfId="0" applyNumberFormat="1" applyFont="1" applyFill="1" applyBorder="1" applyAlignment="1" applyProtection="1">
      <alignment vertical="center"/>
      <protection/>
    </xf>
    <xf numFmtId="0" fontId="13" fillId="7" borderId="13" xfId="0" applyFont="1" applyFill="1" applyBorder="1" applyAlignment="1" applyProtection="1">
      <alignment horizontal="right" vertical="center"/>
      <protection/>
    </xf>
    <xf numFmtId="164" fontId="13" fillId="7" borderId="2" xfId="0" applyNumberFormat="1" applyFont="1" applyFill="1" applyBorder="1" applyAlignment="1" applyProtection="1">
      <alignment vertical="center"/>
      <protection/>
    </xf>
    <xf numFmtId="164" fontId="24" fillId="7" borderId="2" xfId="0" applyNumberFormat="1" applyFont="1" applyFill="1" applyBorder="1" applyAlignment="1" applyProtection="1">
      <alignment vertical="center"/>
      <protection/>
    </xf>
    <xf numFmtId="164" fontId="13" fillId="7" borderId="16" xfId="0" applyNumberFormat="1" applyFont="1" applyFill="1" applyBorder="1" applyAlignment="1" applyProtection="1">
      <alignment vertical="center"/>
      <protection/>
    </xf>
    <xf numFmtId="164" fontId="12" fillId="7" borderId="12" xfId="0" applyNumberFormat="1" applyFont="1" applyFill="1" applyBorder="1" applyAlignment="1" applyProtection="1">
      <alignment vertical="center"/>
      <protection/>
    </xf>
    <xf numFmtId="164" fontId="13" fillId="7" borderId="12" xfId="0" applyNumberFormat="1" applyFont="1" applyFill="1" applyBorder="1" applyAlignment="1" applyProtection="1">
      <alignment vertical="center"/>
      <protection/>
    </xf>
    <xf numFmtId="164" fontId="13" fillId="7" borderId="13" xfId="0" applyNumberFormat="1" applyFont="1" applyFill="1" applyBorder="1" applyAlignment="1" applyProtection="1">
      <alignment vertical="center"/>
      <protection/>
    </xf>
    <xf numFmtId="164" fontId="13" fillId="7" borderId="3" xfId="0" applyNumberFormat="1" applyFont="1" applyFill="1" applyBorder="1" applyAlignment="1" applyProtection="1">
      <alignment vertical="center"/>
      <protection/>
    </xf>
    <xf numFmtId="0" fontId="12" fillId="7" borderId="0" xfId="0" applyFont="1" applyFill="1" applyAlignment="1" applyProtection="1">
      <alignment vertical="center"/>
      <protection/>
    </xf>
    <xf numFmtId="164" fontId="12" fillId="7" borderId="53" xfId="0" applyNumberFormat="1" applyFont="1" applyFill="1" applyBorder="1" applyAlignment="1" applyProtection="1">
      <alignment vertical="center"/>
      <protection/>
    </xf>
    <xf numFmtId="164" fontId="12" fillId="7" borderId="54" xfId="0" applyNumberFormat="1" applyFont="1" applyFill="1" applyBorder="1" applyAlignment="1" applyProtection="1">
      <alignment vertical="center"/>
      <protection/>
    </xf>
    <xf numFmtId="164" fontId="12" fillId="7" borderId="55" xfId="0" applyNumberFormat="1" applyFont="1" applyFill="1" applyBorder="1" applyAlignment="1" applyProtection="1">
      <alignment vertical="center"/>
      <protection/>
    </xf>
    <xf numFmtId="164" fontId="12" fillId="7" borderId="56" xfId="0" applyNumberFormat="1" applyFont="1" applyFill="1" applyBorder="1" applyAlignment="1" applyProtection="1">
      <alignment vertical="center"/>
      <protection/>
    </xf>
    <xf numFmtId="164" fontId="12" fillId="7" borderId="57" xfId="0" applyNumberFormat="1" applyFont="1" applyFill="1" applyBorder="1" applyAlignment="1" applyProtection="1">
      <alignment vertical="center"/>
      <protection/>
    </xf>
    <xf numFmtId="0" fontId="63" fillId="0" borderId="0" xfId="0" applyFont="1" applyFill="1" applyAlignment="1" applyProtection="1">
      <alignment vertical="center"/>
      <protection hidden="1"/>
    </xf>
    <xf numFmtId="0" fontId="13" fillId="10" borderId="34" xfId="0" applyFont="1" applyFill="1" applyBorder="1" applyAlignment="1" applyProtection="1">
      <alignment horizontal="center" vertical="center" wrapText="1"/>
      <protection/>
    </xf>
    <xf numFmtId="0" fontId="13" fillId="10" borderId="34" xfId="0" applyFont="1" applyFill="1" applyBorder="1" applyAlignment="1" applyProtection="1">
      <alignment horizontal="center" vertical="center" wrapText="1"/>
      <protection hidden="1"/>
    </xf>
    <xf numFmtId="0" fontId="13" fillId="10" borderId="49" xfId="0" applyFont="1" applyFill="1" applyBorder="1" applyAlignment="1" applyProtection="1">
      <alignment horizontal="center" vertical="center" wrapText="1"/>
      <protection/>
    </xf>
    <xf numFmtId="0" fontId="28" fillId="0" borderId="0" xfId="0" applyFont="1" applyFill="1" applyAlignment="1" applyProtection="1">
      <alignment horizontal="left" vertical="center" wrapText="1"/>
      <protection/>
    </xf>
    <xf numFmtId="0" fontId="1" fillId="0" borderId="0" xfId="0" applyFont="1" applyAlignment="1" applyProtection="1">
      <alignment horizontal="left" vertical="center"/>
      <protection/>
    </xf>
    <xf numFmtId="0" fontId="5" fillId="2" borderId="1" xfId="0" applyFont="1" applyFill="1" applyBorder="1" applyAlignment="1" applyProtection="1">
      <alignment horizontal="left"/>
      <protection/>
    </xf>
    <xf numFmtId="0" fontId="6" fillId="2" borderId="1" xfId="0" applyFont="1" applyFill="1" applyBorder="1" applyAlignment="1" applyProtection="1">
      <alignment horizontal="left" vertical="top"/>
      <protection/>
    </xf>
    <xf numFmtId="0" fontId="5" fillId="2" borderId="0" xfId="0" applyFont="1" applyFill="1" applyAlignment="1" applyProtection="1">
      <alignment horizontal="left"/>
      <protection/>
    </xf>
    <xf numFmtId="0" fontId="6" fillId="2" borderId="0" xfId="0" applyFont="1" applyFill="1" applyAlignment="1" applyProtection="1">
      <alignment horizontal="left" vertical="top"/>
      <protection/>
    </xf>
    <xf numFmtId="0" fontId="13" fillId="3" borderId="2" xfId="0" applyFont="1" applyFill="1" applyBorder="1" applyAlignment="1" applyProtection="1">
      <alignment horizontal="left" vertical="center"/>
      <protection/>
    </xf>
    <xf numFmtId="0" fontId="13" fillId="4" borderId="4" xfId="0" applyFont="1" applyFill="1" applyBorder="1" applyAlignment="1" applyProtection="1">
      <alignment horizontal="left" vertical="center"/>
      <protection/>
    </xf>
    <xf numFmtId="0" fontId="13" fillId="4" borderId="5" xfId="0" applyFont="1" applyFill="1" applyBorder="1" applyAlignment="1" applyProtection="1">
      <alignment horizontal="left" vertical="center"/>
      <protection/>
    </xf>
    <xf numFmtId="0" fontId="13" fillId="3" borderId="19" xfId="0" applyFont="1" applyFill="1" applyBorder="1" applyAlignment="1" applyProtection="1">
      <alignment horizontal="left" vertical="center"/>
      <protection/>
    </xf>
    <xf numFmtId="164" fontId="12" fillId="0" borderId="0" xfId="0" applyNumberFormat="1" applyFont="1" applyFill="1" applyBorder="1" applyAlignment="1" applyProtection="1">
      <alignment horizontal="left" vertical="center"/>
      <protection/>
    </xf>
    <xf numFmtId="0" fontId="1" fillId="0" borderId="0" xfId="0" applyFont="1" applyAlignment="1" applyProtection="1">
      <alignment horizontal="left" vertical="center"/>
      <protection hidden="1"/>
    </xf>
    <xf numFmtId="0" fontId="1" fillId="0" borderId="0" xfId="0" applyFont="1" applyAlignment="1">
      <alignment horizontal="left" vertical="center"/>
    </xf>
    <xf numFmtId="0" fontId="5" fillId="2" borderId="1" xfId="0" applyFont="1" applyFill="1" applyBorder="1" applyAlignment="1" applyProtection="1">
      <alignment horizontal="left"/>
      <protection hidden="1"/>
    </xf>
    <xf numFmtId="0" fontId="5" fillId="2" borderId="0" xfId="0" applyFont="1" applyFill="1" applyAlignment="1" applyProtection="1">
      <alignment horizontal="left"/>
      <protection hidden="1"/>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2" fillId="0" borderId="0" xfId="0" applyFont="1" applyAlignment="1">
      <alignment horizontal="left" vertical="center"/>
    </xf>
    <xf numFmtId="164" fontId="12" fillId="0" borderId="0" xfId="0" applyNumberFormat="1" applyFont="1" applyFill="1" applyBorder="1" applyAlignment="1">
      <alignment horizontal="left" vertical="center"/>
    </xf>
    <xf numFmtId="0" fontId="6" fillId="2" borderId="1" xfId="0" applyFont="1" applyFill="1" applyBorder="1" applyAlignment="1" applyProtection="1">
      <alignment horizontal="left" vertical="top"/>
      <protection hidden="1"/>
    </xf>
    <xf numFmtId="0" fontId="6" fillId="2" borderId="0" xfId="0" applyFont="1" applyFill="1" applyAlignment="1" applyProtection="1">
      <alignment horizontal="left" vertical="top"/>
      <protection hidden="1"/>
    </xf>
    <xf numFmtId="0" fontId="13" fillId="7" borderId="2" xfId="0" applyFont="1" applyFill="1" applyBorder="1" applyAlignment="1">
      <alignment horizontal="left" vertical="center"/>
    </xf>
    <xf numFmtId="0" fontId="13" fillId="7" borderId="19" xfId="0" applyFont="1" applyFill="1" applyBorder="1" applyAlignment="1">
      <alignment horizontal="left" vertical="center"/>
    </xf>
    <xf numFmtId="0" fontId="13" fillId="3" borderId="2" xfId="0" applyFont="1" applyFill="1" applyBorder="1" applyAlignment="1">
      <alignment horizontal="left" vertical="center"/>
    </xf>
    <xf numFmtId="0" fontId="6" fillId="0" borderId="1" xfId="0" applyFont="1" applyFill="1" applyBorder="1" applyAlignment="1" applyProtection="1">
      <alignment horizontal="left"/>
      <protection/>
    </xf>
    <xf numFmtId="0" fontId="8" fillId="2" borderId="1" xfId="0" applyFont="1" applyFill="1" applyBorder="1" applyAlignment="1" applyProtection="1">
      <alignment horizontal="left"/>
      <protection/>
    </xf>
    <xf numFmtId="0" fontId="6" fillId="0" borderId="28" xfId="0" applyFont="1" applyFill="1" applyBorder="1" applyAlignment="1" applyProtection="1">
      <alignment horizontal="left"/>
      <protection/>
    </xf>
    <xf numFmtId="0" fontId="8" fillId="2" borderId="28" xfId="0" applyFont="1" applyFill="1" applyBorder="1" applyAlignment="1" applyProtection="1">
      <alignment horizontal="left"/>
      <protection/>
    </xf>
    <xf numFmtId="0" fontId="13" fillId="7" borderId="19" xfId="0" applyFont="1" applyFill="1" applyBorder="1" applyAlignment="1" applyProtection="1">
      <alignment horizontal="left" vertical="center"/>
      <protection/>
    </xf>
    <xf numFmtId="0" fontId="13" fillId="7" borderId="2" xfId="0" applyFont="1" applyFill="1" applyBorder="1" applyAlignment="1" applyProtection="1">
      <alignment horizontal="left" vertical="center"/>
      <protection/>
    </xf>
    <xf numFmtId="164" fontId="13" fillId="4" borderId="48" xfId="0" applyNumberFormat="1" applyFont="1" applyFill="1" applyBorder="1" applyAlignment="1" applyProtection="1">
      <alignment horizontal="right" vertical="center"/>
      <protection/>
    </xf>
    <xf numFmtId="3" fontId="13" fillId="7" borderId="38" xfId="0" applyNumberFormat="1" applyFont="1" applyFill="1" applyBorder="1" applyAlignment="1" applyProtection="1">
      <alignment vertical="center"/>
      <protection/>
    </xf>
    <xf numFmtId="3" fontId="13" fillId="3" borderId="2" xfId="0" applyNumberFormat="1" applyFont="1" applyFill="1" applyBorder="1" applyAlignment="1" applyProtection="1">
      <alignment vertical="center"/>
      <protection/>
    </xf>
    <xf numFmtId="3" fontId="13" fillId="4" borderId="4" xfId="0" applyNumberFormat="1" applyFont="1" applyFill="1" applyBorder="1" applyAlignment="1" applyProtection="1">
      <alignment vertical="center"/>
      <protection/>
    </xf>
    <xf numFmtId="3" fontId="13" fillId="4" borderId="5" xfId="0" applyNumberFormat="1" applyFont="1" applyFill="1" applyBorder="1" applyAlignment="1" applyProtection="1">
      <alignment vertical="center"/>
      <protection/>
    </xf>
    <xf numFmtId="3" fontId="13" fillId="3" borderId="19" xfId="0" applyNumberFormat="1" applyFont="1" applyFill="1" applyBorder="1" applyAlignment="1" applyProtection="1">
      <alignment vertical="center"/>
      <protection/>
    </xf>
    <xf numFmtId="165" fontId="13" fillId="7" borderId="2" xfId="0" applyNumberFormat="1" applyFont="1" applyFill="1" applyBorder="1" applyAlignment="1">
      <alignment vertical="center"/>
    </xf>
    <xf numFmtId="165" fontId="13" fillId="4" borderId="4" xfId="0" applyNumberFormat="1" applyFont="1" applyFill="1" applyBorder="1" applyAlignment="1">
      <alignment vertical="center"/>
    </xf>
    <xf numFmtId="165" fontId="13" fillId="4" borderId="5" xfId="0" applyNumberFormat="1" applyFont="1" applyFill="1" applyBorder="1" applyAlignment="1">
      <alignment vertical="center"/>
    </xf>
    <xf numFmtId="165" fontId="13" fillId="7" borderId="19" xfId="0" applyNumberFormat="1" applyFont="1" applyFill="1" applyBorder="1" applyAlignment="1">
      <alignment vertical="center"/>
    </xf>
    <xf numFmtId="165" fontId="13" fillId="3" borderId="2" xfId="0" applyNumberFormat="1" applyFont="1" applyFill="1" applyBorder="1" applyAlignment="1">
      <alignment vertical="center"/>
    </xf>
    <xf numFmtId="165" fontId="13" fillId="7" borderId="19" xfId="0" applyNumberFormat="1" applyFont="1" applyFill="1" applyBorder="1" applyAlignment="1" applyProtection="1">
      <alignment vertical="center"/>
      <protection/>
    </xf>
    <xf numFmtId="165" fontId="13" fillId="4" borderId="4" xfId="0" applyNumberFormat="1" applyFont="1" applyFill="1" applyBorder="1" applyAlignment="1" applyProtection="1">
      <alignment vertical="center"/>
      <protection/>
    </xf>
    <xf numFmtId="165" fontId="13" fillId="4" borderId="5" xfId="0" applyNumberFormat="1" applyFont="1" applyFill="1" applyBorder="1" applyAlignment="1" applyProtection="1">
      <alignment vertical="center"/>
      <protection/>
    </xf>
    <xf numFmtId="165" fontId="13" fillId="7" borderId="2" xfId="0" applyNumberFormat="1" applyFont="1" applyFill="1" applyBorder="1" applyAlignment="1" applyProtection="1">
      <alignment vertical="center"/>
      <protection/>
    </xf>
    <xf numFmtId="164" fontId="24" fillId="9" borderId="30" xfId="0" applyNumberFormat="1" applyFont="1" applyFill="1" applyBorder="1" applyAlignment="1" applyProtection="1">
      <alignment vertical="center"/>
      <protection locked="0"/>
    </xf>
    <xf numFmtId="164" fontId="24" fillId="9" borderId="42" xfId="0" applyNumberFormat="1" applyFont="1" applyFill="1" applyBorder="1" applyAlignment="1" applyProtection="1">
      <alignment vertical="center"/>
      <protection locked="0"/>
    </xf>
    <xf numFmtId="164" fontId="24" fillId="9" borderId="31" xfId="0" applyNumberFormat="1" applyFont="1" applyFill="1" applyBorder="1" applyAlignment="1" applyProtection="1">
      <alignment vertical="center"/>
      <protection locked="0"/>
    </xf>
    <xf numFmtId="168" fontId="18" fillId="13" borderId="58" xfId="0" applyNumberFormat="1" applyFont="1" applyFill="1" applyBorder="1" applyAlignment="1" applyProtection="1">
      <alignment/>
      <protection locked="0"/>
    </xf>
    <xf numFmtId="167" fontId="18" fillId="13" borderId="59" xfId="0" applyNumberFormat="1" applyFont="1" applyFill="1" applyBorder="1" applyAlignment="1" applyProtection="1">
      <alignment/>
      <protection locked="0"/>
    </xf>
    <xf numFmtId="164" fontId="12" fillId="0" borderId="0" xfId="0" applyNumberFormat="1" applyFont="1" applyFill="1" applyBorder="1" applyAlignment="1" applyProtection="1">
      <alignment horizontal="right" vertical="center"/>
      <protection/>
    </xf>
    <xf numFmtId="0" fontId="28" fillId="2" borderId="0" xfId="0" applyFont="1" applyFill="1" applyBorder="1" applyAlignment="1" applyProtection="1">
      <alignment vertical="top" wrapText="1"/>
      <protection hidden="1"/>
    </xf>
    <xf numFmtId="0" fontId="28" fillId="2" borderId="0" xfId="0" applyFont="1" applyFill="1" applyAlignment="1" applyProtection="1">
      <alignment wrapText="1"/>
      <protection hidden="1"/>
    </xf>
    <xf numFmtId="0" fontId="28" fillId="2" borderId="0" xfId="0" applyFont="1" applyFill="1" applyAlignment="1" applyProtection="1">
      <alignment/>
      <protection hidden="1"/>
    </xf>
    <xf numFmtId="169" fontId="18" fillId="0" borderId="58" xfId="0" applyNumberFormat="1" applyFont="1" applyFill="1" applyBorder="1" applyAlignment="1" applyProtection="1">
      <alignment horizontal="center"/>
      <protection/>
    </xf>
    <xf numFmtId="164" fontId="12" fillId="0" borderId="43" xfId="0" applyNumberFormat="1" applyFont="1" applyFill="1" applyBorder="1" applyAlignment="1" applyProtection="1">
      <alignment horizontal="right" vertical="center"/>
      <protection/>
    </xf>
    <xf numFmtId="0" fontId="12" fillId="0" borderId="0" xfId="0" applyFont="1" applyFill="1" applyAlignment="1" applyProtection="1">
      <alignment horizontal="right" vertical="center"/>
      <protection/>
    </xf>
    <xf numFmtId="0" fontId="72" fillId="2" borderId="0" xfId="0" applyFont="1" applyFill="1" applyAlignment="1" applyProtection="1">
      <alignment horizontal="right" indent="1"/>
      <protection/>
    </xf>
    <xf numFmtId="0" fontId="73" fillId="0" borderId="0" xfId="0" applyFont="1" applyAlignment="1" applyProtection="1">
      <alignment horizontal="right"/>
      <protection hidden="1"/>
    </xf>
    <xf numFmtId="0" fontId="28" fillId="2" borderId="0" xfId="0" applyFont="1" applyFill="1" applyAlignment="1" applyProtection="1">
      <alignment vertical="center"/>
      <protection hidden="1"/>
    </xf>
    <xf numFmtId="0" fontId="64" fillId="0" borderId="0" xfId="0" applyFont="1" applyAlignment="1">
      <alignment vertical="center"/>
    </xf>
    <xf numFmtId="3" fontId="13" fillId="9" borderId="30" xfId="0" applyNumberFormat="1" applyFont="1" applyFill="1" applyBorder="1" applyAlignment="1" applyProtection="1">
      <alignment horizontal="right" vertical="center" wrapText="1" indent="1"/>
      <protection locked="0"/>
    </xf>
    <xf numFmtId="0" fontId="74" fillId="0" borderId="0" xfId="0" applyFont="1" applyAlignment="1" applyProtection="1">
      <alignment vertical="center"/>
      <protection/>
    </xf>
    <xf numFmtId="166" fontId="13" fillId="7" borderId="38" xfId="0" applyNumberFormat="1" applyFont="1" applyFill="1" applyBorder="1" applyAlignment="1" applyProtection="1">
      <alignment horizontal="right" vertical="center"/>
      <protection/>
    </xf>
    <xf numFmtId="166" fontId="13" fillId="9" borderId="30" xfId="0" applyNumberFormat="1" applyFont="1" applyFill="1" applyBorder="1" applyAlignment="1" applyProtection="1">
      <alignment horizontal="right" vertical="center" wrapText="1" indent="1"/>
      <protection locked="0"/>
    </xf>
    <xf numFmtId="0" fontId="29" fillId="2" borderId="0" xfId="0" applyFont="1" applyFill="1" applyAlignment="1" applyProtection="1">
      <alignment horizontal="left" vertical="top" wrapText="1"/>
      <protection hidden="1"/>
    </xf>
    <xf numFmtId="0" fontId="28" fillId="2" borderId="0" xfId="0" applyFont="1" applyFill="1" applyAlignment="1" applyProtection="1">
      <alignment horizontal="left" wrapText="1"/>
      <protection hidden="1"/>
    </xf>
    <xf numFmtId="0" fontId="9" fillId="0" borderId="0" xfId="0" applyFont="1" applyBorder="1" applyAlignment="1" applyProtection="1">
      <alignment vertical="top" wrapText="1"/>
      <protection hidden="1"/>
    </xf>
    <xf numFmtId="0" fontId="9" fillId="0" borderId="0" xfId="0" applyFont="1" applyAlignment="1" applyProtection="1">
      <alignment vertical="top" wrapText="1"/>
      <protection hidden="1"/>
    </xf>
    <xf numFmtId="164" fontId="12" fillId="7" borderId="60" xfId="0" applyNumberFormat="1" applyFont="1" applyFill="1" applyBorder="1" applyAlignment="1" applyProtection="1">
      <alignment vertical="center"/>
      <protection/>
    </xf>
    <xf numFmtId="164" fontId="12" fillId="0" borderId="61" xfId="0" applyNumberFormat="1" applyFont="1" applyFill="1" applyBorder="1" applyAlignment="1" applyProtection="1">
      <alignment horizontal="right" vertical="center"/>
      <protection/>
    </xf>
    <xf numFmtId="0" fontId="13" fillId="10" borderId="62" xfId="0" applyFont="1" applyFill="1" applyBorder="1" applyAlignment="1" applyProtection="1">
      <alignment horizontal="center" vertical="center" wrapText="1"/>
      <protection/>
    </xf>
    <xf numFmtId="0" fontId="19" fillId="2" borderId="63" xfId="0" applyFont="1" applyFill="1" applyBorder="1" applyAlignment="1" applyProtection="1">
      <alignment vertical="center" wrapText="1"/>
      <protection hidden="1"/>
    </xf>
    <xf numFmtId="164" fontId="12" fillId="7" borderId="64" xfId="0" applyNumberFormat="1" applyFont="1" applyFill="1" applyBorder="1" applyAlignment="1" applyProtection="1">
      <alignment vertical="center"/>
      <protection/>
    </xf>
    <xf numFmtId="164" fontId="24" fillId="8" borderId="65" xfId="0" applyNumberFormat="1" applyFont="1" applyFill="1" applyBorder="1" applyAlignment="1" applyProtection="1">
      <alignment vertical="center"/>
      <protection locked="0"/>
    </xf>
    <xf numFmtId="164" fontId="12" fillId="7" borderId="66" xfId="0" applyNumberFormat="1" applyFont="1" applyFill="1" applyBorder="1" applyAlignment="1" applyProtection="1">
      <alignment vertical="center"/>
      <protection/>
    </xf>
    <xf numFmtId="164" fontId="24" fillId="8" borderId="67" xfId="0" applyNumberFormat="1" applyFont="1" applyFill="1" applyBorder="1" applyAlignment="1" applyProtection="1">
      <alignment vertical="center"/>
      <protection locked="0"/>
    </xf>
    <xf numFmtId="164" fontId="24" fillId="8" borderId="68" xfId="0" applyNumberFormat="1" applyFont="1" applyFill="1" applyBorder="1" applyAlignment="1" applyProtection="1">
      <alignment vertical="center"/>
      <protection locked="0"/>
    </xf>
    <xf numFmtId="0" fontId="1" fillId="0" borderId="0" xfId="0" applyFont="1" applyFill="1" applyBorder="1" applyAlignment="1" applyProtection="1">
      <alignment vertical="center"/>
      <protection/>
    </xf>
    <xf numFmtId="0" fontId="3" fillId="0" borderId="1" xfId="0" applyFont="1" applyFill="1" applyBorder="1" applyProtection="1">
      <protection hidden="1"/>
    </xf>
    <xf numFmtId="164" fontId="12" fillId="7" borderId="3" xfId="0" applyNumberFormat="1" applyFont="1" applyFill="1" applyBorder="1" applyAlignment="1" applyProtection="1">
      <alignment vertical="center"/>
      <protection/>
    </xf>
    <xf numFmtId="166" fontId="13" fillId="0" borderId="14" xfId="0" applyNumberFormat="1" applyFont="1" applyFill="1" applyBorder="1" applyAlignment="1" applyProtection="1">
      <alignment vertical="center"/>
      <protection/>
    </xf>
    <xf numFmtId="0" fontId="28" fillId="2" borderId="69" xfId="0" applyFont="1" applyFill="1" applyBorder="1" applyAlignment="1" applyProtection="1">
      <alignment horizontal="left" vertical="top" wrapText="1"/>
      <protection hidden="1"/>
    </xf>
    <xf numFmtId="0" fontId="13" fillId="10" borderId="49" xfId="0" applyFont="1" applyFill="1" applyBorder="1" applyAlignment="1" applyProtection="1">
      <alignment horizontal="center" vertical="center" wrapText="1"/>
      <protection/>
    </xf>
    <xf numFmtId="166" fontId="13" fillId="0" borderId="14" xfId="0" applyNumberFormat="1" applyFont="1" applyFill="1" applyBorder="1" applyAlignment="1" applyProtection="1">
      <alignment vertical="center"/>
      <protection locked="0"/>
    </xf>
    <xf numFmtId="0" fontId="78" fillId="0" borderId="0" xfId="0" applyFont="1" applyFill="1" applyAlignment="1" applyProtection="1">
      <alignment vertical="center"/>
      <protection/>
    </xf>
    <xf numFmtId="0" fontId="39" fillId="0" borderId="0" xfId="0" applyFont="1" applyAlignment="1" applyProtection="1">
      <alignment horizontal="left" vertical="top" wrapText="1"/>
      <protection hidden="1"/>
    </xf>
    <xf numFmtId="0" fontId="57" fillId="0" borderId="0" xfId="0" applyFont="1" applyAlignment="1" applyProtection="1">
      <alignment horizontal="right" vertical="top" wrapText="1"/>
      <protection hidden="1"/>
    </xf>
    <xf numFmtId="0" fontId="58" fillId="0" borderId="0" xfId="0" applyFont="1" applyAlignment="1" applyProtection="1">
      <alignment horizontal="right" vertical="top" wrapText="1"/>
      <protection hidden="1"/>
    </xf>
    <xf numFmtId="0" fontId="3" fillId="0" borderId="0" xfId="0" applyFont="1" applyAlignment="1" applyProtection="1">
      <alignment horizontal="left" vertical="center" wrapText="1" indent="2"/>
      <protection hidden="1"/>
    </xf>
    <xf numFmtId="0" fontId="37" fillId="0" borderId="0" xfId="0" applyFont="1" applyBorder="1" applyAlignment="1" applyProtection="1">
      <alignment horizontal="left" vertical="top" wrapText="1"/>
      <protection hidden="1"/>
    </xf>
    <xf numFmtId="0" fontId="37" fillId="0" borderId="0" xfId="0" applyFont="1" applyBorder="1" applyAlignment="1" applyProtection="1">
      <alignment horizontal="left" vertical="top" wrapText="1" indent="2"/>
      <protection hidden="1"/>
    </xf>
    <xf numFmtId="0" fontId="55" fillId="0" borderId="0" xfId="0" applyFont="1" applyAlignment="1" applyProtection="1">
      <alignment horizontal="left" vertical="top" wrapText="1"/>
      <protection hidden="1"/>
    </xf>
    <xf numFmtId="0" fontId="12" fillId="0" borderId="63" xfId="0" applyFont="1" applyBorder="1" applyAlignment="1" applyProtection="1">
      <alignment horizontal="right" vertical="center"/>
      <protection/>
    </xf>
    <xf numFmtId="0" fontId="12" fillId="0" borderId="70" xfId="0" applyFont="1" applyBorder="1" applyAlignment="1" applyProtection="1">
      <alignment horizontal="right" vertical="center"/>
      <protection/>
    </xf>
    <xf numFmtId="164" fontId="30" fillId="7" borderId="71" xfId="0" applyNumberFormat="1" applyFont="1" applyFill="1" applyBorder="1" applyAlignment="1" applyProtection="1">
      <alignment horizontal="center" vertical="center" wrapText="1"/>
      <protection/>
    </xf>
    <xf numFmtId="164" fontId="30" fillId="7" borderId="72" xfId="0" applyNumberFormat="1" applyFont="1" applyFill="1" applyBorder="1" applyAlignment="1" applyProtection="1">
      <alignment horizontal="center" vertical="center" wrapText="1"/>
      <protection/>
    </xf>
    <xf numFmtId="164" fontId="30" fillId="7" borderId="73" xfId="0" applyNumberFormat="1" applyFont="1" applyFill="1" applyBorder="1" applyAlignment="1" applyProtection="1">
      <alignment horizontal="center" vertical="center" wrapText="1"/>
      <protection/>
    </xf>
    <xf numFmtId="0" fontId="12" fillId="7" borderId="38" xfId="0" applyFont="1" applyFill="1" applyBorder="1" applyAlignment="1" applyProtection="1">
      <alignment horizontal="left" vertical="center" wrapText="1"/>
      <protection/>
    </xf>
    <xf numFmtId="0" fontId="12" fillId="0" borderId="0" xfId="0" applyFont="1" applyBorder="1" applyAlignment="1" applyProtection="1">
      <alignment horizontal="right" vertical="center"/>
      <protection/>
    </xf>
    <xf numFmtId="0" fontId="12" fillId="0" borderId="74" xfId="0" applyFont="1" applyBorder="1" applyAlignment="1" applyProtection="1">
      <alignment horizontal="right" vertical="center"/>
      <protection/>
    </xf>
    <xf numFmtId="0" fontId="64" fillId="0" borderId="1" xfId="0" applyFont="1" applyFill="1" applyBorder="1" applyAlignment="1" applyProtection="1">
      <alignment horizontal="center" vertical="center"/>
      <protection/>
    </xf>
    <xf numFmtId="49" fontId="18" fillId="13" borderId="59" xfId="0" applyNumberFormat="1" applyFont="1" applyFill="1" applyBorder="1" applyAlignment="1" applyProtection="1">
      <alignment horizontal="center"/>
      <protection locked="0"/>
    </xf>
    <xf numFmtId="49" fontId="18" fillId="13" borderId="75" xfId="0" applyNumberFormat="1" applyFont="1" applyFill="1" applyBorder="1" applyAlignment="1" applyProtection="1">
      <alignment horizontal="center"/>
      <protection locked="0"/>
    </xf>
    <xf numFmtId="49" fontId="18" fillId="13" borderId="76" xfId="0" applyNumberFormat="1" applyFont="1" applyFill="1" applyBorder="1" applyAlignment="1" applyProtection="1">
      <alignment horizontal="center"/>
      <protection locked="0"/>
    </xf>
    <xf numFmtId="0" fontId="12" fillId="0" borderId="63" xfId="0" applyFont="1" applyFill="1" applyBorder="1" applyAlignment="1" applyProtection="1">
      <alignment horizontal="right" vertical="center"/>
      <protection/>
    </xf>
    <xf numFmtId="0" fontId="12" fillId="0" borderId="0" xfId="0" applyFont="1" applyFill="1" applyAlignment="1" applyProtection="1">
      <alignment horizontal="right" vertical="center"/>
      <protection/>
    </xf>
    <xf numFmtId="0" fontId="12" fillId="10" borderId="77" xfId="0" applyFont="1" applyFill="1" applyBorder="1" applyAlignment="1" applyProtection="1">
      <alignment horizontal="center" vertical="center" wrapText="1"/>
      <protection/>
    </xf>
    <xf numFmtId="0" fontId="12" fillId="10" borderId="78" xfId="0" applyFont="1" applyFill="1" applyBorder="1" applyAlignment="1" applyProtection="1">
      <alignment horizontal="center" vertical="center" wrapText="1"/>
      <protection/>
    </xf>
    <xf numFmtId="164" fontId="12" fillId="0" borderId="79" xfId="0" applyNumberFormat="1" applyFont="1" applyFill="1" applyBorder="1" applyAlignment="1" applyProtection="1">
      <alignment horizontal="right" vertical="center"/>
      <protection/>
    </xf>
    <xf numFmtId="164" fontId="12" fillId="0" borderId="80" xfId="0" applyNumberFormat="1" applyFont="1" applyFill="1" applyBorder="1" applyAlignment="1" applyProtection="1">
      <alignment horizontal="right" vertical="center"/>
      <protection/>
    </xf>
    <xf numFmtId="164" fontId="12" fillId="0" borderId="44" xfId="0" applyNumberFormat="1" applyFont="1" applyFill="1" applyBorder="1" applyAlignment="1" applyProtection="1">
      <alignment horizontal="right" vertical="center"/>
      <protection/>
    </xf>
    <xf numFmtId="0" fontId="64" fillId="0" borderId="0" xfId="0" applyFont="1" applyBorder="1" applyAlignment="1" applyProtection="1">
      <alignment horizontal="center" vertical="center" wrapText="1"/>
      <protection hidden="1"/>
    </xf>
    <xf numFmtId="0" fontId="64" fillId="0" borderId="0" xfId="0" applyFont="1" applyAlignment="1" applyProtection="1">
      <alignment horizontal="center" vertical="center" wrapText="1"/>
      <protection hidden="1"/>
    </xf>
    <xf numFmtId="0" fontId="70" fillId="2" borderId="0" xfId="0" applyFont="1" applyFill="1" applyAlignment="1" applyProtection="1">
      <alignment horizontal="right" vertical="top" wrapText="1"/>
      <protection/>
    </xf>
    <xf numFmtId="0" fontId="68" fillId="2" borderId="0" xfId="0" applyFont="1" applyFill="1" applyAlignment="1" applyProtection="1">
      <alignment horizontal="right" vertical="top" wrapText="1"/>
      <protection/>
    </xf>
    <xf numFmtId="0" fontId="12" fillId="10" borderId="79" xfId="0" applyFont="1" applyFill="1" applyBorder="1" applyAlignment="1" applyProtection="1">
      <alignment horizontal="right" vertical="center"/>
      <protection/>
    </xf>
    <xf numFmtId="0" fontId="12" fillId="10" borderId="80" xfId="0" applyFont="1" applyFill="1" applyBorder="1" applyAlignment="1" applyProtection="1">
      <alignment horizontal="right" vertical="center"/>
      <protection/>
    </xf>
    <xf numFmtId="0" fontId="13" fillId="10" borderId="66" xfId="0" applyFont="1" applyFill="1" applyBorder="1" applyAlignment="1" applyProtection="1">
      <alignment horizontal="center" vertical="center" wrapText="1"/>
      <protection/>
    </xf>
    <xf numFmtId="0" fontId="13" fillId="10" borderId="62" xfId="0" applyFont="1" applyFill="1" applyBorder="1" applyAlignment="1" applyProtection="1">
      <alignment horizontal="center" vertical="center" wrapText="1"/>
      <protection/>
    </xf>
    <xf numFmtId="0" fontId="13" fillId="10" borderId="37" xfId="0" applyFont="1" applyFill="1" applyBorder="1" applyAlignment="1" applyProtection="1">
      <alignment horizontal="center" vertical="center" wrapText="1"/>
      <protection/>
    </xf>
    <xf numFmtId="0" fontId="13" fillId="10" borderId="66" xfId="0" applyFont="1" applyFill="1" applyBorder="1" applyAlignment="1" applyProtection="1">
      <alignment horizontal="center" vertical="center"/>
      <protection/>
    </xf>
    <xf numFmtId="0" fontId="13" fillId="10" borderId="62" xfId="0" applyFont="1" applyFill="1" applyBorder="1" applyAlignment="1" applyProtection="1">
      <alignment horizontal="center" vertical="center"/>
      <protection/>
    </xf>
    <xf numFmtId="0" fontId="13" fillId="10" borderId="37" xfId="0" applyFont="1" applyFill="1" applyBorder="1" applyAlignment="1" applyProtection="1">
      <alignment horizontal="center" vertical="center"/>
      <protection/>
    </xf>
    <xf numFmtId="0" fontId="12" fillId="10" borderId="66" xfId="0" applyFont="1" applyFill="1" applyBorder="1" applyAlignment="1" applyProtection="1">
      <alignment horizontal="center" vertical="center" wrapText="1"/>
      <protection/>
    </xf>
    <xf numFmtId="0" fontId="12" fillId="10" borderId="62" xfId="0" applyFont="1" applyFill="1" applyBorder="1" applyAlignment="1" applyProtection="1">
      <alignment horizontal="center" vertical="center" wrapText="1"/>
      <protection/>
    </xf>
    <xf numFmtId="0" fontId="12" fillId="10" borderId="37" xfId="0" applyFont="1" applyFill="1" applyBorder="1" applyAlignment="1" applyProtection="1">
      <alignment horizontal="center" vertical="center" wrapText="1"/>
      <protection/>
    </xf>
    <xf numFmtId="0" fontId="12" fillId="10" borderId="81" xfId="0" applyFont="1" applyFill="1" applyBorder="1" applyAlignment="1" applyProtection="1">
      <alignment horizontal="center" vertical="center" wrapText="1"/>
      <protection/>
    </xf>
    <xf numFmtId="0" fontId="12" fillId="10" borderId="82" xfId="0" applyFont="1" applyFill="1" applyBorder="1" applyAlignment="1" applyProtection="1">
      <alignment horizontal="center" vertical="center" wrapText="1"/>
      <protection/>
    </xf>
    <xf numFmtId="0" fontId="12" fillId="10" borderId="83" xfId="0" applyFont="1" applyFill="1" applyBorder="1" applyAlignment="1" applyProtection="1">
      <alignment horizontal="center" vertical="center" wrapText="1"/>
      <protection/>
    </xf>
    <xf numFmtId="49" fontId="17" fillId="13" borderId="59" xfId="0" applyNumberFormat="1" applyFont="1" applyFill="1" applyBorder="1" applyAlignment="1" applyProtection="1">
      <alignment horizontal="center"/>
      <protection locked="0"/>
    </xf>
    <xf numFmtId="49" fontId="17" fillId="13" borderId="75" xfId="0" applyNumberFormat="1" applyFont="1" applyFill="1" applyBorder="1" applyAlignment="1" applyProtection="1">
      <alignment horizontal="center"/>
      <protection locked="0"/>
    </xf>
    <xf numFmtId="49" fontId="17" fillId="13" borderId="76" xfId="0" applyNumberFormat="1" applyFont="1" applyFill="1" applyBorder="1" applyAlignment="1" applyProtection="1">
      <alignment horizontal="center"/>
      <protection locked="0"/>
    </xf>
    <xf numFmtId="0" fontId="57" fillId="2" borderId="0" xfId="0" applyFont="1" applyFill="1" applyAlignment="1" applyProtection="1">
      <alignment horizontal="right" vertical="top" wrapText="1"/>
      <protection/>
    </xf>
    <xf numFmtId="0" fontId="64" fillId="0" borderId="0" xfId="0" applyFont="1" applyAlignment="1" applyProtection="1">
      <alignment horizontal="center" vertical="center"/>
      <protection hidden="1"/>
    </xf>
    <xf numFmtId="0" fontId="12" fillId="3" borderId="16" xfId="0" applyFont="1" applyFill="1" applyBorder="1" applyAlignment="1" applyProtection="1">
      <alignment horizontal="left" vertical="center" wrapText="1"/>
      <protection/>
    </xf>
    <xf numFmtId="0" fontId="12" fillId="3" borderId="15" xfId="0" applyFont="1" applyFill="1" applyBorder="1" applyAlignment="1" applyProtection="1">
      <alignment horizontal="left" vertical="center" wrapText="1"/>
      <protection/>
    </xf>
    <xf numFmtId="0" fontId="12" fillId="12" borderId="79" xfId="0" applyFont="1" applyFill="1" applyBorder="1" applyAlignment="1" applyProtection="1">
      <alignment horizontal="right" vertical="center"/>
      <protection/>
    </xf>
    <xf numFmtId="0" fontId="12" fillId="12" borderId="80" xfId="0" applyFont="1" applyFill="1" applyBorder="1" applyAlignment="1" applyProtection="1">
      <alignment horizontal="right" vertical="center"/>
      <protection/>
    </xf>
    <xf numFmtId="0" fontId="12" fillId="12" borderId="84" xfId="0" applyFont="1" applyFill="1" applyBorder="1" applyAlignment="1" applyProtection="1">
      <alignment horizontal="right" vertical="center"/>
      <protection/>
    </xf>
    <xf numFmtId="0" fontId="61" fillId="0" borderId="0" xfId="0" applyFont="1" applyFill="1" applyAlignment="1" applyProtection="1">
      <alignment horizontal="left" vertical="top" wrapText="1"/>
      <protection/>
    </xf>
    <xf numFmtId="0" fontId="9" fillId="0" borderId="61" xfId="0" applyFont="1" applyBorder="1" applyAlignment="1" applyProtection="1">
      <alignment horizontal="center" vertical="top" wrapText="1"/>
      <protection hidden="1"/>
    </xf>
    <xf numFmtId="0" fontId="12" fillId="10" borderId="85" xfId="0" applyFont="1" applyFill="1" applyBorder="1" applyAlignment="1" applyProtection="1">
      <alignment horizontal="center" vertical="center"/>
      <protection/>
    </xf>
    <xf numFmtId="0" fontId="12" fillId="10" borderId="86" xfId="0" applyFont="1" applyFill="1" applyBorder="1" applyAlignment="1" applyProtection="1">
      <alignment horizontal="center" vertical="center"/>
      <protection/>
    </xf>
    <xf numFmtId="0" fontId="12" fillId="10" borderId="87" xfId="0" applyFont="1" applyFill="1" applyBorder="1" applyAlignment="1" applyProtection="1">
      <alignment horizontal="center" vertical="center"/>
      <protection/>
    </xf>
    <xf numFmtId="0" fontId="12" fillId="10" borderId="88" xfId="0" applyFont="1" applyFill="1" applyBorder="1" applyAlignment="1" applyProtection="1">
      <alignment horizontal="center" vertical="center" wrapText="1"/>
      <protection/>
    </xf>
    <xf numFmtId="0" fontId="12" fillId="10" borderId="89" xfId="0" applyFont="1" applyFill="1" applyBorder="1" applyAlignment="1" applyProtection="1">
      <alignment horizontal="center" vertical="center" wrapText="1"/>
      <protection/>
    </xf>
    <xf numFmtId="0" fontId="13" fillId="10" borderId="90" xfId="0" applyFont="1" applyFill="1" applyBorder="1" applyAlignment="1" applyProtection="1">
      <alignment horizontal="center" vertical="center" wrapText="1"/>
      <protection/>
    </xf>
    <xf numFmtId="0" fontId="13" fillId="10" borderId="91" xfId="0" applyFont="1" applyFill="1" applyBorder="1" applyAlignment="1" applyProtection="1">
      <alignment horizontal="center" vertical="center" wrapText="1"/>
      <protection/>
    </xf>
    <xf numFmtId="0" fontId="13" fillId="10" borderId="86" xfId="0" applyFont="1" applyFill="1" applyBorder="1" applyAlignment="1" applyProtection="1">
      <alignment horizontal="center" vertical="center" wrapText="1"/>
      <protection/>
    </xf>
    <xf numFmtId="0" fontId="13" fillId="10" borderId="34" xfId="0" applyFont="1" applyFill="1" applyBorder="1" applyAlignment="1" applyProtection="1">
      <alignment horizontal="center" vertical="center" wrapText="1"/>
      <protection/>
    </xf>
    <xf numFmtId="0" fontId="28" fillId="2" borderId="0" xfId="0" applyFont="1" applyFill="1" applyAlignment="1" applyProtection="1">
      <alignment horizontal="left" vertical="top" wrapText="1"/>
      <protection hidden="1"/>
    </xf>
    <xf numFmtId="0" fontId="12" fillId="10" borderId="92" xfId="0" applyFont="1" applyFill="1" applyBorder="1" applyAlignment="1" applyProtection="1">
      <alignment horizontal="center" vertical="center" wrapText="1"/>
      <protection/>
    </xf>
    <xf numFmtId="0" fontId="12" fillId="10" borderId="93" xfId="0" applyFont="1" applyFill="1" applyBorder="1" applyAlignment="1" applyProtection="1">
      <alignment horizontal="center" vertical="center" wrapText="1"/>
      <protection/>
    </xf>
    <xf numFmtId="0" fontId="70" fillId="2" borderId="0" xfId="0" applyFont="1" applyFill="1" applyAlignment="1" applyProtection="1">
      <alignment horizontal="right" vertical="top" wrapText="1"/>
      <protection hidden="1"/>
    </xf>
    <xf numFmtId="0" fontId="12" fillId="3" borderId="1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10" borderId="86" xfId="0" applyFont="1" applyFill="1" applyBorder="1" applyAlignment="1" applyProtection="1">
      <alignment horizontal="center" vertical="center" wrapText="1"/>
      <protection hidden="1"/>
    </xf>
    <xf numFmtId="0" fontId="13" fillId="10" borderId="34" xfId="0" applyFont="1" applyFill="1" applyBorder="1" applyAlignment="1" applyProtection="1">
      <alignment horizontal="center" vertical="center" wrapText="1"/>
      <protection hidden="1"/>
    </xf>
    <xf numFmtId="0" fontId="12" fillId="7" borderId="16"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29" fillId="2" borderId="0" xfId="0" applyFont="1" applyFill="1" applyAlignment="1" applyProtection="1">
      <alignment horizontal="left" vertical="top" wrapText="1"/>
      <protection hidden="1"/>
    </xf>
    <xf numFmtId="0" fontId="28" fillId="2" borderId="0" xfId="0" applyFont="1" applyFill="1" applyAlignment="1" applyProtection="1">
      <alignment horizontal="left" wrapText="1"/>
      <protection hidden="1"/>
    </xf>
    <xf numFmtId="0" fontId="13" fillId="10" borderId="90" xfId="0" applyFont="1" applyFill="1" applyBorder="1" applyAlignment="1" applyProtection="1">
      <alignment horizontal="center" vertical="center" wrapText="1"/>
      <protection hidden="1"/>
    </xf>
    <xf numFmtId="0" fontId="13" fillId="10" borderId="91" xfId="0" applyFont="1" applyFill="1" applyBorder="1" applyAlignment="1" applyProtection="1">
      <alignment horizontal="center" vertical="center" wrapText="1"/>
      <protection hidden="1"/>
    </xf>
    <xf numFmtId="0" fontId="12" fillId="10" borderId="92" xfId="0" applyFont="1" applyFill="1" applyBorder="1" applyAlignment="1" applyProtection="1">
      <alignment horizontal="center" vertical="center" wrapText="1"/>
      <protection hidden="1"/>
    </xf>
    <xf numFmtId="0" fontId="12" fillId="10" borderId="93" xfId="0" applyFont="1" applyFill="1" applyBorder="1" applyAlignment="1" applyProtection="1">
      <alignment horizontal="center" vertical="center" wrapText="1"/>
      <protection hidden="1"/>
    </xf>
    <xf numFmtId="0" fontId="12" fillId="10" borderId="94" xfId="0" applyFont="1" applyFill="1" applyBorder="1" applyAlignment="1" applyProtection="1">
      <alignment horizontal="center" vertical="center"/>
      <protection locked="0"/>
    </xf>
    <xf numFmtId="0" fontId="12" fillId="10" borderId="95" xfId="0" applyFont="1" applyFill="1" applyBorder="1" applyAlignment="1" applyProtection="1">
      <alignment horizontal="center" vertical="center"/>
      <protection locked="0"/>
    </xf>
    <xf numFmtId="0" fontId="13" fillId="9" borderId="96" xfId="0" applyFont="1" applyFill="1" applyBorder="1" applyAlignment="1" applyProtection="1">
      <alignment horizontal="left" vertical="top" wrapText="1"/>
      <protection locked="0"/>
    </xf>
    <xf numFmtId="0" fontId="13" fillId="9" borderId="97" xfId="0" applyFont="1" applyFill="1" applyBorder="1" applyAlignment="1" applyProtection="1">
      <alignment horizontal="left" vertical="top" wrapText="1"/>
      <protection locked="0"/>
    </xf>
    <xf numFmtId="0" fontId="12" fillId="10" borderId="79" xfId="0" applyFont="1" applyFill="1" applyBorder="1" applyAlignment="1">
      <alignment horizontal="right" vertical="center"/>
    </xf>
    <xf numFmtId="0" fontId="12" fillId="10" borderId="80" xfId="0" applyFont="1" applyFill="1" applyBorder="1" applyAlignment="1">
      <alignment horizontal="right" vertical="center"/>
    </xf>
    <xf numFmtId="0" fontId="12" fillId="10" borderId="84" xfId="0" applyFont="1" applyFill="1" applyBorder="1" applyAlignment="1">
      <alignment horizontal="right" vertical="center"/>
    </xf>
    <xf numFmtId="0" fontId="12" fillId="10" borderId="88" xfId="0" applyFont="1" applyFill="1" applyBorder="1" applyAlignment="1" applyProtection="1">
      <alignment horizontal="center" vertical="center" wrapText="1"/>
      <protection hidden="1"/>
    </xf>
    <xf numFmtId="0" fontId="12" fillId="10" borderId="89" xfId="0" applyFont="1" applyFill="1" applyBorder="1" applyAlignment="1" applyProtection="1">
      <alignment horizontal="center" vertical="center" wrapText="1"/>
      <protection hidden="1"/>
    </xf>
    <xf numFmtId="0" fontId="12" fillId="7" borderId="16" xfId="0" applyFont="1" applyFill="1" applyBorder="1" applyAlignment="1" applyProtection="1">
      <alignment horizontal="left" vertical="center" wrapText="1"/>
      <protection/>
    </xf>
    <xf numFmtId="0" fontId="12" fillId="7" borderId="15" xfId="0" applyFont="1" applyFill="1" applyBorder="1" applyAlignment="1" applyProtection="1">
      <alignment horizontal="left" vertical="center" wrapText="1"/>
      <protection/>
    </xf>
    <xf numFmtId="0" fontId="61" fillId="2" borderId="0" xfId="0" applyFont="1" applyFill="1" applyBorder="1" applyAlignment="1" applyProtection="1">
      <alignment horizontal="left" vertical="top" wrapText="1"/>
      <protection/>
    </xf>
    <xf numFmtId="0" fontId="10" fillId="10" borderId="48" xfId="0" applyFont="1" applyFill="1" applyBorder="1" applyAlignment="1" applyProtection="1">
      <alignment horizontal="left" vertical="center" wrapText="1"/>
      <protection/>
    </xf>
    <xf numFmtId="0" fontId="12" fillId="10" borderId="48" xfId="0" applyFont="1" applyFill="1" applyBorder="1" applyAlignment="1" applyProtection="1">
      <alignment horizontal="center" vertical="center"/>
      <protection/>
    </xf>
    <xf numFmtId="0" fontId="28" fillId="2" borderId="1" xfId="0" applyFont="1" applyFill="1" applyBorder="1" applyAlignment="1" applyProtection="1">
      <alignment horizontal="left" vertical="center" wrapText="1"/>
      <protection hidden="1"/>
    </xf>
    <xf numFmtId="0" fontId="28" fillId="2" borderId="1" xfId="0" applyFont="1" applyFill="1" applyBorder="1" applyAlignment="1" applyProtection="1">
      <alignment horizontal="left" vertical="top" wrapText="1"/>
      <protection hidden="1"/>
    </xf>
    <xf numFmtId="0" fontId="12" fillId="7" borderId="98" xfId="0" applyFont="1" applyFill="1" applyBorder="1" applyAlignment="1" applyProtection="1">
      <alignment horizontal="right" vertical="center"/>
      <protection/>
    </xf>
    <xf numFmtId="0" fontId="12" fillId="7" borderId="99" xfId="0" applyFont="1" applyFill="1" applyBorder="1" applyAlignment="1" applyProtection="1">
      <alignment horizontal="right" vertical="center"/>
      <protection/>
    </xf>
    <xf numFmtId="0" fontId="12" fillId="7" borderId="100" xfId="0" applyFont="1" applyFill="1" applyBorder="1" applyAlignment="1" applyProtection="1">
      <alignment horizontal="right" vertical="center"/>
      <protection/>
    </xf>
    <xf numFmtId="0" fontId="12" fillId="10" borderId="101" xfId="0" applyFont="1" applyFill="1" applyBorder="1" applyAlignment="1" applyProtection="1">
      <alignment horizontal="center" vertical="center" wrapText="1"/>
      <protection/>
    </xf>
    <xf numFmtId="0" fontId="12" fillId="10" borderId="102" xfId="0" applyFont="1" applyFill="1" applyBorder="1" applyAlignment="1" applyProtection="1">
      <alignment horizontal="center" vertical="center" wrapText="1"/>
      <protection/>
    </xf>
    <xf numFmtId="0" fontId="12" fillId="10" borderId="103" xfId="0" applyFont="1" applyFill="1" applyBorder="1" applyAlignment="1" applyProtection="1">
      <alignment horizontal="center" vertical="center" wrapText="1"/>
      <protection/>
    </xf>
    <xf numFmtId="0" fontId="12" fillId="10" borderId="104" xfId="0" applyFont="1" applyFill="1" applyBorder="1" applyAlignment="1" applyProtection="1">
      <alignment horizontal="center" vertical="center" wrapText="1"/>
      <protection/>
    </xf>
    <xf numFmtId="0" fontId="12" fillId="10" borderId="105" xfId="0" applyFont="1" applyFill="1" applyBorder="1" applyAlignment="1" applyProtection="1">
      <alignment horizontal="center" vertical="center"/>
      <protection/>
    </xf>
    <xf numFmtId="0" fontId="12" fillId="10" borderId="106" xfId="0" applyFont="1" applyFill="1" applyBorder="1" applyAlignment="1" applyProtection="1">
      <alignment horizontal="center" vertical="center"/>
      <protection/>
    </xf>
    <xf numFmtId="0" fontId="12" fillId="10" borderId="107" xfId="0" applyFont="1" applyFill="1" applyBorder="1" applyAlignment="1" applyProtection="1">
      <alignment horizontal="center" vertical="center"/>
      <protection/>
    </xf>
    <xf numFmtId="0" fontId="12" fillId="7" borderId="26" xfId="0" applyFont="1" applyFill="1" applyBorder="1" applyAlignment="1" applyProtection="1">
      <alignment horizontal="left" vertical="center" wrapText="1"/>
      <protection/>
    </xf>
    <xf numFmtId="0" fontId="12" fillId="7" borderId="108" xfId="0" applyFont="1" applyFill="1" applyBorder="1" applyAlignment="1" applyProtection="1">
      <alignment horizontal="left" vertical="center" wrapText="1"/>
      <protection/>
    </xf>
    <xf numFmtId="0" fontId="12" fillId="10" borderId="109" xfId="0" applyFont="1" applyFill="1" applyBorder="1" applyAlignment="1" applyProtection="1">
      <alignment horizontal="center" vertical="center" wrapText="1"/>
      <protection/>
    </xf>
    <xf numFmtId="0" fontId="12" fillId="10" borderId="110" xfId="0" applyFont="1" applyFill="1" applyBorder="1" applyAlignment="1" applyProtection="1">
      <alignment horizontal="center" vertical="center" wrapText="1"/>
      <protection/>
    </xf>
    <xf numFmtId="0" fontId="13" fillId="10" borderId="106" xfId="0" applyFont="1" applyFill="1" applyBorder="1" applyAlignment="1" applyProtection="1">
      <alignment horizontal="center" vertical="center" wrapText="1"/>
      <protection/>
    </xf>
    <xf numFmtId="0" fontId="13" fillId="10" borderId="49" xfId="0" applyFont="1" applyFill="1" applyBorder="1" applyAlignment="1" applyProtection="1">
      <alignment horizontal="center" vertical="center" wrapText="1"/>
      <protection/>
    </xf>
    <xf numFmtId="0" fontId="13" fillId="10" borderId="111" xfId="0" applyFont="1" applyFill="1" applyBorder="1" applyAlignment="1" applyProtection="1">
      <alignment horizontal="center" vertical="center" wrapText="1"/>
      <protection/>
    </xf>
    <xf numFmtId="0" fontId="13" fillId="10" borderId="112" xfId="0" applyFont="1" applyFill="1" applyBorder="1" applyAlignment="1" applyProtection="1">
      <alignment horizontal="center" vertical="center" wrapText="1"/>
      <protection/>
    </xf>
    <xf numFmtId="0" fontId="12" fillId="10" borderId="61" xfId="0" applyFont="1" applyFill="1" applyBorder="1" applyAlignment="1" applyProtection="1">
      <alignment horizontal="center" vertical="center"/>
      <protection/>
    </xf>
    <xf numFmtId="0" fontId="12" fillId="10" borderId="0" xfId="0" applyFont="1" applyFill="1" applyBorder="1" applyAlignment="1" applyProtection="1">
      <alignment horizontal="center" vertical="center"/>
      <protection/>
    </xf>
    <xf numFmtId="0" fontId="12" fillId="4" borderId="113" xfId="0" applyFont="1" applyFill="1" applyBorder="1" applyAlignment="1" applyProtection="1">
      <alignment horizontal="left" vertical="center" wrapText="1"/>
      <protection/>
    </xf>
    <xf numFmtId="0" fontId="12" fillId="4" borderId="114" xfId="0" applyFont="1" applyFill="1" applyBorder="1" applyAlignment="1" applyProtection="1">
      <alignment horizontal="left" vertical="center" wrapText="1"/>
      <protection/>
    </xf>
    <xf numFmtId="0" fontId="1" fillId="10" borderId="115" xfId="0" applyFont="1" applyFill="1" applyBorder="1" applyAlignment="1" applyProtection="1">
      <alignment horizontal="center" vertical="center" wrapText="1"/>
      <protection/>
    </xf>
    <xf numFmtId="0" fontId="1" fillId="10" borderId="116" xfId="0" applyFont="1" applyFill="1" applyBorder="1" applyAlignment="1" applyProtection="1">
      <alignment horizontal="center" vertical="center" wrapText="1"/>
      <protection/>
    </xf>
    <xf numFmtId="0" fontId="1" fillId="10" borderId="117" xfId="0" applyFont="1" applyFill="1" applyBorder="1" applyAlignment="1" applyProtection="1">
      <alignment horizontal="center" vertical="center" wrapText="1"/>
      <protection/>
    </xf>
    <xf numFmtId="0" fontId="1" fillId="10" borderId="118" xfId="0" applyFont="1" applyFill="1" applyBorder="1" applyAlignment="1" applyProtection="1">
      <alignment horizontal="center" vertical="center" wrapText="1"/>
      <protection/>
    </xf>
    <xf numFmtId="0" fontId="12" fillId="10" borderId="113" xfId="0" applyFont="1" applyFill="1" applyBorder="1" applyAlignment="1" applyProtection="1">
      <alignment horizontal="center" vertical="center" wrapText="1"/>
      <protection/>
    </xf>
    <xf numFmtId="0" fontId="12" fillId="10" borderId="119" xfId="0" applyFont="1" applyFill="1" applyBorder="1" applyAlignment="1" applyProtection="1">
      <alignment horizontal="center" vertical="center" wrapText="1"/>
      <protection/>
    </xf>
    <xf numFmtId="0" fontId="13" fillId="10" borderId="120" xfId="0" applyFont="1" applyFill="1" applyBorder="1" applyAlignment="1" applyProtection="1">
      <alignment horizontal="center" vertical="center" wrapText="1"/>
      <protection/>
    </xf>
    <xf numFmtId="0" fontId="13" fillId="10" borderId="121" xfId="0" applyFont="1" applyFill="1" applyBorder="1" applyAlignment="1" applyProtection="1">
      <alignment horizontal="center" vertical="center" wrapText="1"/>
      <protection/>
    </xf>
    <xf numFmtId="0" fontId="12" fillId="10" borderId="88" xfId="0" applyFont="1" applyFill="1" applyBorder="1" applyAlignment="1" applyProtection="1">
      <alignment horizontal="center" vertical="top" wrapText="1"/>
      <protection locked="0"/>
    </xf>
    <xf numFmtId="0" fontId="12" fillId="10" borderId="89" xfId="0" applyFont="1" applyFill="1" applyBorder="1" applyAlignment="1" applyProtection="1">
      <alignment horizontal="center" vertical="top" wrapText="1"/>
      <protection locked="0"/>
    </xf>
    <xf numFmtId="0" fontId="12" fillId="10" borderId="45" xfId="0" applyFont="1" applyFill="1" applyBorder="1" applyAlignment="1" applyProtection="1">
      <alignment horizontal="center" vertical="top" wrapText="1"/>
      <protection/>
    </xf>
    <xf numFmtId="0" fontId="13" fillId="0" borderId="113" xfId="0" applyFont="1" applyFill="1" applyBorder="1" applyAlignment="1" applyProtection="1">
      <alignment horizontal="right" vertical="center" wrapText="1"/>
      <protection/>
    </xf>
    <xf numFmtId="0" fontId="13" fillId="0" borderId="114" xfId="0" applyFont="1" applyFill="1" applyBorder="1" applyAlignment="1" applyProtection="1">
      <alignment horizontal="right" vertical="center" wrapText="1"/>
      <protection/>
    </xf>
    <xf numFmtId="164" fontId="13" fillId="0" borderId="48" xfId="0" applyNumberFormat="1" applyFont="1" applyFill="1" applyBorder="1" applyAlignment="1" applyProtection="1">
      <alignment horizontal="right" vertical="center"/>
      <protection/>
    </xf>
    <xf numFmtId="0" fontId="13" fillId="0" borderId="122" xfId="0" applyFont="1" applyFill="1" applyBorder="1" applyAlignment="1" applyProtection="1">
      <alignment horizontal="right" vertical="center" wrapText="1"/>
      <protection/>
    </xf>
    <xf numFmtId="0" fontId="13" fillId="0" borderId="123" xfId="0" applyFont="1" applyFill="1" applyBorder="1" applyAlignment="1" applyProtection="1">
      <alignment horizontal="right" vertical="center" wrapText="1"/>
      <protection/>
    </xf>
    <xf numFmtId="164" fontId="13" fillId="0" borderId="124" xfId="0" applyNumberFormat="1" applyFont="1" applyFill="1" applyBorder="1" applyAlignment="1" applyProtection="1">
      <alignment horizontal="right" vertical="center"/>
      <protection/>
    </xf>
    <xf numFmtId="0" fontId="1" fillId="0" borderId="0" xfId="0" applyFont="1" applyFill="1" applyAlignment="1" applyProtection="1">
      <alignment horizontal="left" vertical="center"/>
      <protection/>
    </xf>
    <xf numFmtId="0" fontId="2" fillId="0" borderId="0" xfId="0" applyFont="1" applyFill="1" applyAlignment="1" applyProtection="1">
      <alignment vertical="center" wrapText="1"/>
      <protection/>
    </xf>
    <xf numFmtId="0" fontId="12" fillId="3" borderId="115" xfId="0" applyFont="1" applyFill="1" applyBorder="1" applyAlignment="1" applyProtection="1">
      <alignment horizontal="left" vertical="center" wrapText="1"/>
      <protection/>
    </xf>
    <xf numFmtId="0" fontId="12" fillId="3" borderId="116" xfId="0" applyFont="1" applyFill="1" applyBorder="1" applyAlignment="1" applyProtection="1">
      <alignment horizontal="left" vertical="center" wrapText="1"/>
      <protection/>
    </xf>
    <xf numFmtId="164" fontId="13" fillId="3" borderId="125" xfId="0" applyNumberFormat="1" applyFont="1" applyFill="1" applyBorder="1" applyAlignment="1" applyProtection="1">
      <alignment horizontal="right" vertical="center"/>
      <protection/>
    </xf>
    <xf numFmtId="0" fontId="12" fillId="3" borderId="55" xfId="0" applyFont="1" applyFill="1" applyBorder="1" applyAlignment="1" applyProtection="1">
      <alignment horizontal="right" vertical="center"/>
      <protection/>
    </xf>
    <xf numFmtId="164" fontId="12" fillId="3" borderId="55" xfId="0" applyNumberFormat="1" applyFont="1" applyFill="1" applyBorder="1" applyAlignment="1" applyProtection="1">
      <alignment horizontal="right" vertical="center"/>
      <protection/>
    </xf>
    <xf numFmtId="0" fontId="12" fillId="10" borderId="126" xfId="0" applyFont="1" applyFill="1" applyBorder="1" applyAlignment="1" applyProtection="1">
      <alignment horizontal="center" vertical="center" wrapText="1"/>
      <protection/>
    </xf>
    <xf numFmtId="0" fontId="13" fillId="10" borderId="127" xfId="0" applyFont="1" applyFill="1" applyBorder="1" applyAlignment="1" applyProtection="1">
      <alignment horizontal="center" vertical="center" wrapText="1"/>
      <protection/>
    </xf>
    <xf numFmtId="0" fontId="13" fillId="10" borderId="128" xfId="0" applyFont="1" applyFill="1" applyBorder="1" applyAlignment="1" applyProtection="1">
      <alignment horizontal="center" vertical="center" wrapText="1"/>
      <protection/>
    </xf>
    <xf numFmtId="0" fontId="12" fillId="10" borderId="129"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247650</xdr:colOff>
      <xdr:row>5</xdr:row>
      <xdr:rowOff>57150</xdr:rowOff>
    </xdr:to>
    <xdr:sp macro="" textlink="">
      <xdr:nvSpPr>
        <xdr:cNvPr id="2" name="Oval 1"/>
        <xdr:cNvSpPr/>
      </xdr:nvSpPr>
      <xdr:spPr>
        <a:xfrm>
          <a:off x="152400" y="1152525"/>
          <a:ext cx="247650" cy="257175"/>
        </a:xfrm>
        <a:prstGeom prst="ellipse">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r>
            <a:rPr lang="lv-LV" sz="1100" b="1"/>
            <a:t>I</a:t>
          </a:r>
        </a:p>
      </xdr:txBody>
    </xdr:sp>
    <xdr:clientData/>
  </xdr:twoCellAnchor>
  <xdr:twoCellAnchor editAs="oneCell">
    <xdr:from>
      <xdr:col>1</xdr:col>
      <xdr:colOff>0</xdr:colOff>
      <xdr:row>0</xdr:row>
      <xdr:rowOff>0</xdr:rowOff>
    </xdr:from>
    <xdr:to>
      <xdr:col>1</xdr:col>
      <xdr:colOff>0</xdr:colOff>
      <xdr:row>5</xdr:row>
      <xdr:rowOff>266700</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2400" y="0"/>
          <a:ext cx="0" cy="1619250"/>
        </a:xfrm>
        <a:prstGeom prst="rect">
          <a:avLst/>
        </a:prstGeom>
        <a:ln>
          <a:noFill/>
        </a:ln>
      </xdr:spPr>
    </xdr:pic>
    <xdr:clientData/>
  </xdr:twoCellAnchor>
  <xdr:twoCellAnchor editAs="oneCell">
    <xdr:from>
      <xdr:col>1</xdr:col>
      <xdr:colOff>0</xdr:colOff>
      <xdr:row>0</xdr:row>
      <xdr:rowOff>57150</xdr:rowOff>
    </xdr:from>
    <xdr:to>
      <xdr:col>5</xdr:col>
      <xdr:colOff>57150</xdr:colOff>
      <xdr:row>0</xdr:row>
      <xdr:rowOff>904875</xdr:rowOff>
    </xdr:to>
    <xdr:pic>
      <xdr:nvPicPr>
        <xdr:cNvPr id="8" name="Picture 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52400" y="57150"/>
          <a:ext cx="1524000" cy="847725"/>
        </a:xfrm>
        <a:prstGeom prst="rect">
          <a:avLst/>
        </a:prstGeom>
        <a:noFill/>
        <a:ln>
          <a:noFill/>
        </a:ln>
      </xdr:spPr>
    </xdr:pic>
    <xdr:clientData/>
  </xdr:twoCellAnchor>
  <xdr:twoCellAnchor>
    <xdr:from>
      <xdr:col>10</xdr:col>
      <xdr:colOff>228600</xdr:colOff>
      <xdr:row>11</xdr:row>
      <xdr:rowOff>142875</xdr:rowOff>
    </xdr:from>
    <xdr:to>
      <xdr:col>13</xdr:col>
      <xdr:colOff>228600</xdr:colOff>
      <xdr:row>14</xdr:row>
      <xdr:rowOff>114300</xdr:rowOff>
    </xdr:to>
    <xdr:sp macro="" textlink="">
      <xdr:nvSpPr>
        <xdr:cNvPr id="15" name="Folded Corner 9"/>
        <xdr:cNvSpPr/>
      </xdr:nvSpPr>
      <xdr:spPr>
        <a:xfrm>
          <a:off x="4000500" y="3105150"/>
          <a:ext cx="1743075" cy="457200"/>
        </a:xfrm>
        <a:prstGeom prst="foldedCorner">
          <a:avLst>
            <a:gd name="adj" fmla="val 35417"/>
          </a:avLst>
        </a:prstGeom>
        <a:solidFill>
          <a:srgbClr val="E2F0D9"/>
        </a:solidFill>
        <a:ln w="317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0" rIns="36000" bIns="0" rtlCol="0" anchor="ctr"/>
        <a:lstStyle/>
        <a:p>
          <a:pPr algn="ctr"/>
          <a:r>
            <a:rPr lang="lv-LV" sz="1000" b="0">
              <a:solidFill>
                <a:srgbClr val="003B85"/>
              </a:solidFill>
              <a:latin typeface="Arial" panose="020B0604020202020204" pitchFamily="34" charset="0"/>
              <a:cs typeface="Arial" panose="020B0604020202020204" pitchFamily="34" charset="0"/>
            </a:rPr>
            <a:t>Attiecināmās izmaksas</a:t>
          </a:r>
        </a:p>
      </xdr:txBody>
    </xdr:sp>
    <xdr:clientData/>
  </xdr:twoCellAnchor>
  <xdr:twoCellAnchor>
    <xdr:from>
      <xdr:col>7</xdr:col>
      <xdr:colOff>581025</xdr:colOff>
      <xdr:row>13</xdr:row>
      <xdr:rowOff>104775</xdr:rowOff>
    </xdr:from>
    <xdr:to>
      <xdr:col>10</xdr:col>
      <xdr:colOff>0</xdr:colOff>
      <xdr:row>16</xdr:row>
      <xdr:rowOff>57150</xdr:rowOff>
    </xdr:to>
    <xdr:sp macro="" textlink="">
      <xdr:nvSpPr>
        <xdr:cNvPr id="18" name="Right Arrow 11"/>
        <xdr:cNvSpPr/>
      </xdr:nvSpPr>
      <xdr:spPr>
        <a:xfrm>
          <a:off x="3381375" y="3390900"/>
          <a:ext cx="390525" cy="438150"/>
        </a:xfrm>
        <a:prstGeom prst="rightArrow">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xdr:from>
      <xdr:col>4</xdr:col>
      <xdr:colOff>333375</xdr:colOff>
      <xdr:row>11</xdr:row>
      <xdr:rowOff>123825</xdr:rowOff>
    </xdr:from>
    <xdr:to>
      <xdr:col>7</xdr:col>
      <xdr:colOff>276225</xdr:colOff>
      <xdr:row>18</xdr:row>
      <xdr:rowOff>85725</xdr:rowOff>
    </xdr:to>
    <xdr:sp macro="" textlink="">
      <xdr:nvSpPr>
        <xdr:cNvPr id="21" name="Folded Corner 9"/>
        <xdr:cNvSpPr/>
      </xdr:nvSpPr>
      <xdr:spPr>
        <a:xfrm>
          <a:off x="1362075" y="3086100"/>
          <a:ext cx="1714500" cy="1095375"/>
        </a:xfrm>
        <a:prstGeom prst="foldedCorner">
          <a:avLst>
            <a:gd name="adj" fmla="val 22754"/>
          </a:avLst>
        </a:prstGeom>
        <a:solidFill>
          <a:srgbClr val="E2F0D9"/>
        </a:solidFill>
        <a:ln w="317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0" rIns="36000" bIns="0" rtlCol="0" anchor="ctr"/>
        <a:lstStyle/>
        <a:p>
          <a:pPr algn="ctr"/>
          <a:r>
            <a:rPr lang="lv-LV" sz="1000" b="0">
              <a:solidFill>
                <a:srgbClr val="003B85"/>
              </a:solidFill>
              <a:latin typeface="Arial" panose="020B0604020202020204" pitchFamily="34" charset="0"/>
              <a:cs typeface="Arial" panose="020B0604020202020204" pitchFamily="34" charset="0"/>
            </a:rPr>
            <a:t>Tāme</a:t>
          </a:r>
        </a:p>
      </xdr:txBody>
    </xdr:sp>
    <xdr:clientData/>
  </xdr:twoCellAnchor>
  <xdr:twoCellAnchor>
    <xdr:from>
      <xdr:col>10</xdr:col>
      <xdr:colOff>228600</xdr:colOff>
      <xdr:row>15</xdr:row>
      <xdr:rowOff>0</xdr:rowOff>
    </xdr:from>
    <xdr:to>
      <xdr:col>13</xdr:col>
      <xdr:colOff>209550</xdr:colOff>
      <xdr:row>17</xdr:row>
      <xdr:rowOff>133350</xdr:rowOff>
    </xdr:to>
    <xdr:sp macro="" textlink="">
      <xdr:nvSpPr>
        <xdr:cNvPr id="25" name="Folded Corner 9"/>
        <xdr:cNvSpPr/>
      </xdr:nvSpPr>
      <xdr:spPr>
        <a:xfrm>
          <a:off x="4000500" y="3609975"/>
          <a:ext cx="1724025" cy="457200"/>
        </a:xfrm>
        <a:prstGeom prst="foldedCorner">
          <a:avLst>
            <a:gd name="adj" fmla="val 35417"/>
          </a:avLst>
        </a:prstGeom>
        <a:solidFill>
          <a:srgbClr val="E2F0D9"/>
        </a:solidFill>
        <a:ln w="317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0" rIns="36000" bIns="0" rtlCol="0" anchor="ctr"/>
        <a:lstStyle/>
        <a:p>
          <a:pPr algn="ctr"/>
          <a:r>
            <a:rPr lang="lv-LV" sz="1000" b="0">
              <a:solidFill>
                <a:srgbClr val="003B85"/>
              </a:solidFill>
              <a:latin typeface="Arial" panose="020B0604020202020204" pitchFamily="34" charset="0"/>
              <a:cs typeface="Arial" panose="020B0604020202020204" pitchFamily="34" charset="0"/>
            </a:rPr>
            <a:t>Neattiecināmās</a:t>
          </a:r>
          <a:r>
            <a:rPr lang="lv-LV" sz="900" b="0">
              <a:solidFill>
                <a:srgbClr val="003B85"/>
              </a:solidFill>
              <a:latin typeface="Arial" panose="020B0604020202020204" pitchFamily="34" charset="0"/>
              <a:cs typeface="Arial" panose="020B0604020202020204" pitchFamily="34" charset="0"/>
            </a:rPr>
            <a:t> izmaksas</a:t>
          </a:r>
        </a:p>
      </xdr:txBody>
    </xdr:sp>
    <xdr:clientData/>
  </xdr:twoCellAnchor>
  <xdr:twoCellAnchor>
    <xdr:from>
      <xdr:col>16</xdr:col>
      <xdr:colOff>266700</xdr:colOff>
      <xdr:row>11</xdr:row>
      <xdr:rowOff>85725</xdr:rowOff>
    </xdr:from>
    <xdr:to>
      <xdr:col>19</xdr:col>
      <xdr:colOff>238125</xdr:colOff>
      <xdr:row>18</xdr:row>
      <xdr:rowOff>47625</xdr:rowOff>
    </xdr:to>
    <xdr:sp macro="" textlink="">
      <xdr:nvSpPr>
        <xdr:cNvPr id="26" name="Folded Corner 9"/>
        <xdr:cNvSpPr/>
      </xdr:nvSpPr>
      <xdr:spPr>
        <a:xfrm>
          <a:off x="6743700" y="3048000"/>
          <a:ext cx="1714500" cy="1095375"/>
        </a:xfrm>
        <a:prstGeom prst="foldedCorner">
          <a:avLst>
            <a:gd name="adj" fmla="val 22754"/>
          </a:avLst>
        </a:prstGeom>
        <a:solidFill>
          <a:srgbClr val="D7DDE4"/>
        </a:solidFill>
        <a:ln w="317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0" rIns="36000" bIns="0" rtlCol="0" anchor="ctr"/>
        <a:lstStyle/>
        <a:p>
          <a:pPr algn="ctr"/>
          <a:r>
            <a:rPr lang="lv-LV" sz="1000" b="1">
              <a:solidFill>
                <a:srgbClr val="003B85"/>
              </a:solidFill>
              <a:latin typeface="Arial" panose="020B0604020202020204" pitchFamily="34" charset="0"/>
              <a:cs typeface="Arial" panose="020B0604020202020204" pitchFamily="34" charset="0"/>
            </a:rPr>
            <a:t>KOPSAVILKUMS</a:t>
          </a:r>
        </a:p>
      </xdr:txBody>
    </xdr:sp>
    <xdr:clientData/>
  </xdr:twoCellAnchor>
  <xdr:twoCellAnchor>
    <xdr:from>
      <xdr:col>13</xdr:col>
      <xdr:colOff>561975</xdr:colOff>
      <xdr:row>13</xdr:row>
      <xdr:rowOff>114300</xdr:rowOff>
    </xdr:from>
    <xdr:to>
      <xdr:col>15</xdr:col>
      <xdr:colOff>180975</xdr:colOff>
      <xdr:row>16</xdr:row>
      <xdr:rowOff>66675</xdr:rowOff>
    </xdr:to>
    <xdr:sp macro="" textlink="">
      <xdr:nvSpPr>
        <xdr:cNvPr id="28" name="Right Arrow 11"/>
        <xdr:cNvSpPr/>
      </xdr:nvSpPr>
      <xdr:spPr>
        <a:xfrm>
          <a:off x="6076950" y="3400425"/>
          <a:ext cx="390525" cy="438150"/>
        </a:xfrm>
        <a:prstGeom prst="rightArrow">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xdr:from>
      <xdr:col>1</xdr:col>
      <xdr:colOff>0</xdr:colOff>
      <xdr:row>24</xdr:row>
      <xdr:rowOff>0</xdr:rowOff>
    </xdr:from>
    <xdr:to>
      <xdr:col>1</xdr:col>
      <xdr:colOff>247650</xdr:colOff>
      <xdr:row>25</xdr:row>
      <xdr:rowOff>57150</xdr:rowOff>
    </xdr:to>
    <xdr:sp macro="" textlink="">
      <xdr:nvSpPr>
        <xdr:cNvPr id="29" name="Oval 28"/>
        <xdr:cNvSpPr/>
      </xdr:nvSpPr>
      <xdr:spPr>
        <a:xfrm>
          <a:off x="152400" y="6657975"/>
          <a:ext cx="247650" cy="257175"/>
        </a:xfrm>
        <a:prstGeom prst="ellipse">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r>
            <a:rPr lang="lv-LV" sz="1100" b="1"/>
            <a:t>II</a:t>
          </a:r>
        </a:p>
      </xdr:txBody>
    </xdr:sp>
    <xdr:clientData/>
  </xdr:twoCellAnchor>
  <xdr:twoCellAnchor>
    <xdr:from>
      <xdr:col>1</xdr:col>
      <xdr:colOff>0</xdr:colOff>
      <xdr:row>34</xdr:row>
      <xdr:rowOff>0</xdr:rowOff>
    </xdr:from>
    <xdr:to>
      <xdr:col>1</xdr:col>
      <xdr:colOff>247650</xdr:colOff>
      <xdr:row>35</xdr:row>
      <xdr:rowOff>57150</xdr:rowOff>
    </xdr:to>
    <xdr:sp macro="" textlink="">
      <xdr:nvSpPr>
        <xdr:cNvPr id="30" name="Oval 29"/>
        <xdr:cNvSpPr/>
      </xdr:nvSpPr>
      <xdr:spPr>
        <a:xfrm>
          <a:off x="152400" y="8886825"/>
          <a:ext cx="247650" cy="257175"/>
        </a:xfrm>
        <a:prstGeom prst="ellipse">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r>
            <a:rPr lang="lv-LV" sz="1100" b="1"/>
            <a:t>III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85725</xdr:rowOff>
    </xdr:from>
    <xdr:to>
      <xdr:col>2</xdr:col>
      <xdr:colOff>1123950</xdr:colOff>
      <xdr:row>0</xdr:row>
      <xdr:rowOff>857250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85725"/>
          <a:ext cx="1390650" cy="771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95250</xdr:rowOff>
    </xdr:from>
    <xdr:to>
      <xdr:col>2</xdr:col>
      <xdr:colOff>1171575</xdr:colOff>
      <xdr:row>0</xdr:row>
      <xdr:rowOff>866775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95250"/>
          <a:ext cx="139065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104775</xdr:rowOff>
    </xdr:from>
    <xdr:to>
      <xdr:col>2</xdr:col>
      <xdr:colOff>1152525</xdr:colOff>
      <xdr:row>0</xdr:row>
      <xdr:rowOff>876300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104775"/>
          <a:ext cx="1390650" cy="7715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57150</xdr:rowOff>
    </xdr:from>
    <xdr:to>
      <xdr:col>2</xdr:col>
      <xdr:colOff>1152525</xdr:colOff>
      <xdr:row>0</xdr:row>
      <xdr:rowOff>828675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57150"/>
          <a:ext cx="1390650" cy="7715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C8DC5-0D1C-4983-B58F-C8A0575E4885}">
  <sheetPr>
    <tabColor theme="3" tint="0.7999799847602844"/>
  </sheetPr>
  <dimension ref="A1:AB121"/>
  <sheetViews>
    <sheetView showGridLines="0" tabSelected="1" workbookViewId="0" topLeftCell="A1">
      <selection activeCell="D6" sqref="D6:V6"/>
    </sheetView>
  </sheetViews>
  <sheetFormatPr defaultColWidth="0" defaultRowHeight="0" customHeight="1" zeroHeight="1"/>
  <cols>
    <col min="1" max="1" width="2.28125" style="126" customWidth="1"/>
    <col min="2" max="2" width="4.00390625" style="126" customWidth="1"/>
    <col min="3" max="3" width="6.28125" style="126" customWidth="1"/>
    <col min="4" max="4" width="2.8515625" style="126" customWidth="1"/>
    <col min="5" max="8" width="8.8515625" style="126" customWidth="1"/>
    <col min="9" max="10" width="2.8515625" style="126" customWidth="1"/>
    <col min="11" max="14" width="8.7109375" style="126" customWidth="1"/>
    <col min="15" max="16" width="2.8515625" style="126" customWidth="1"/>
    <col min="17" max="20" width="8.7109375" style="126" customWidth="1"/>
    <col min="21" max="21" width="2.8515625" style="126" customWidth="1"/>
    <col min="22" max="22" width="15.140625" style="126" customWidth="1"/>
    <col min="23" max="16384" width="10.28125" style="126" hidden="1" customWidth="1"/>
  </cols>
  <sheetData>
    <row r="1" spans="7:28" ht="78" customHeight="1">
      <c r="G1" s="354" t="s">
        <v>82</v>
      </c>
      <c r="H1" s="355"/>
      <c r="I1" s="355"/>
      <c r="J1" s="355"/>
      <c r="K1" s="355"/>
      <c r="L1" s="355"/>
      <c r="M1" s="355"/>
      <c r="N1" s="355"/>
      <c r="O1" s="355"/>
      <c r="P1" s="355"/>
      <c r="Q1" s="355"/>
      <c r="R1" s="355"/>
      <c r="S1" s="355"/>
      <c r="T1" s="355"/>
      <c r="U1" s="355"/>
      <c r="V1" s="355"/>
      <c r="W1" s="355"/>
      <c r="X1" s="355"/>
      <c r="Y1" s="355"/>
      <c r="Z1" s="355"/>
      <c r="AA1" s="355"/>
      <c r="AB1" s="355"/>
    </row>
    <row r="2" ht="12.75" customHeight="1">
      <c r="V2" s="165"/>
    </row>
    <row r="3" spans="2:22" ht="18" hidden="1">
      <c r="B3" s="356" t="s">
        <v>39</v>
      </c>
      <c r="C3" s="356"/>
      <c r="D3" s="356"/>
      <c r="E3" s="356"/>
      <c r="F3" s="356"/>
      <c r="G3" s="356"/>
      <c r="H3" s="356"/>
      <c r="I3" s="356"/>
      <c r="J3" s="356"/>
      <c r="K3" s="356"/>
      <c r="L3" s="356"/>
      <c r="M3" s="356"/>
      <c r="N3" s="356"/>
      <c r="O3" s="356"/>
      <c r="P3" s="356"/>
      <c r="Q3" s="356"/>
      <c r="R3" s="356"/>
      <c r="S3" s="356"/>
      <c r="T3" s="356"/>
      <c r="U3" s="356"/>
      <c r="V3" s="356"/>
    </row>
    <row r="4" spans="1:9" ht="15.75" hidden="1">
      <c r="A4" s="127"/>
      <c r="B4" s="128"/>
      <c r="H4" s="128"/>
      <c r="I4" s="128"/>
    </row>
    <row r="5" spans="1:22" s="133" customFormat="1" ht="15.75" customHeight="1">
      <c r="A5" s="129"/>
      <c r="B5" s="130"/>
      <c r="C5" s="131" t="s">
        <v>40</v>
      </c>
      <c r="D5" s="132"/>
      <c r="E5" s="132"/>
      <c r="F5" s="132"/>
      <c r="G5" s="132"/>
      <c r="H5" s="132"/>
      <c r="I5" s="132"/>
      <c r="J5" s="132"/>
      <c r="K5" s="132"/>
      <c r="L5" s="132"/>
      <c r="M5" s="132"/>
      <c r="N5" s="132"/>
      <c r="O5" s="132"/>
      <c r="P5" s="132"/>
      <c r="Q5" s="132"/>
      <c r="R5" s="132"/>
      <c r="S5" s="132"/>
      <c r="T5" s="132"/>
      <c r="U5" s="132"/>
      <c r="V5" s="132"/>
    </row>
    <row r="6" spans="1:22" s="133" customFormat="1" ht="29.25" customHeight="1">
      <c r="A6" s="129"/>
      <c r="B6" s="130"/>
      <c r="C6" s="134" t="s">
        <v>41</v>
      </c>
      <c r="D6" s="353" t="s">
        <v>81</v>
      </c>
      <c r="E6" s="353"/>
      <c r="F6" s="353"/>
      <c r="G6" s="353"/>
      <c r="H6" s="353"/>
      <c r="I6" s="353"/>
      <c r="J6" s="353"/>
      <c r="K6" s="353"/>
      <c r="L6" s="353"/>
      <c r="M6" s="353"/>
      <c r="N6" s="353"/>
      <c r="O6" s="353"/>
      <c r="P6" s="353"/>
      <c r="Q6" s="353"/>
      <c r="R6" s="353"/>
      <c r="S6" s="353"/>
      <c r="T6" s="353"/>
      <c r="U6" s="353"/>
      <c r="V6" s="353"/>
    </row>
    <row r="7" spans="1:22" s="133" customFormat="1" ht="6" customHeight="1">
      <c r="A7" s="129"/>
      <c r="B7" s="130"/>
      <c r="C7" s="131"/>
      <c r="D7" s="135"/>
      <c r="E7" s="135"/>
      <c r="F7" s="135"/>
      <c r="G7" s="135"/>
      <c r="H7" s="135"/>
      <c r="I7" s="135"/>
      <c r="J7" s="135"/>
      <c r="K7" s="135"/>
      <c r="L7" s="135"/>
      <c r="M7" s="135"/>
      <c r="N7" s="135"/>
      <c r="O7" s="135"/>
      <c r="P7" s="135"/>
      <c r="Q7" s="135"/>
      <c r="R7" s="135"/>
      <c r="S7" s="135"/>
      <c r="T7" s="135"/>
      <c r="U7" s="135"/>
      <c r="V7" s="135"/>
    </row>
    <row r="8" spans="1:22" s="138" customFormat="1" ht="12.75" customHeight="1">
      <c r="A8" s="136"/>
      <c r="B8" s="137"/>
      <c r="C8" s="134" t="s">
        <v>44</v>
      </c>
      <c r="D8" s="353" t="s">
        <v>43</v>
      </c>
      <c r="E8" s="353"/>
      <c r="F8" s="353"/>
      <c r="G8" s="353"/>
      <c r="H8" s="353"/>
      <c r="I8" s="353"/>
      <c r="J8" s="353"/>
      <c r="K8" s="353"/>
      <c r="L8" s="353"/>
      <c r="M8" s="353"/>
      <c r="N8" s="353"/>
      <c r="O8" s="353"/>
      <c r="P8" s="353"/>
      <c r="Q8" s="353"/>
      <c r="R8" s="353"/>
      <c r="S8" s="353"/>
      <c r="T8" s="353"/>
      <c r="U8" s="353"/>
      <c r="V8" s="353"/>
    </row>
    <row r="9" spans="1:22" s="138" customFormat="1" ht="61.5" customHeight="1">
      <c r="A9" s="136"/>
      <c r="B9" s="137"/>
      <c r="C9" s="139"/>
      <c r="D9" s="353" t="s">
        <v>112</v>
      </c>
      <c r="E9" s="353"/>
      <c r="F9" s="353"/>
      <c r="G9" s="353"/>
      <c r="H9" s="353"/>
      <c r="I9" s="353"/>
      <c r="J9" s="353"/>
      <c r="K9" s="353"/>
      <c r="L9" s="353"/>
      <c r="M9" s="353"/>
      <c r="N9" s="353"/>
      <c r="O9" s="353"/>
      <c r="P9" s="353"/>
      <c r="Q9" s="353"/>
      <c r="R9" s="353"/>
      <c r="S9" s="353"/>
      <c r="T9" s="353"/>
      <c r="U9" s="353"/>
      <c r="V9" s="353"/>
    </row>
    <row r="10" spans="1:22" s="138" customFormat="1" ht="4.5" customHeight="1">
      <c r="A10" s="136"/>
      <c r="B10" s="137"/>
      <c r="C10" s="139"/>
      <c r="D10" s="140"/>
      <c r="E10" s="140"/>
      <c r="F10" s="140"/>
      <c r="G10" s="140"/>
      <c r="H10" s="140"/>
      <c r="I10" s="140"/>
      <c r="J10" s="140"/>
      <c r="K10" s="140"/>
      <c r="L10" s="140"/>
      <c r="M10" s="140"/>
      <c r="N10" s="140"/>
      <c r="O10" s="140"/>
      <c r="P10" s="140"/>
      <c r="Q10" s="140"/>
      <c r="R10" s="140"/>
      <c r="S10" s="140"/>
      <c r="T10" s="140"/>
      <c r="U10" s="140"/>
      <c r="V10" s="140"/>
    </row>
    <row r="11" spans="1:22" s="138" customFormat="1" ht="12.75" customHeight="1">
      <c r="A11" s="136"/>
      <c r="B11" s="137"/>
      <c r="C11" s="134" t="s">
        <v>42</v>
      </c>
      <c r="D11" s="353" t="s">
        <v>53</v>
      </c>
      <c r="E11" s="353"/>
      <c r="F11" s="353"/>
      <c r="G11" s="353"/>
      <c r="H11" s="353"/>
      <c r="I11" s="353"/>
      <c r="J11" s="353"/>
      <c r="K11" s="353"/>
      <c r="L11" s="353"/>
      <c r="M11" s="353"/>
      <c r="N11" s="353"/>
      <c r="O11" s="353"/>
      <c r="P11" s="353"/>
      <c r="Q11" s="353"/>
      <c r="R11" s="353"/>
      <c r="S11" s="353"/>
      <c r="T11" s="353"/>
      <c r="U11" s="140"/>
      <c r="V11" s="140"/>
    </row>
    <row r="12" spans="1:22" s="138" customFormat="1" ht="12.75" customHeight="1">
      <c r="A12" s="136"/>
      <c r="B12" s="137"/>
      <c r="C12" s="134"/>
      <c r="D12" s="140"/>
      <c r="E12" s="140"/>
      <c r="F12" s="140"/>
      <c r="G12" s="140"/>
      <c r="H12" s="140"/>
      <c r="I12" s="140"/>
      <c r="J12" s="140"/>
      <c r="K12" s="140"/>
      <c r="L12" s="140"/>
      <c r="M12" s="140"/>
      <c r="N12" s="140"/>
      <c r="O12" s="140"/>
      <c r="P12" s="140"/>
      <c r="Q12" s="140"/>
      <c r="R12" s="140"/>
      <c r="S12" s="140"/>
      <c r="T12" s="140"/>
      <c r="U12" s="140"/>
      <c r="V12" s="140"/>
    </row>
    <row r="13" spans="1:22" s="138" customFormat="1" ht="12.75" customHeight="1">
      <c r="A13" s="136"/>
      <c r="B13" s="137"/>
      <c r="C13" s="134"/>
      <c r="D13" s="140"/>
      <c r="E13" s="140"/>
      <c r="F13" s="140"/>
      <c r="G13" s="140"/>
      <c r="H13" s="140"/>
      <c r="I13" s="140"/>
      <c r="J13" s="140"/>
      <c r="K13" s="140"/>
      <c r="L13" s="140"/>
      <c r="M13" s="140"/>
      <c r="N13" s="140"/>
      <c r="O13" s="140"/>
      <c r="P13" s="140"/>
      <c r="Q13" s="140"/>
      <c r="R13" s="140"/>
      <c r="S13" s="140"/>
      <c r="T13" s="140"/>
      <c r="U13" s="140"/>
      <c r="V13" s="140"/>
    </row>
    <row r="14" spans="1:22" s="138" customFormat="1" ht="12.75" customHeight="1">
      <c r="A14" s="136"/>
      <c r="B14" s="137"/>
      <c r="C14" s="134"/>
      <c r="D14" s="140"/>
      <c r="E14" s="140"/>
      <c r="F14" s="140"/>
      <c r="G14" s="140"/>
      <c r="H14" s="140"/>
      <c r="I14" s="140"/>
      <c r="J14" s="140"/>
      <c r="K14" s="140"/>
      <c r="L14" s="140"/>
      <c r="M14" s="140"/>
      <c r="N14" s="140"/>
      <c r="O14" s="140"/>
      <c r="P14" s="140"/>
      <c r="Q14" s="140"/>
      <c r="R14" s="140"/>
      <c r="S14" s="140"/>
      <c r="T14" s="140"/>
      <c r="U14" s="140"/>
      <c r="V14" s="140"/>
    </row>
    <row r="15" spans="1:22" s="138" customFormat="1" ht="12.75" customHeight="1">
      <c r="A15" s="136"/>
      <c r="B15" s="137"/>
      <c r="C15" s="134"/>
      <c r="D15" s="140"/>
      <c r="E15" s="140"/>
      <c r="F15" s="140"/>
      <c r="G15" s="140"/>
      <c r="H15" s="140"/>
      <c r="I15" s="140"/>
      <c r="J15" s="140"/>
      <c r="K15" s="140"/>
      <c r="L15" s="140"/>
      <c r="M15" s="140"/>
      <c r="N15" s="140"/>
      <c r="O15" s="140"/>
      <c r="P15" s="140"/>
      <c r="Q15" s="140"/>
      <c r="R15" s="140"/>
      <c r="S15" s="140"/>
      <c r="T15" s="140"/>
      <c r="U15" s="140"/>
      <c r="V15" s="140"/>
    </row>
    <row r="16" spans="1:22" s="138" customFormat="1" ht="12.75" customHeight="1">
      <c r="A16" s="136"/>
      <c r="B16" s="137"/>
      <c r="C16" s="134"/>
      <c r="D16" s="140"/>
      <c r="E16" s="140"/>
      <c r="F16" s="140"/>
      <c r="G16" s="140"/>
      <c r="H16" s="140"/>
      <c r="I16" s="140"/>
      <c r="J16" s="140"/>
      <c r="K16" s="140"/>
      <c r="L16" s="140"/>
      <c r="M16" s="140"/>
      <c r="N16" s="140"/>
      <c r="O16" s="140"/>
      <c r="P16" s="140"/>
      <c r="Q16" s="140"/>
      <c r="R16" s="140"/>
      <c r="S16" s="140"/>
      <c r="T16" s="140"/>
      <c r="U16" s="140"/>
      <c r="V16" s="140"/>
    </row>
    <row r="17" spans="1:22" s="138" customFormat="1" ht="12.75" customHeight="1">
      <c r="A17" s="136"/>
      <c r="B17" s="137"/>
      <c r="C17" s="134"/>
      <c r="D17" s="140"/>
      <c r="E17" s="140"/>
      <c r="F17" s="140"/>
      <c r="G17" s="140"/>
      <c r="H17" s="140"/>
      <c r="I17" s="140"/>
      <c r="J17" s="140"/>
      <c r="K17" s="140"/>
      <c r="L17" s="140"/>
      <c r="M17" s="140"/>
      <c r="N17" s="140"/>
      <c r="O17" s="140"/>
      <c r="P17" s="140"/>
      <c r="Q17" s="140"/>
      <c r="R17" s="140"/>
      <c r="S17" s="140"/>
      <c r="T17" s="140"/>
      <c r="U17" s="140"/>
      <c r="V17" s="140"/>
    </row>
    <row r="18" spans="1:22" s="138" customFormat="1" ht="12.75" customHeight="1">
      <c r="A18" s="136"/>
      <c r="B18" s="137"/>
      <c r="C18" s="134"/>
      <c r="D18" s="140"/>
      <c r="E18" s="140"/>
      <c r="F18" s="140"/>
      <c r="G18" s="140"/>
      <c r="H18" s="140"/>
      <c r="I18" s="140"/>
      <c r="J18" s="140"/>
      <c r="K18" s="140"/>
      <c r="L18" s="140"/>
      <c r="M18" s="140"/>
      <c r="N18" s="140"/>
      <c r="O18" s="140"/>
      <c r="P18" s="140"/>
      <c r="Q18" s="140"/>
      <c r="R18" s="140"/>
      <c r="S18" s="140"/>
      <c r="T18" s="140"/>
      <c r="U18" s="140"/>
      <c r="V18" s="140"/>
    </row>
    <row r="19" spans="1:22" s="138" customFormat="1" ht="15.75" customHeight="1">
      <c r="A19" s="136"/>
      <c r="B19" s="137"/>
      <c r="C19" s="134"/>
      <c r="D19" s="140"/>
      <c r="E19" s="140"/>
      <c r="F19" s="140"/>
      <c r="G19" s="140"/>
      <c r="H19" s="140"/>
      <c r="I19" s="140"/>
      <c r="J19" s="140"/>
      <c r="K19" s="140"/>
      <c r="L19" s="140"/>
      <c r="M19" s="140"/>
      <c r="N19" s="140"/>
      <c r="O19" s="140"/>
      <c r="P19" s="140"/>
      <c r="Q19" s="140"/>
      <c r="R19" s="140"/>
      <c r="S19" s="140"/>
      <c r="T19" s="140"/>
      <c r="U19" s="140"/>
      <c r="V19" s="140"/>
    </row>
    <row r="20" spans="1:22" s="138" customFormat="1" ht="12.75" customHeight="1">
      <c r="A20" s="136"/>
      <c r="B20" s="137"/>
      <c r="C20" s="134"/>
      <c r="D20" s="163"/>
      <c r="E20" s="357" t="s">
        <v>64</v>
      </c>
      <c r="F20" s="357"/>
      <c r="G20" s="357"/>
      <c r="H20" s="357"/>
      <c r="I20" s="161"/>
      <c r="J20" s="159"/>
      <c r="K20" s="357" t="s">
        <v>65</v>
      </c>
      <c r="L20" s="357"/>
      <c r="M20" s="357"/>
      <c r="N20" s="357"/>
      <c r="O20" s="161"/>
      <c r="P20" s="159"/>
      <c r="Q20" s="357" t="s">
        <v>66</v>
      </c>
      <c r="R20" s="357"/>
      <c r="S20" s="357"/>
      <c r="T20" s="357"/>
      <c r="U20" s="161"/>
      <c r="V20" s="140"/>
    </row>
    <row r="21" spans="1:22" s="133" customFormat="1" ht="150" customHeight="1">
      <c r="A21" s="129"/>
      <c r="B21" s="130"/>
      <c r="C21" s="141"/>
      <c r="D21" s="164"/>
      <c r="E21" s="358" t="s">
        <v>113</v>
      </c>
      <c r="F21" s="358"/>
      <c r="G21" s="358"/>
      <c r="H21" s="358"/>
      <c r="I21" s="162"/>
      <c r="J21" s="160"/>
      <c r="K21" s="358" t="s">
        <v>114</v>
      </c>
      <c r="L21" s="358"/>
      <c r="M21" s="358"/>
      <c r="N21" s="358"/>
      <c r="O21" s="162"/>
      <c r="P21" s="160"/>
      <c r="Q21" s="358" t="s">
        <v>70</v>
      </c>
      <c r="R21" s="358"/>
      <c r="S21" s="358"/>
      <c r="T21" s="358"/>
      <c r="U21" s="162"/>
      <c r="V21" s="141"/>
    </row>
    <row r="22" spans="1:22" s="133" customFormat="1" ht="14.25" customHeight="1">
      <c r="A22" s="129"/>
      <c r="B22" s="130"/>
      <c r="C22" s="141"/>
      <c r="D22" s="141"/>
      <c r="E22" s="141"/>
      <c r="F22" s="141"/>
      <c r="G22" s="141"/>
      <c r="H22" s="141"/>
      <c r="I22" s="141"/>
      <c r="J22" s="141"/>
      <c r="K22" s="141"/>
      <c r="L22" s="141"/>
      <c r="M22" s="160"/>
      <c r="N22" s="160"/>
      <c r="O22" s="160"/>
      <c r="P22" s="160"/>
      <c r="Q22" s="160"/>
      <c r="R22" s="160"/>
      <c r="S22" s="160"/>
      <c r="T22" s="160"/>
      <c r="U22" s="160"/>
      <c r="V22" s="160"/>
    </row>
    <row r="23" spans="1:22" s="133" customFormat="1" ht="4.5" customHeight="1">
      <c r="A23" s="129"/>
      <c r="B23" s="130"/>
      <c r="C23" s="141"/>
      <c r="D23" s="142"/>
      <c r="E23" s="142"/>
      <c r="F23" s="142"/>
      <c r="G23" s="142"/>
      <c r="H23" s="142"/>
      <c r="I23" s="142"/>
      <c r="J23" s="142"/>
      <c r="K23" s="143"/>
      <c r="L23" s="158"/>
      <c r="M23" s="142"/>
      <c r="N23" s="142"/>
      <c r="O23" s="142"/>
      <c r="P23" s="142"/>
      <c r="Q23" s="142"/>
      <c r="R23" s="142"/>
      <c r="S23" s="142"/>
      <c r="T23" s="142"/>
      <c r="U23" s="142"/>
      <c r="V23" s="141"/>
    </row>
    <row r="24" spans="1:22" s="133" customFormat="1" ht="4.5" customHeight="1">
      <c r="A24" s="129"/>
      <c r="B24" s="130"/>
      <c r="C24" s="141"/>
      <c r="D24" s="141"/>
      <c r="E24" s="141"/>
      <c r="F24" s="141"/>
      <c r="G24" s="141"/>
      <c r="H24" s="141"/>
      <c r="I24" s="141"/>
      <c r="J24" s="141"/>
      <c r="K24" s="141"/>
      <c r="L24" s="141"/>
      <c r="M24" s="141"/>
      <c r="N24" s="141"/>
      <c r="O24" s="141"/>
      <c r="P24" s="141"/>
      <c r="Q24" s="141"/>
      <c r="R24" s="141"/>
      <c r="S24" s="141"/>
      <c r="T24" s="141"/>
      <c r="U24" s="141"/>
      <c r="V24" s="141"/>
    </row>
    <row r="25" spans="1:22" s="133" customFormat="1" ht="15.75" customHeight="1">
      <c r="A25" s="129"/>
      <c r="B25" s="130"/>
      <c r="C25" s="131" t="s">
        <v>45</v>
      </c>
      <c r="D25" s="141"/>
      <c r="E25" s="141"/>
      <c r="F25" s="141"/>
      <c r="G25" s="141"/>
      <c r="H25" s="141"/>
      <c r="I25" s="141"/>
      <c r="J25" s="141"/>
      <c r="K25" s="141"/>
      <c r="L25" s="141"/>
      <c r="M25" s="141"/>
      <c r="N25" s="141"/>
      <c r="O25" s="141"/>
      <c r="P25" s="141"/>
      <c r="Q25" s="141"/>
      <c r="R25" s="141"/>
      <c r="S25" s="141"/>
      <c r="T25" s="141"/>
      <c r="U25" s="141"/>
      <c r="V25" s="141"/>
    </row>
    <row r="26" spans="1:22" s="133" customFormat="1" ht="27" customHeight="1">
      <c r="A26" s="129"/>
      <c r="B26" s="130"/>
      <c r="C26" s="134" t="s">
        <v>46</v>
      </c>
      <c r="D26" s="353" t="s">
        <v>47</v>
      </c>
      <c r="E26" s="353"/>
      <c r="F26" s="353"/>
      <c r="G26" s="353"/>
      <c r="H26" s="353"/>
      <c r="I26" s="353"/>
      <c r="J26" s="353"/>
      <c r="K26" s="353"/>
      <c r="L26" s="353"/>
      <c r="M26" s="353"/>
      <c r="N26" s="353"/>
      <c r="O26" s="353"/>
      <c r="P26" s="353"/>
      <c r="Q26" s="353"/>
      <c r="R26" s="353"/>
      <c r="S26" s="353"/>
      <c r="T26" s="353"/>
      <c r="U26" s="353"/>
      <c r="V26" s="353"/>
    </row>
    <row r="27" spans="1:22" s="133" customFormat="1" ht="7.5" customHeight="1">
      <c r="A27" s="129"/>
      <c r="B27" s="130"/>
      <c r="C27" s="134"/>
      <c r="D27" s="144"/>
      <c r="E27" s="144"/>
      <c r="F27" s="144"/>
      <c r="G27" s="144"/>
      <c r="H27" s="144"/>
      <c r="I27" s="144"/>
      <c r="J27" s="144"/>
      <c r="K27" s="144"/>
      <c r="L27" s="144"/>
      <c r="M27" s="144"/>
      <c r="N27" s="144"/>
      <c r="O27" s="144"/>
      <c r="P27" s="144"/>
      <c r="Q27" s="144"/>
      <c r="R27" s="144"/>
      <c r="S27" s="144"/>
      <c r="T27" s="144"/>
      <c r="U27" s="144"/>
      <c r="V27" s="144"/>
    </row>
    <row r="28" spans="1:22" s="133" customFormat="1" ht="30" customHeight="1">
      <c r="A28" s="129"/>
      <c r="B28" s="130"/>
      <c r="C28" s="134" t="s">
        <v>48</v>
      </c>
      <c r="D28" s="359" t="s">
        <v>67</v>
      </c>
      <c r="E28" s="359"/>
      <c r="F28" s="359"/>
      <c r="G28" s="359"/>
      <c r="H28" s="359"/>
      <c r="I28" s="359"/>
      <c r="J28" s="359"/>
      <c r="K28" s="359"/>
      <c r="L28" s="359"/>
      <c r="M28" s="359"/>
      <c r="N28" s="359"/>
      <c r="O28" s="359"/>
      <c r="P28" s="359"/>
      <c r="Q28" s="359"/>
      <c r="R28" s="359"/>
      <c r="S28" s="359"/>
      <c r="T28" s="359"/>
      <c r="U28" s="359"/>
      <c r="V28" s="359"/>
    </row>
    <row r="29" spans="1:22" s="133" customFormat="1" ht="6" customHeight="1">
      <c r="A29" s="129"/>
      <c r="B29" s="130"/>
      <c r="C29" s="134"/>
      <c r="D29" s="144"/>
      <c r="E29" s="144"/>
      <c r="F29" s="144"/>
      <c r="G29" s="144"/>
      <c r="H29" s="144"/>
      <c r="I29" s="144"/>
      <c r="J29" s="144"/>
      <c r="K29" s="144"/>
      <c r="L29" s="144"/>
      <c r="M29" s="144"/>
      <c r="N29" s="144"/>
      <c r="O29" s="144"/>
      <c r="P29" s="144"/>
      <c r="Q29" s="144"/>
      <c r="R29" s="144"/>
      <c r="S29" s="144"/>
      <c r="T29" s="144"/>
      <c r="U29" s="144"/>
      <c r="V29" s="144"/>
    </row>
    <row r="30" spans="1:22" s="133" customFormat="1" ht="42" customHeight="1">
      <c r="A30" s="129"/>
      <c r="B30" s="130"/>
      <c r="C30" s="134" t="s">
        <v>49</v>
      </c>
      <c r="D30" s="353" t="s">
        <v>115</v>
      </c>
      <c r="E30" s="353"/>
      <c r="F30" s="353"/>
      <c r="G30" s="353"/>
      <c r="H30" s="353"/>
      <c r="I30" s="353"/>
      <c r="J30" s="353"/>
      <c r="K30" s="353"/>
      <c r="L30" s="353"/>
      <c r="M30" s="353"/>
      <c r="N30" s="353"/>
      <c r="O30" s="353"/>
      <c r="P30" s="353"/>
      <c r="Q30" s="353"/>
      <c r="R30" s="353"/>
      <c r="S30" s="353"/>
      <c r="T30" s="353"/>
      <c r="U30" s="353"/>
      <c r="V30" s="353"/>
    </row>
    <row r="31" spans="1:22" s="133" customFormat="1" ht="6" customHeight="1">
      <c r="A31" s="129"/>
      <c r="B31" s="130"/>
      <c r="C31" s="134"/>
      <c r="D31" s="144"/>
      <c r="E31" s="144"/>
      <c r="F31" s="144"/>
      <c r="G31" s="144"/>
      <c r="H31" s="144"/>
      <c r="I31" s="144"/>
      <c r="J31" s="144"/>
      <c r="K31" s="144"/>
      <c r="L31" s="144"/>
      <c r="M31" s="144"/>
      <c r="N31" s="144"/>
      <c r="O31" s="144"/>
      <c r="P31" s="144"/>
      <c r="Q31" s="144"/>
      <c r="R31" s="144"/>
      <c r="S31" s="144"/>
      <c r="T31" s="144"/>
      <c r="U31" s="144"/>
      <c r="V31" s="144"/>
    </row>
    <row r="32" spans="1:22" s="133" customFormat="1" ht="29.25" customHeight="1">
      <c r="A32" s="129"/>
      <c r="B32" s="130"/>
      <c r="C32" s="134" t="s">
        <v>71</v>
      </c>
      <c r="D32" s="353" t="s">
        <v>69</v>
      </c>
      <c r="E32" s="353"/>
      <c r="F32" s="353"/>
      <c r="G32" s="353"/>
      <c r="H32" s="353"/>
      <c r="I32" s="353"/>
      <c r="J32" s="353"/>
      <c r="K32" s="353"/>
      <c r="L32" s="353"/>
      <c r="M32" s="353"/>
      <c r="N32" s="353"/>
      <c r="O32" s="353"/>
      <c r="P32" s="353"/>
      <c r="Q32" s="353"/>
      <c r="R32" s="353"/>
      <c r="S32" s="353"/>
      <c r="T32" s="353"/>
      <c r="U32" s="353"/>
      <c r="V32" s="353"/>
    </row>
    <row r="33" spans="1:22" s="133" customFormat="1" ht="6" customHeight="1">
      <c r="A33" s="129"/>
      <c r="B33" s="130"/>
      <c r="C33" s="134"/>
      <c r="D33" s="144"/>
      <c r="E33" s="144"/>
      <c r="F33" s="144"/>
      <c r="G33" s="144"/>
      <c r="H33" s="144"/>
      <c r="I33" s="144"/>
      <c r="J33" s="144"/>
      <c r="K33" s="144"/>
      <c r="L33" s="144"/>
      <c r="M33" s="144"/>
      <c r="N33" s="144"/>
      <c r="O33" s="144"/>
      <c r="P33" s="144"/>
      <c r="Q33" s="144"/>
      <c r="R33" s="144"/>
      <c r="S33" s="144"/>
      <c r="T33" s="144"/>
      <c r="U33" s="144"/>
      <c r="V33" s="144"/>
    </row>
    <row r="34" spans="1:22" s="133" customFormat="1" ht="6" customHeight="1">
      <c r="A34" s="129"/>
      <c r="B34" s="130"/>
      <c r="C34" s="141"/>
      <c r="D34" s="141"/>
      <c r="E34" s="141"/>
      <c r="F34" s="141"/>
      <c r="G34" s="141"/>
      <c r="H34" s="141"/>
      <c r="I34" s="141"/>
      <c r="J34" s="141"/>
      <c r="K34" s="141"/>
      <c r="L34" s="141"/>
      <c r="M34" s="141"/>
      <c r="N34" s="141"/>
      <c r="O34" s="141"/>
      <c r="P34" s="141"/>
      <c r="Q34" s="141"/>
      <c r="R34" s="141"/>
      <c r="S34" s="141"/>
      <c r="T34" s="141"/>
      <c r="U34" s="141"/>
      <c r="V34" s="141"/>
    </row>
    <row r="35" spans="1:22" s="133" customFormat="1" ht="15.75" customHeight="1">
      <c r="A35" s="129"/>
      <c r="B35" s="130"/>
      <c r="C35" s="131" t="s">
        <v>50</v>
      </c>
      <c r="D35" s="141"/>
      <c r="E35" s="141"/>
      <c r="F35" s="141"/>
      <c r="G35" s="141"/>
      <c r="H35" s="141"/>
      <c r="I35" s="141"/>
      <c r="J35" s="141"/>
      <c r="K35" s="141"/>
      <c r="L35" s="141"/>
      <c r="M35" s="141"/>
      <c r="N35" s="141"/>
      <c r="O35" s="141"/>
      <c r="P35" s="141"/>
      <c r="Q35" s="141"/>
      <c r="R35" s="141"/>
      <c r="S35" s="141"/>
      <c r="T35" s="141"/>
      <c r="U35" s="141"/>
      <c r="V35" s="141"/>
    </row>
    <row r="36" spans="1:22" s="133" customFormat="1" ht="26.25" customHeight="1">
      <c r="A36" s="129"/>
      <c r="B36" s="130"/>
      <c r="C36" s="145"/>
      <c r="D36" s="353" t="s">
        <v>68</v>
      </c>
      <c r="E36" s="353"/>
      <c r="F36" s="353"/>
      <c r="G36" s="353"/>
      <c r="H36" s="353"/>
      <c r="I36" s="353"/>
      <c r="J36" s="353"/>
      <c r="K36" s="353"/>
      <c r="L36" s="353"/>
      <c r="M36" s="353"/>
      <c r="N36" s="353"/>
      <c r="O36" s="353"/>
      <c r="P36" s="353"/>
      <c r="Q36" s="353"/>
      <c r="R36" s="353"/>
      <c r="S36" s="353"/>
      <c r="T36" s="353"/>
      <c r="U36" s="353"/>
      <c r="V36" s="353"/>
    </row>
    <row r="37" spans="1:22" s="133" customFormat="1" ht="6" customHeight="1">
      <c r="A37" s="129"/>
      <c r="B37" s="130"/>
      <c r="C37" s="141"/>
      <c r="D37" s="141"/>
      <c r="E37" s="141"/>
      <c r="F37" s="141"/>
      <c r="G37" s="141"/>
      <c r="H37" s="141"/>
      <c r="I37" s="141"/>
      <c r="J37" s="141"/>
      <c r="K37" s="141"/>
      <c r="L37" s="141"/>
      <c r="M37" s="141"/>
      <c r="N37" s="141"/>
      <c r="O37" s="141"/>
      <c r="P37" s="141"/>
      <c r="Q37" s="141"/>
      <c r="R37" s="141"/>
      <c r="S37" s="141"/>
      <c r="T37" s="141"/>
      <c r="U37" s="141"/>
      <c r="V37" s="141"/>
    </row>
    <row r="38" spans="3:22" ht="12" customHeight="1">
      <c r="C38" s="146"/>
      <c r="V38" s="325" t="s">
        <v>116</v>
      </c>
    </row>
    <row r="39" spans="1:15" s="148" customFormat="1" ht="12.75" hidden="1">
      <c r="A39" s="147"/>
      <c r="B39" s="147" t="s">
        <v>51</v>
      </c>
      <c r="C39" s="147"/>
      <c r="D39" s="147"/>
      <c r="E39" s="147"/>
      <c r="F39" s="147"/>
      <c r="G39" s="147"/>
      <c r="H39" s="147"/>
      <c r="I39" s="147"/>
      <c r="J39" s="147"/>
      <c r="K39" s="147"/>
      <c r="L39" s="147"/>
      <c r="M39" s="147"/>
      <c r="N39" s="147"/>
      <c r="O39" s="147"/>
    </row>
    <row r="40" spans="2:22" ht="15" hidden="1">
      <c r="B40" s="149"/>
      <c r="V40" s="150" t="s">
        <v>52</v>
      </c>
    </row>
    <row r="41" ht="15" hidden="1">
      <c r="B41" s="149"/>
    </row>
    <row r="42" ht="15" hidden="1">
      <c r="B42" s="149"/>
    </row>
    <row r="43" ht="15" hidden="1">
      <c r="B43" s="149"/>
    </row>
    <row r="44" ht="15" hidden="1">
      <c r="B44" s="149"/>
    </row>
    <row r="45" ht="15" hidden="1">
      <c r="B45" s="149"/>
    </row>
    <row r="46" ht="15" hidden="1">
      <c r="B46" s="149"/>
    </row>
    <row r="47" ht="15" hidden="1">
      <c r="B47" s="149"/>
    </row>
    <row r="48" ht="15" hidden="1">
      <c r="B48" s="149"/>
    </row>
    <row r="49" ht="15" hidden="1">
      <c r="B49" s="149"/>
    </row>
    <row r="50" ht="15" hidden="1">
      <c r="B50" s="149"/>
    </row>
    <row r="51" ht="15" hidden="1">
      <c r="B51" s="149"/>
    </row>
    <row r="52" ht="15" hidden="1">
      <c r="B52" s="149"/>
    </row>
    <row r="53" ht="15" hidden="1">
      <c r="B53" s="149"/>
    </row>
    <row r="54" ht="15" hidden="1">
      <c r="B54" s="149"/>
    </row>
    <row r="55" ht="15" hidden="1">
      <c r="B55" s="149"/>
    </row>
    <row r="56" ht="15" hidden="1">
      <c r="B56" s="149"/>
    </row>
    <row r="57" ht="15" hidden="1">
      <c r="B57" s="149"/>
    </row>
    <row r="58" ht="15" hidden="1">
      <c r="B58" s="149"/>
    </row>
    <row r="59" ht="15" hidden="1">
      <c r="B59" s="149"/>
    </row>
    <row r="60" ht="15" hidden="1">
      <c r="B60" s="149"/>
    </row>
    <row r="61" ht="15" hidden="1">
      <c r="B61" s="149"/>
    </row>
    <row r="62" ht="15" hidden="1">
      <c r="B62" s="149"/>
    </row>
    <row r="63" ht="15" hidden="1">
      <c r="B63" s="149"/>
    </row>
    <row r="64" ht="15" hidden="1">
      <c r="B64" s="149"/>
    </row>
    <row r="65" ht="15" hidden="1">
      <c r="B65" s="149"/>
    </row>
    <row r="66" ht="15" hidden="1">
      <c r="B66" s="149"/>
    </row>
    <row r="67" ht="15" hidden="1">
      <c r="B67" s="149"/>
    </row>
    <row r="68" ht="15" hidden="1">
      <c r="B68" s="149"/>
    </row>
    <row r="69" ht="15" hidden="1">
      <c r="B69" s="149"/>
    </row>
    <row r="70" ht="15" hidden="1">
      <c r="B70" s="149"/>
    </row>
    <row r="71" ht="15" hidden="1">
      <c r="B71" s="149"/>
    </row>
    <row r="72" ht="15" hidden="1">
      <c r="B72" s="149"/>
    </row>
    <row r="73" ht="15" hidden="1">
      <c r="B73" s="149"/>
    </row>
    <row r="74" ht="15" hidden="1">
      <c r="B74" s="149"/>
    </row>
    <row r="75" ht="15" hidden="1">
      <c r="B75" s="149"/>
    </row>
    <row r="76" ht="15" hidden="1">
      <c r="B76" s="149"/>
    </row>
    <row r="77" ht="15" hidden="1">
      <c r="B77" s="149"/>
    </row>
    <row r="78" ht="15" hidden="1">
      <c r="B78" s="149"/>
    </row>
    <row r="79" ht="15" hidden="1">
      <c r="B79" s="149"/>
    </row>
    <row r="80" ht="15" hidden="1">
      <c r="B80" s="149"/>
    </row>
    <row r="81" ht="15" hidden="1">
      <c r="B81" s="149"/>
    </row>
    <row r="82" ht="15" hidden="1">
      <c r="B82" s="149"/>
    </row>
    <row r="83" ht="15" hidden="1">
      <c r="B83" s="149"/>
    </row>
    <row r="84" ht="15" hidden="1">
      <c r="B84" s="149"/>
    </row>
    <row r="85" ht="15" hidden="1">
      <c r="B85" s="149"/>
    </row>
    <row r="86" ht="15" hidden="1">
      <c r="B86" s="149"/>
    </row>
    <row r="87" ht="15" hidden="1">
      <c r="B87" s="149"/>
    </row>
    <row r="88" ht="15" hidden="1">
      <c r="B88" s="149"/>
    </row>
    <row r="89" ht="15" hidden="1">
      <c r="B89" s="149"/>
    </row>
    <row r="90" ht="15" hidden="1">
      <c r="B90" s="149"/>
    </row>
    <row r="91" ht="15" hidden="1">
      <c r="B91" s="149"/>
    </row>
    <row r="92" ht="15" hidden="1">
      <c r="B92" s="149"/>
    </row>
    <row r="93" ht="15" hidden="1">
      <c r="B93" s="149"/>
    </row>
    <row r="94" ht="15" hidden="1">
      <c r="B94" s="149"/>
    </row>
    <row r="95" ht="15" hidden="1">
      <c r="B95" s="149"/>
    </row>
    <row r="96" ht="15" hidden="1">
      <c r="B96" s="149"/>
    </row>
    <row r="97" ht="15" hidden="1">
      <c r="B97" s="149"/>
    </row>
    <row r="98" ht="15" hidden="1">
      <c r="B98" s="149"/>
    </row>
    <row r="99" ht="15" hidden="1">
      <c r="B99" s="149"/>
    </row>
    <row r="100" ht="15" hidden="1">
      <c r="B100" s="149"/>
    </row>
    <row r="101" ht="15" hidden="1">
      <c r="B101" s="149"/>
    </row>
    <row r="102" ht="15" hidden="1">
      <c r="B102" s="149"/>
    </row>
    <row r="103" ht="15" hidden="1">
      <c r="B103" s="149"/>
    </row>
    <row r="104" ht="15" hidden="1">
      <c r="B104" s="149"/>
    </row>
    <row r="105" ht="15" hidden="1">
      <c r="B105" s="149"/>
    </row>
    <row r="106" ht="15" hidden="1">
      <c r="B106" s="149"/>
    </row>
    <row r="107" ht="15" hidden="1">
      <c r="B107" s="149"/>
    </row>
    <row r="108" ht="15" hidden="1">
      <c r="B108" s="149"/>
    </row>
    <row r="109" ht="15" hidden="1">
      <c r="B109" s="149"/>
    </row>
    <row r="110" ht="15" hidden="1">
      <c r="B110" s="149"/>
    </row>
    <row r="111" ht="15" hidden="1">
      <c r="B111" s="149"/>
    </row>
    <row r="112" ht="15" hidden="1">
      <c r="B112" s="149"/>
    </row>
    <row r="113" ht="15" hidden="1">
      <c r="B113" s="149"/>
    </row>
    <row r="114" ht="15" hidden="1">
      <c r="B114" s="149"/>
    </row>
    <row r="115" ht="15" hidden="1">
      <c r="B115" s="149"/>
    </row>
    <row r="116" ht="15" hidden="1">
      <c r="B116" s="149"/>
    </row>
    <row r="117" ht="15" hidden="1">
      <c r="B117" s="149"/>
    </row>
    <row r="118" ht="15" hidden="1">
      <c r="B118" s="149"/>
    </row>
    <row r="119" ht="15" hidden="1">
      <c r="B119" s="149"/>
    </row>
    <row r="120" ht="15" hidden="1">
      <c r="B120" s="149"/>
    </row>
    <row r="121" ht="15.75" customHeight="1" hidden="1">
      <c r="B121" s="149"/>
    </row>
    <row r="129" s="126" customFormat="1" ht="0" hidden="1"/>
    <row r="130" s="126" customFormat="1" ht="0" hidden="1"/>
    <row r="131" s="126" customFormat="1" ht="0" hidden="1"/>
    <row r="132" s="126" customFormat="1" ht="0" hidden="1"/>
    <row r="133" s="126" customFormat="1" ht="0" hidden="1"/>
    <row r="134" s="126" customFormat="1" ht="0" hidden="1"/>
    <row r="135" s="126" customFormat="1" ht="0" hidden="1"/>
    <row r="136" s="126" customFormat="1" ht="0" hidden="1"/>
    <row r="137" s="126" customFormat="1" ht="0" hidden="1"/>
    <row r="138" s="126" customFormat="1" ht="0" hidden="1"/>
    <row r="139" s="126" customFormat="1" ht="0" hidden="1"/>
    <row r="140" s="126" customFormat="1" ht="0" hidden="1"/>
    <row r="141" s="126" customFormat="1" ht="0" hidden="1"/>
    <row r="142" s="126" customFormat="1" ht="0" hidden="1"/>
    <row r="143" s="126" customFormat="1" ht="0" hidden="1"/>
    <row r="144" s="126" customFormat="1" ht="0" hidden="1"/>
    <row r="145" s="126" customFormat="1" ht="0" hidden="1"/>
    <row r="146" s="126" customFormat="1" ht="0" hidden="1"/>
    <row r="147" s="126" customFormat="1" ht="0" hidden="1"/>
    <row r="148" s="126" customFormat="1" ht="0" hidden="1"/>
    <row r="149" s="126" customFormat="1" ht="0" hidden="1"/>
    <row r="150" s="126" customFormat="1" ht="0" hidden="1"/>
    <row r="151" s="126" customFormat="1" ht="0" hidden="1"/>
    <row r="152" s="126" customFormat="1" ht="0" hidden="1"/>
    <row r="153" s="126" customFormat="1" ht="0" hidden="1"/>
    <row r="154" s="126" customFormat="1" ht="0" hidden="1"/>
    <row r="155" s="126" customFormat="1" ht="0" hidden="1"/>
    <row r="156" s="126" customFormat="1" ht="0" hidden="1"/>
    <row r="157" s="126" customFormat="1" ht="0" hidden="1"/>
    <row r="158" s="126" customFormat="1" ht="0" hidden="1"/>
    <row r="159" s="126" customFormat="1" ht="0" hidden="1"/>
    <row r="160" s="126" customFormat="1" ht="0" hidden="1"/>
    <row r="161" s="126" customFormat="1" ht="0" hidden="1"/>
    <row r="162" s="126" customFormat="1" ht="0" hidden="1"/>
    <row r="163" s="126" customFormat="1" ht="0" hidden="1"/>
    <row r="164" s="126" customFormat="1" ht="0" hidden="1"/>
  </sheetData>
  <sheetProtection algorithmName="SHA-512" hashValue="B6vv4zKZlp4GgwrbbXy/PbLCXM+3HfwIlBM8Y03qsmEFSfEk96sIBw5rkCdKqbLVE0Nsl9khml/pUqMAcWVt8Q==" saltValue="ezN+m6zEkc7NCa/2otmO1g==" spinCount="100000" sheet="1" scenarios="1" formatCells="0" formatColumns="0" formatRows="0"/>
  <mergeCells count="17">
    <mergeCell ref="D32:V32"/>
    <mergeCell ref="D36:V36"/>
    <mergeCell ref="E20:H20"/>
    <mergeCell ref="E21:H21"/>
    <mergeCell ref="K20:N20"/>
    <mergeCell ref="Q20:T20"/>
    <mergeCell ref="Q21:T21"/>
    <mergeCell ref="K21:N21"/>
    <mergeCell ref="D26:V26"/>
    <mergeCell ref="D28:V28"/>
    <mergeCell ref="D30:V30"/>
    <mergeCell ref="D11:T11"/>
    <mergeCell ref="G1:AB1"/>
    <mergeCell ref="B3:V3"/>
    <mergeCell ref="D6:V6"/>
    <mergeCell ref="D8:V8"/>
    <mergeCell ref="D9:V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2696D-3A00-4CD4-B978-6D62E054DC3E}">
  <sheetPr>
    <tabColor theme="9" tint="0.7999799847602844"/>
  </sheetPr>
  <dimension ref="B1:AA132"/>
  <sheetViews>
    <sheetView showGridLines="0" workbookViewId="0" topLeftCell="A1">
      <pane ySplit="12" topLeftCell="A13" activePane="bottomLeft" state="frozen"/>
      <selection pane="bottomLeft" activeCell="D4" sqref="D4:F4"/>
    </sheetView>
  </sheetViews>
  <sheetFormatPr defaultColWidth="0" defaultRowHeight="15" zeroHeight="1" outlineLevelRow="1"/>
  <cols>
    <col min="1" max="1" width="1.57421875" style="43" customWidth="1"/>
    <col min="2" max="2" width="4.57421875" style="43" customWidth="1"/>
    <col min="3" max="3" width="53.140625" style="43" customWidth="1"/>
    <col min="4" max="4" width="20.421875" style="43" customWidth="1"/>
    <col min="5" max="5" width="14.00390625" style="43" customWidth="1"/>
    <col min="6" max="6" width="16.57421875" style="43" customWidth="1"/>
    <col min="7" max="7" width="7.00390625" style="43" customWidth="1"/>
    <col min="8" max="8" width="14.28125" style="56" customWidth="1"/>
    <col min="9" max="9" width="14.28125" style="82" customWidth="1"/>
    <col min="10" max="10" width="14.28125" style="56" customWidth="1"/>
    <col min="11" max="11" width="2.8515625" style="56" customWidth="1"/>
    <col min="12" max="13" width="16.57421875" style="83" customWidth="1"/>
    <col min="14" max="14" width="16.57421875" style="43" customWidth="1"/>
    <col min="15" max="15" width="6.140625" style="43" customWidth="1"/>
    <col min="16" max="16" width="16.57421875" style="189" customWidth="1"/>
    <col min="17" max="17" width="11.8515625" style="43" customWidth="1"/>
    <col min="18" max="23" width="9.140625" style="43" hidden="1" customWidth="1"/>
    <col min="24" max="30" width="0" style="43" hidden="1" customWidth="1"/>
    <col min="31" max="16384" width="9.140625" style="43" hidden="1" customWidth="1"/>
  </cols>
  <sheetData>
    <row r="1" spans="6:27" ht="77.25" customHeight="1">
      <c r="F1" s="381" t="s">
        <v>83</v>
      </c>
      <c r="G1" s="382"/>
      <c r="H1" s="382"/>
      <c r="I1" s="382"/>
      <c r="J1" s="382"/>
      <c r="K1" s="382"/>
      <c r="L1" s="382"/>
      <c r="M1" s="382"/>
      <c r="N1" s="382"/>
      <c r="O1" s="382"/>
      <c r="P1" s="382"/>
      <c r="Q1" s="45"/>
      <c r="R1" s="45" t="s">
        <v>9</v>
      </c>
      <c r="S1" s="45"/>
      <c r="T1" s="45"/>
      <c r="U1" s="45"/>
      <c r="V1" s="45"/>
      <c r="W1" s="45"/>
      <c r="X1" s="45"/>
      <c r="Y1" s="45"/>
      <c r="Z1" s="45"/>
      <c r="AA1" s="45"/>
    </row>
    <row r="2" spans="2:27" ht="18.75" thickBot="1">
      <c r="B2" s="103" t="s">
        <v>19</v>
      </c>
      <c r="C2" s="46"/>
      <c r="D2" s="46"/>
      <c r="E2" s="167"/>
      <c r="F2" s="168"/>
      <c r="G2" s="47"/>
      <c r="H2" s="48"/>
      <c r="I2" s="47"/>
      <c r="J2" s="169"/>
      <c r="K2" s="169"/>
      <c r="L2" s="47"/>
      <c r="M2" s="47"/>
      <c r="N2" s="47"/>
      <c r="O2" s="47"/>
      <c r="P2" s="47"/>
      <c r="Q2" s="45"/>
      <c r="R2" s="45"/>
      <c r="S2" s="45"/>
      <c r="T2" s="45"/>
      <c r="U2" s="45"/>
      <c r="V2" s="45"/>
      <c r="W2" s="45"/>
      <c r="X2" s="45"/>
      <c r="Y2" s="45"/>
      <c r="Z2" s="45"/>
      <c r="AA2" s="45"/>
    </row>
    <row r="3" spans="3:27" ht="8.25" customHeight="1">
      <c r="C3" s="54"/>
      <c r="D3" s="54"/>
      <c r="E3" s="54"/>
      <c r="F3" s="54"/>
      <c r="G3" s="54"/>
      <c r="H3" s="55"/>
      <c r="I3" s="54"/>
      <c r="J3" s="170"/>
      <c r="K3" s="170"/>
      <c r="L3" s="54"/>
      <c r="M3" s="54"/>
      <c r="N3" s="54"/>
      <c r="O3" s="45"/>
      <c r="P3" s="166"/>
      <c r="Q3" s="45"/>
      <c r="R3" s="45"/>
      <c r="S3" s="45"/>
      <c r="T3" s="45"/>
      <c r="U3" s="45"/>
      <c r="V3" s="45"/>
      <c r="W3" s="45"/>
      <c r="X3" s="45"/>
      <c r="Y3" s="45"/>
      <c r="Z3" s="45"/>
      <c r="AA3" s="45"/>
    </row>
    <row r="4" spans="3:27" ht="15" customHeight="1">
      <c r="C4" s="324" t="s">
        <v>27</v>
      </c>
      <c r="D4" s="397"/>
      <c r="E4" s="398"/>
      <c r="F4" s="399"/>
      <c r="G4" s="10"/>
      <c r="H4" s="323" t="s">
        <v>10</v>
      </c>
      <c r="I4" s="315"/>
      <c r="J4" s="10" t="str">
        <f>IF(OR(D4="",I4=""),"?","")</f>
        <v>?</v>
      </c>
      <c r="K4" s="10"/>
      <c r="L4" s="10" t="str">
        <f aca="true" t="shared" si="0" ref="L4">IF(H4="","?","")</f>
        <v/>
      </c>
      <c r="M4" s="10"/>
      <c r="N4" s="10"/>
      <c r="O4" s="45"/>
      <c r="P4" s="166"/>
      <c r="Q4" s="45"/>
      <c r="R4" s="45"/>
      <c r="S4" s="45"/>
      <c r="T4" s="171"/>
      <c r="U4" s="171"/>
      <c r="V4" s="171"/>
      <c r="W4" s="171"/>
      <c r="X4" s="171"/>
      <c r="Y4" s="171"/>
      <c r="Z4" s="171"/>
      <c r="AA4" s="171"/>
    </row>
    <row r="5" spans="13:17" ht="6" customHeight="1">
      <c r="M5" s="10"/>
      <c r="O5" s="45"/>
      <c r="P5" s="166"/>
      <c r="Q5" s="45"/>
    </row>
    <row r="6" spans="3:17" ht="15" customHeight="1">
      <c r="C6" s="324" t="s">
        <v>86</v>
      </c>
      <c r="D6" s="369"/>
      <c r="E6" s="370"/>
      <c r="F6" s="371"/>
      <c r="G6" s="372" t="s">
        <v>88</v>
      </c>
      <c r="H6" s="373"/>
      <c r="I6" s="316"/>
      <c r="J6" s="360" t="s">
        <v>87</v>
      </c>
      <c r="K6" s="361"/>
      <c r="L6" s="315"/>
      <c r="M6" s="339"/>
      <c r="N6" s="366" t="s">
        <v>89</v>
      </c>
      <c r="O6" s="367"/>
      <c r="P6" s="321" t="str">
        <f>_xlfn.IFERROR(I6/L6,"-")</f>
        <v>-</v>
      </c>
      <c r="Q6" s="45"/>
    </row>
    <row r="7" spans="15:17" ht="6" customHeight="1">
      <c r="O7" s="45"/>
      <c r="P7" s="166"/>
      <c r="Q7" s="45"/>
    </row>
    <row r="8" spans="2:17" ht="18.75" thickBot="1">
      <c r="B8" s="103" t="s">
        <v>58</v>
      </c>
      <c r="C8" s="46"/>
      <c r="D8" s="46"/>
      <c r="E8" s="167"/>
      <c r="F8" s="168"/>
      <c r="G8" s="47"/>
      <c r="H8" s="48"/>
      <c r="I8" s="368" t="str">
        <f>_xlfn.IFERROR(IF(P6&lt;52.125,"! Neatbilst programmas prasībām (vidējai 1 dzīvokļa platībai ir jābūt vismaz 52.125 m2)",""),"")</f>
        <v/>
      </c>
      <c r="J8" s="368"/>
      <c r="K8" s="368"/>
      <c r="L8" s="368"/>
      <c r="M8" s="368"/>
      <c r="N8" s="368"/>
      <c r="O8" s="368"/>
      <c r="P8" s="368"/>
      <c r="Q8" s="45"/>
    </row>
    <row r="9" spans="2:17" ht="6" customHeight="1">
      <c r="B9" s="50"/>
      <c r="C9" s="51"/>
      <c r="D9" s="51"/>
      <c r="E9" s="52"/>
      <c r="F9" s="53"/>
      <c r="G9" s="54"/>
      <c r="H9" s="55"/>
      <c r="I9" s="54"/>
      <c r="J9" s="170"/>
      <c r="L9" s="54"/>
      <c r="M9" s="54"/>
      <c r="N9" s="54"/>
      <c r="O9" s="45"/>
      <c r="P9" s="166"/>
      <c r="Q9" s="45"/>
    </row>
    <row r="10" spans="2:16" ht="22.5" customHeight="1">
      <c r="B10" s="388" t="s">
        <v>0</v>
      </c>
      <c r="C10" s="385" t="s">
        <v>1</v>
      </c>
      <c r="D10" s="385" t="s">
        <v>13</v>
      </c>
      <c r="E10" s="385"/>
      <c r="F10" s="385" t="s">
        <v>2</v>
      </c>
      <c r="G10" s="385" t="s">
        <v>3</v>
      </c>
      <c r="H10" s="385" t="s">
        <v>4</v>
      </c>
      <c r="I10" s="385" t="s">
        <v>5</v>
      </c>
      <c r="J10" s="391" t="s">
        <v>11</v>
      </c>
      <c r="K10" s="60"/>
      <c r="L10" s="394" t="s">
        <v>54</v>
      </c>
      <c r="M10" s="395"/>
      <c r="N10" s="396"/>
      <c r="P10" s="362" t="s">
        <v>92</v>
      </c>
    </row>
    <row r="11" spans="2:16" ht="22.5" customHeight="1">
      <c r="B11" s="389"/>
      <c r="C11" s="386"/>
      <c r="D11" s="338"/>
      <c r="E11" s="338"/>
      <c r="F11" s="386"/>
      <c r="G11" s="386"/>
      <c r="H11" s="386"/>
      <c r="I11" s="386"/>
      <c r="J11" s="392"/>
      <c r="K11" s="60"/>
      <c r="L11" s="374" t="s">
        <v>12</v>
      </c>
      <c r="M11" s="476" t="s">
        <v>93</v>
      </c>
      <c r="N11" s="477"/>
      <c r="P11" s="363"/>
    </row>
    <row r="12" spans="2:16" ht="72.75" customHeight="1">
      <c r="B12" s="390"/>
      <c r="C12" s="387"/>
      <c r="D12" s="172" t="s">
        <v>6</v>
      </c>
      <c r="E12" s="172" t="s">
        <v>7</v>
      </c>
      <c r="F12" s="387"/>
      <c r="G12" s="387"/>
      <c r="H12" s="387"/>
      <c r="I12" s="387"/>
      <c r="J12" s="393"/>
      <c r="K12" s="60"/>
      <c r="L12" s="375"/>
      <c r="M12" s="478" t="s">
        <v>108</v>
      </c>
      <c r="N12" s="479" t="s">
        <v>111</v>
      </c>
      <c r="P12" s="364"/>
    </row>
    <row r="13" spans="2:16" s="59" customFormat="1" ht="23.25" customHeight="1">
      <c r="B13" s="173">
        <v>1</v>
      </c>
      <c r="C13" s="365" t="s">
        <v>20</v>
      </c>
      <c r="D13" s="365"/>
      <c r="E13" s="173"/>
      <c r="F13" s="330"/>
      <c r="G13" s="298"/>
      <c r="H13" s="175"/>
      <c r="I13" s="174"/>
      <c r="J13" s="176">
        <f>SUM(J14:J23)</f>
        <v>0</v>
      </c>
      <c r="K13" s="60"/>
      <c r="L13" s="177">
        <f>SUM(L14:L23)</f>
        <v>0</v>
      </c>
      <c r="M13" s="342">
        <f>SUM(M14:M23)</f>
        <v>0</v>
      </c>
      <c r="N13" s="340">
        <f>SUM(N14:N23)</f>
        <v>0</v>
      </c>
      <c r="O13" s="43"/>
      <c r="P13" s="178">
        <f>J13-L13-M13-N13</f>
        <v>0</v>
      </c>
    </row>
    <row r="14" spans="2:17" s="59" customFormat="1" ht="10.5" customHeight="1">
      <c r="B14" s="195">
        <v>1.1</v>
      </c>
      <c r="C14" s="153"/>
      <c r="D14" s="153"/>
      <c r="E14" s="153"/>
      <c r="F14" s="331"/>
      <c r="G14" s="328">
        <v>1</v>
      </c>
      <c r="H14" s="179">
        <f>F14*G14</f>
        <v>0</v>
      </c>
      <c r="I14" s="312">
        <f>H14*0.21</f>
        <v>0</v>
      </c>
      <c r="J14" s="180">
        <f>H14+I14</f>
        <v>0</v>
      </c>
      <c r="K14" s="60"/>
      <c r="L14" s="155"/>
      <c r="M14" s="343"/>
      <c r="N14" s="341"/>
      <c r="O14" s="43"/>
      <c r="P14" s="181">
        <f>J14-L14-M14-N14</f>
        <v>0</v>
      </c>
      <c r="Q14" s="329" t="str">
        <f>IF(L14&gt;H14," !","")</f>
        <v/>
      </c>
    </row>
    <row r="15" spans="2:17" s="59" customFormat="1" ht="10.5" customHeight="1">
      <c r="B15" s="195">
        <v>1.2</v>
      </c>
      <c r="C15" s="153"/>
      <c r="D15" s="153"/>
      <c r="E15" s="153"/>
      <c r="F15" s="331"/>
      <c r="G15" s="328">
        <v>1</v>
      </c>
      <c r="H15" s="179">
        <f aca="true" t="shared" si="1" ref="H15:H23">F15*G15</f>
        <v>0</v>
      </c>
      <c r="I15" s="312">
        <f aca="true" t="shared" si="2" ref="I15:I23">H15*0.21</f>
        <v>0</v>
      </c>
      <c r="J15" s="180">
        <f aca="true" t="shared" si="3" ref="J15:J23">H15+I15</f>
        <v>0</v>
      </c>
      <c r="K15" s="60"/>
      <c r="L15" s="155"/>
      <c r="M15" s="343"/>
      <c r="N15" s="341"/>
      <c r="O15" s="43"/>
      <c r="P15" s="181">
        <f aca="true" t="shared" si="4" ref="P15:P23">J15-L15-M15-N15</f>
        <v>0</v>
      </c>
      <c r="Q15" s="329" t="str">
        <f aca="true" t="shared" si="5" ref="Q15:Q78">IF(L15&gt;H15," !","")</f>
        <v/>
      </c>
    </row>
    <row r="16" spans="2:17" s="59" customFormat="1" ht="10.5" customHeight="1" hidden="1" outlineLevel="1">
      <c r="B16" s="195">
        <v>1.3</v>
      </c>
      <c r="C16" s="153"/>
      <c r="D16" s="153"/>
      <c r="E16" s="153"/>
      <c r="F16" s="331"/>
      <c r="G16" s="328">
        <v>1</v>
      </c>
      <c r="H16" s="179">
        <f t="shared" si="1"/>
        <v>0</v>
      </c>
      <c r="I16" s="312">
        <f t="shared" si="2"/>
        <v>0</v>
      </c>
      <c r="J16" s="180">
        <f t="shared" si="3"/>
        <v>0</v>
      </c>
      <c r="K16" s="60"/>
      <c r="L16" s="155"/>
      <c r="M16" s="343"/>
      <c r="N16" s="341"/>
      <c r="O16" s="43"/>
      <c r="P16" s="181">
        <f t="shared" si="4"/>
        <v>0</v>
      </c>
      <c r="Q16" s="329" t="str">
        <f t="shared" si="5"/>
        <v/>
      </c>
    </row>
    <row r="17" spans="2:17" s="59" customFormat="1" ht="10.5" customHeight="1" hidden="1" outlineLevel="1">
      <c r="B17" s="195">
        <v>1.4</v>
      </c>
      <c r="C17" s="153"/>
      <c r="D17" s="153"/>
      <c r="E17" s="153"/>
      <c r="F17" s="331"/>
      <c r="G17" s="328">
        <v>1</v>
      </c>
      <c r="H17" s="179">
        <f t="shared" si="1"/>
        <v>0</v>
      </c>
      <c r="I17" s="312">
        <f t="shared" si="2"/>
        <v>0</v>
      </c>
      <c r="J17" s="180">
        <f t="shared" si="3"/>
        <v>0</v>
      </c>
      <c r="K17" s="60"/>
      <c r="L17" s="155"/>
      <c r="M17" s="343"/>
      <c r="N17" s="341"/>
      <c r="O17" s="43"/>
      <c r="P17" s="181">
        <f t="shared" si="4"/>
        <v>0</v>
      </c>
      <c r="Q17" s="329" t="str">
        <f t="shared" si="5"/>
        <v/>
      </c>
    </row>
    <row r="18" spans="2:17" s="59" customFormat="1" ht="10.5" customHeight="1" hidden="1" outlineLevel="1">
      <c r="B18" s="195">
        <v>1.5</v>
      </c>
      <c r="C18" s="153"/>
      <c r="D18" s="153"/>
      <c r="E18" s="153"/>
      <c r="F18" s="331"/>
      <c r="G18" s="328">
        <v>1</v>
      </c>
      <c r="H18" s="179">
        <f t="shared" si="1"/>
        <v>0</v>
      </c>
      <c r="I18" s="312">
        <f t="shared" si="2"/>
        <v>0</v>
      </c>
      <c r="J18" s="180">
        <f t="shared" si="3"/>
        <v>0</v>
      </c>
      <c r="K18" s="60"/>
      <c r="L18" s="155"/>
      <c r="M18" s="343"/>
      <c r="N18" s="341"/>
      <c r="O18" s="43"/>
      <c r="P18" s="181">
        <f t="shared" si="4"/>
        <v>0</v>
      </c>
      <c r="Q18" s="329" t="str">
        <f t="shared" si="5"/>
        <v/>
      </c>
    </row>
    <row r="19" spans="2:17" s="59" customFormat="1" ht="10.5" customHeight="1" hidden="1" outlineLevel="1">
      <c r="B19" s="195">
        <v>1.6</v>
      </c>
      <c r="C19" s="153"/>
      <c r="D19" s="153"/>
      <c r="E19" s="153"/>
      <c r="F19" s="331"/>
      <c r="G19" s="328">
        <v>1</v>
      </c>
      <c r="H19" s="179">
        <f t="shared" si="1"/>
        <v>0</v>
      </c>
      <c r="I19" s="312">
        <f t="shared" si="2"/>
        <v>0</v>
      </c>
      <c r="J19" s="180">
        <f t="shared" si="3"/>
        <v>0</v>
      </c>
      <c r="K19" s="60"/>
      <c r="L19" s="155"/>
      <c r="M19" s="343"/>
      <c r="N19" s="341"/>
      <c r="O19" s="43"/>
      <c r="P19" s="181">
        <f t="shared" si="4"/>
        <v>0</v>
      </c>
      <c r="Q19" s="329" t="str">
        <f t="shared" si="5"/>
        <v/>
      </c>
    </row>
    <row r="20" spans="2:17" s="59" customFormat="1" ht="10.5" customHeight="1" hidden="1" outlineLevel="1">
      <c r="B20" s="195">
        <v>1.7</v>
      </c>
      <c r="C20" s="153"/>
      <c r="D20" s="153"/>
      <c r="E20" s="153"/>
      <c r="F20" s="331"/>
      <c r="G20" s="328">
        <v>1</v>
      </c>
      <c r="H20" s="179">
        <f t="shared" si="1"/>
        <v>0</v>
      </c>
      <c r="I20" s="312">
        <f t="shared" si="2"/>
        <v>0</v>
      </c>
      <c r="J20" s="180">
        <f t="shared" si="3"/>
        <v>0</v>
      </c>
      <c r="K20" s="60"/>
      <c r="L20" s="155"/>
      <c r="M20" s="343"/>
      <c r="N20" s="341"/>
      <c r="O20" s="43"/>
      <c r="P20" s="181">
        <f t="shared" si="4"/>
        <v>0</v>
      </c>
      <c r="Q20" s="329" t="str">
        <f t="shared" si="5"/>
        <v/>
      </c>
    </row>
    <row r="21" spans="2:17" s="59" customFormat="1" ht="10.5" customHeight="1" hidden="1" outlineLevel="1">
      <c r="B21" s="195">
        <v>1.8</v>
      </c>
      <c r="C21" s="153"/>
      <c r="D21" s="153"/>
      <c r="E21" s="153"/>
      <c r="F21" s="331"/>
      <c r="G21" s="328">
        <v>1</v>
      </c>
      <c r="H21" s="179">
        <f t="shared" si="1"/>
        <v>0</v>
      </c>
      <c r="I21" s="312">
        <f t="shared" si="2"/>
        <v>0</v>
      </c>
      <c r="J21" s="180">
        <f t="shared" si="3"/>
        <v>0</v>
      </c>
      <c r="K21" s="60"/>
      <c r="L21" s="155"/>
      <c r="M21" s="343"/>
      <c r="N21" s="341"/>
      <c r="O21" s="43"/>
      <c r="P21" s="181">
        <f t="shared" si="4"/>
        <v>0</v>
      </c>
      <c r="Q21" s="329" t="str">
        <f t="shared" si="5"/>
        <v/>
      </c>
    </row>
    <row r="22" spans="2:17" s="59" customFormat="1" ht="10.5" customHeight="1" hidden="1" outlineLevel="1">
      <c r="B22" s="195">
        <v>1.9</v>
      </c>
      <c r="C22" s="153"/>
      <c r="D22" s="153"/>
      <c r="E22" s="153"/>
      <c r="F22" s="331"/>
      <c r="G22" s="328">
        <v>1</v>
      </c>
      <c r="H22" s="179">
        <f t="shared" si="1"/>
        <v>0</v>
      </c>
      <c r="I22" s="312">
        <f t="shared" si="2"/>
        <v>0</v>
      </c>
      <c r="J22" s="180">
        <f t="shared" si="3"/>
        <v>0</v>
      </c>
      <c r="K22" s="60"/>
      <c r="L22" s="155"/>
      <c r="M22" s="343"/>
      <c r="N22" s="341"/>
      <c r="O22" s="43"/>
      <c r="P22" s="181">
        <f t="shared" si="4"/>
        <v>0</v>
      </c>
      <c r="Q22" s="329" t="str">
        <f t="shared" si="5"/>
        <v/>
      </c>
    </row>
    <row r="23" spans="2:17" s="59" customFormat="1" ht="10.5" customHeight="1" hidden="1" outlineLevel="1">
      <c r="B23" s="196" t="s">
        <v>15</v>
      </c>
      <c r="C23" s="153"/>
      <c r="D23" s="153"/>
      <c r="E23" s="153"/>
      <c r="F23" s="331"/>
      <c r="G23" s="328">
        <v>1</v>
      </c>
      <c r="H23" s="182">
        <f t="shared" si="1"/>
        <v>0</v>
      </c>
      <c r="I23" s="313">
        <f t="shared" si="2"/>
        <v>0</v>
      </c>
      <c r="J23" s="183">
        <f t="shared" si="3"/>
        <v>0</v>
      </c>
      <c r="K23" s="60"/>
      <c r="L23" s="155"/>
      <c r="M23" s="343"/>
      <c r="N23" s="341"/>
      <c r="O23" s="43"/>
      <c r="P23" s="181">
        <f t="shared" si="4"/>
        <v>0</v>
      </c>
      <c r="Q23" s="329" t="str">
        <f t="shared" si="5"/>
        <v/>
      </c>
    </row>
    <row r="24" spans="2:17" s="59" customFormat="1" ht="23.25" customHeight="1" collapsed="1">
      <c r="B24" s="173">
        <v>2</v>
      </c>
      <c r="C24" s="365" t="s">
        <v>22</v>
      </c>
      <c r="D24" s="365"/>
      <c r="E24" s="173"/>
      <c r="F24" s="330"/>
      <c r="G24" s="298"/>
      <c r="H24" s="175"/>
      <c r="I24" s="174"/>
      <c r="J24" s="176">
        <f>SUM(J25:J34)</f>
        <v>0</v>
      </c>
      <c r="K24" s="60"/>
      <c r="L24" s="177">
        <f>SUM(L25:L34)</f>
        <v>0</v>
      </c>
      <c r="M24" s="342">
        <f>SUM(M25:M34)</f>
        <v>0</v>
      </c>
      <c r="N24" s="340">
        <f>SUM(N25:N34)</f>
        <v>0</v>
      </c>
      <c r="O24" s="43"/>
      <c r="P24" s="178">
        <f>J24-L24-M24-N24</f>
        <v>0</v>
      </c>
      <c r="Q24" s="329"/>
    </row>
    <row r="25" spans="2:17" s="59" customFormat="1" ht="10.5" customHeight="1">
      <c r="B25" s="197">
        <v>2.1</v>
      </c>
      <c r="C25" s="153"/>
      <c r="D25" s="153"/>
      <c r="E25" s="153"/>
      <c r="F25" s="331"/>
      <c r="G25" s="328">
        <v>1</v>
      </c>
      <c r="H25" s="179">
        <f>F25*G25</f>
        <v>0</v>
      </c>
      <c r="I25" s="312"/>
      <c r="J25" s="180">
        <f>H25+I25</f>
        <v>0</v>
      </c>
      <c r="K25" s="60"/>
      <c r="L25" s="155"/>
      <c r="M25" s="343"/>
      <c r="N25" s="341"/>
      <c r="O25" s="43"/>
      <c r="P25" s="181">
        <f>J25-L25-M25-N25</f>
        <v>0</v>
      </c>
      <c r="Q25" s="329" t="str">
        <f t="shared" si="5"/>
        <v/>
      </c>
    </row>
    <row r="26" spans="2:17" s="59" customFormat="1" ht="10.5" customHeight="1" collapsed="1">
      <c r="B26" s="197">
        <v>2.2</v>
      </c>
      <c r="C26" s="153"/>
      <c r="D26" s="153"/>
      <c r="E26" s="153"/>
      <c r="F26" s="331"/>
      <c r="G26" s="328">
        <v>1</v>
      </c>
      <c r="H26" s="179">
        <f aca="true" t="shared" si="6" ref="H26:H34">F26*G26</f>
        <v>0</v>
      </c>
      <c r="I26" s="312">
        <f aca="true" t="shared" si="7" ref="I26:I34">H26*0.21</f>
        <v>0</v>
      </c>
      <c r="J26" s="180">
        <f aca="true" t="shared" si="8" ref="J26:J34">H26+I26</f>
        <v>0</v>
      </c>
      <c r="K26" s="60"/>
      <c r="L26" s="155"/>
      <c r="M26" s="343"/>
      <c r="N26" s="341"/>
      <c r="O26" s="43"/>
      <c r="P26" s="181">
        <f aca="true" t="shared" si="9" ref="P26:P34">J26-L26-M26-N26</f>
        <v>0</v>
      </c>
      <c r="Q26" s="329" t="str">
        <f t="shared" si="5"/>
        <v/>
      </c>
    </row>
    <row r="27" spans="2:17" s="59" customFormat="1" ht="10.5" customHeight="1" hidden="1" outlineLevel="1">
      <c r="B27" s="197">
        <v>2.3</v>
      </c>
      <c r="C27" s="153"/>
      <c r="D27" s="153"/>
      <c r="E27" s="153"/>
      <c r="F27" s="331"/>
      <c r="G27" s="328">
        <v>1</v>
      </c>
      <c r="H27" s="179">
        <f t="shared" si="6"/>
        <v>0</v>
      </c>
      <c r="I27" s="312">
        <f t="shared" si="7"/>
        <v>0</v>
      </c>
      <c r="J27" s="180">
        <f t="shared" si="8"/>
        <v>0</v>
      </c>
      <c r="K27" s="60"/>
      <c r="L27" s="155"/>
      <c r="M27" s="343"/>
      <c r="N27" s="341"/>
      <c r="O27" s="43"/>
      <c r="P27" s="181">
        <f t="shared" si="9"/>
        <v>0</v>
      </c>
      <c r="Q27" s="329" t="str">
        <f t="shared" si="5"/>
        <v/>
      </c>
    </row>
    <row r="28" spans="2:17" s="59" customFormat="1" ht="10.5" customHeight="1" hidden="1" outlineLevel="1">
      <c r="B28" s="197">
        <v>2.4</v>
      </c>
      <c r="C28" s="153"/>
      <c r="D28" s="153"/>
      <c r="E28" s="153"/>
      <c r="F28" s="331"/>
      <c r="G28" s="328">
        <v>1</v>
      </c>
      <c r="H28" s="179">
        <f t="shared" si="6"/>
        <v>0</v>
      </c>
      <c r="I28" s="312">
        <f t="shared" si="7"/>
        <v>0</v>
      </c>
      <c r="J28" s="180">
        <f t="shared" si="8"/>
        <v>0</v>
      </c>
      <c r="K28" s="60"/>
      <c r="L28" s="155"/>
      <c r="M28" s="343"/>
      <c r="N28" s="341"/>
      <c r="O28" s="43"/>
      <c r="P28" s="181">
        <f t="shared" si="9"/>
        <v>0</v>
      </c>
      <c r="Q28" s="329" t="str">
        <f t="shared" si="5"/>
        <v/>
      </c>
    </row>
    <row r="29" spans="2:17" s="59" customFormat="1" ht="10.5" customHeight="1" hidden="1" outlineLevel="1">
      <c r="B29" s="197">
        <v>2.5</v>
      </c>
      <c r="C29" s="153"/>
      <c r="D29" s="153"/>
      <c r="E29" s="153"/>
      <c r="F29" s="331"/>
      <c r="G29" s="328">
        <v>1</v>
      </c>
      <c r="H29" s="179">
        <f t="shared" si="6"/>
        <v>0</v>
      </c>
      <c r="I29" s="312">
        <f t="shared" si="7"/>
        <v>0</v>
      </c>
      <c r="J29" s="180">
        <f t="shared" si="8"/>
        <v>0</v>
      </c>
      <c r="K29" s="60"/>
      <c r="L29" s="155"/>
      <c r="M29" s="343"/>
      <c r="N29" s="341"/>
      <c r="O29" s="43"/>
      <c r="P29" s="181">
        <f t="shared" si="9"/>
        <v>0</v>
      </c>
      <c r="Q29" s="329" t="str">
        <f t="shared" si="5"/>
        <v/>
      </c>
    </row>
    <row r="30" spans="2:17" s="59" customFormat="1" ht="10.5" customHeight="1" hidden="1" outlineLevel="1">
      <c r="B30" s="197">
        <v>2.6</v>
      </c>
      <c r="C30" s="153"/>
      <c r="D30" s="153"/>
      <c r="E30" s="153"/>
      <c r="F30" s="331"/>
      <c r="G30" s="328">
        <v>1</v>
      </c>
      <c r="H30" s="179">
        <f t="shared" si="6"/>
        <v>0</v>
      </c>
      <c r="I30" s="312">
        <f t="shared" si="7"/>
        <v>0</v>
      </c>
      <c r="J30" s="180">
        <f t="shared" si="8"/>
        <v>0</v>
      </c>
      <c r="K30" s="60"/>
      <c r="L30" s="155"/>
      <c r="M30" s="343"/>
      <c r="N30" s="341"/>
      <c r="O30" s="43"/>
      <c r="P30" s="181">
        <f t="shared" si="9"/>
        <v>0</v>
      </c>
      <c r="Q30" s="329" t="str">
        <f t="shared" si="5"/>
        <v/>
      </c>
    </row>
    <row r="31" spans="2:17" s="59" customFormat="1" ht="10.5" customHeight="1" hidden="1" outlineLevel="1">
      <c r="B31" s="197">
        <v>2.7</v>
      </c>
      <c r="C31" s="153"/>
      <c r="D31" s="153"/>
      <c r="E31" s="153"/>
      <c r="F31" s="331"/>
      <c r="G31" s="328">
        <v>1</v>
      </c>
      <c r="H31" s="179">
        <f t="shared" si="6"/>
        <v>0</v>
      </c>
      <c r="I31" s="312">
        <f t="shared" si="7"/>
        <v>0</v>
      </c>
      <c r="J31" s="180">
        <f t="shared" si="8"/>
        <v>0</v>
      </c>
      <c r="K31" s="60"/>
      <c r="L31" s="155"/>
      <c r="M31" s="343"/>
      <c r="N31" s="341"/>
      <c r="O31" s="43"/>
      <c r="P31" s="181">
        <f t="shared" si="9"/>
        <v>0</v>
      </c>
      <c r="Q31" s="329" t="str">
        <f t="shared" si="5"/>
        <v/>
      </c>
    </row>
    <row r="32" spans="2:17" s="59" customFormat="1" ht="10.5" customHeight="1" hidden="1" outlineLevel="1">
      <c r="B32" s="197">
        <v>2.8</v>
      </c>
      <c r="C32" s="153"/>
      <c r="D32" s="153"/>
      <c r="E32" s="153"/>
      <c r="F32" s="331"/>
      <c r="G32" s="328">
        <v>1</v>
      </c>
      <c r="H32" s="179">
        <f t="shared" si="6"/>
        <v>0</v>
      </c>
      <c r="I32" s="312">
        <f t="shared" si="7"/>
        <v>0</v>
      </c>
      <c r="J32" s="180">
        <f t="shared" si="8"/>
        <v>0</v>
      </c>
      <c r="K32" s="60"/>
      <c r="L32" s="155"/>
      <c r="M32" s="343"/>
      <c r="N32" s="341"/>
      <c r="O32" s="43"/>
      <c r="P32" s="181">
        <f t="shared" si="9"/>
        <v>0</v>
      </c>
      <c r="Q32" s="329" t="str">
        <f t="shared" si="5"/>
        <v/>
      </c>
    </row>
    <row r="33" spans="2:17" s="59" customFormat="1" ht="10.5" customHeight="1" hidden="1" outlineLevel="1">
      <c r="B33" s="197">
        <v>2.9</v>
      </c>
      <c r="C33" s="153"/>
      <c r="D33" s="153"/>
      <c r="E33" s="153"/>
      <c r="F33" s="331"/>
      <c r="G33" s="328">
        <v>1</v>
      </c>
      <c r="H33" s="179">
        <f t="shared" si="6"/>
        <v>0</v>
      </c>
      <c r="I33" s="312">
        <f t="shared" si="7"/>
        <v>0</v>
      </c>
      <c r="J33" s="180">
        <f t="shared" si="8"/>
        <v>0</v>
      </c>
      <c r="K33" s="60"/>
      <c r="L33" s="155"/>
      <c r="M33" s="343"/>
      <c r="N33" s="341"/>
      <c r="O33" s="43"/>
      <c r="P33" s="181">
        <f t="shared" si="9"/>
        <v>0</v>
      </c>
      <c r="Q33" s="329" t="str">
        <f t="shared" si="5"/>
        <v/>
      </c>
    </row>
    <row r="34" spans="2:17" s="59" customFormat="1" ht="10.5" customHeight="1" hidden="1" outlineLevel="1">
      <c r="B34" s="197" t="s">
        <v>85</v>
      </c>
      <c r="C34" s="153"/>
      <c r="D34" s="153"/>
      <c r="E34" s="153"/>
      <c r="F34" s="331"/>
      <c r="G34" s="328">
        <v>1</v>
      </c>
      <c r="H34" s="184">
        <f t="shared" si="6"/>
        <v>0</v>
      </c>
      <c r="I34" s="314">
        <f t="shared" si="7"/>
        <v>0</v>
      </c>
      <c r="J34" s="185">
        <f t="shared" si="8"/>
        <v>0</v>
      </c>
      <c r="K34" s="60"/>
      <c r="L34" s="155"/>
      <c r="M34" s="343"/>
      <c r="N34" s="341"/>
      <c r="O34" s="43"/>
      <c r="P34" s="181">
        <f t="shared" si="9"/>
        <v>0</v>
      </c>
      <c r="Q34" s="329" t="str">
        <f t="shared" si="5"/>
        <v/>
      </c>
    </row>
    <row r="35" spans="2:17" s="59" customFormat="1" ht="23.25" customHeight="1" collapsed="1">
      <c r="B35" s="173">
        <v>3</v>
      </c>
      <c r="C35" s="365" t="s">
        <v>24</v>
      </c>
      <c r="D35" s="365"/>
      <c r="E35" s="173"/>
      <c r="F35" s="330"/>
      <c r="G35" s="298"/>
      <c r="H35" s="175"/>
      <c r="I35" s="174"/>
      <c r="J35" s="176">
        <f>SUM(J36:J45)</f>
        <v>0</v>
      </c>
      <c r="K35" s="60"/>
      <c r="L35" s="177">
        <f>SUM(L36:L45)</f>
        <v>0</v>
      </c>
      <c r="M35" s="342">
        <f>SUM(M36:M45)</f>
        <v>0</v>
      </c>
      <c r="N35" s="340">
        <f>SUM(N36:N45)</f>
        <v>0</v>
      </c>
      <c r="O35" s="43"/>
      <c r="P35" s="178">
        <f>J35-L35-M35-N35</f>
        <v>0</v>
      </c>
      <c r="Q35" s="329"/>
    </row>
    <row r="36" spans="2:17" s="59" customFormat="1" ht="10.5" customHeight="1">
      <c r="B36" s="197">
        <v>3.1</v>
      </c>
      <c r="C36" s="153"/>
      <c r="D36" s="153"/>
      <c r="E36" s="153"/>
      <c r="F36" s="331"/>
      <c r="G36" s="328">
        <v>1</v>
      </c>
      <c r="H36" s="179">
        <f>F36*G36</f>
        <v>0</v>
      </c>
      <c r="I36" s="152">
        <f>H36*0.21</f>
        <v>0</v>
      </c>
      <c r="J36" s="180">
        <f>H36+I36</f>
        <v>0</v>
      </c>
      <c r="K36" s="60"/>
      <c r="L36" s="155"/>
      <c r="M36" s="343"/>
      <c r="N36" s="341"/>
      <c r="O36" s="43"/>
      <c r="P36" s="181">
        <f>J36-L36-M36-N36</f>
        <v>0</v>
      </c>
      <c r="Q36" s="329" t="str">
        <f t="shared" si="5"/>
        <v/>
      </c>
    </row>
    <row r="37" spans="2:17" s="59" customFormat="1" ht="10.5" customHeight="1" collapsed="1">
      <c r="B37" s="197">
        <v>3.2</v>
      </c>
      <c r="C37" s="153"/>
      <c r="D37" s="153"/>
      <c r="E37" s="153"/>
      <c r="F37" s="331"/>
      <c r="G37" s="328">
        <v>1</v>
      </c>
      <c r="H37" s="179">
        <f aca="true" t="shared" si="10" ref="H37:H45">F37*G37</f>
        <v>0</v>
      </c>
      <c r="I37" s="152">
        <f aca="true" t="shared" si="11" ref="I37:I45">H37*0.21</f>
        <v>0</v>
      </c>
      <c r="J37" s="180">
        <f aca="true" t="shared" si="12" ref="J37:J45">H37+I37</f>
        <v>0</v>
      </c>
      <c r="K37" s="60"/>
      <c r="L37" s="155"/>
      <c r="M37" s="343"/>
      <c r="N37" s="341"/>
      <c r="O37" s="43"/>
      <c r="P37" s="181">
        <f aca="true" t="shared" si="13" ref="P37:P45">J37-L37-M37-N37</f>
        <v>0</v>
      </c>
      <c r="Q37" s="329" t="str">
        <f t="shared" si="5"/>
        <v/>
      </c>
    </row>
    <row r="38" spans="2:17" s="59" customFormat="1" ht="10.5" customHeight="1" hidden="1" outlineLevel="1">
      <c r="B38" s="197">
        <v>3.3</v>
      </c>
      <c r="C38" s="153"/>
      <c r="D38" s="153"/>
      <c r="E38" s="153"/>
      <c r="F38" s="331"/>
      <c r="G38" s="328">
        <v>1</v>
      </c>
      <c r="H38" s="179">
        <f t="shared" si="10"/>
        <v>0</v>
      </c>
      <c r="I38" s="152">
        <f t="shared" si="11"/>
        <v>0</v>
      </c>
      <c r="J38" s="180">
        <f t="shared" si="12"/>
        <v>0</v>
      </c>
      <c r="K38" s="60"/>
      <c r="L38" s="155"/>
      <c r="M38" s="343"/>
      <c r="N38" s="341"/>
      <c r="O38" s="43"/>
      <c r="P38" s="181">
        <f t="shared" si="13"/>
        <v>0</v>
      </c>
      <c r="Q38" s="329" t="str">
        <f t="shared" si="5"/>
        <v/>
      </c>
    </row>
    <row r="39" spans="2:17" s="59" customFormat="1" ht="10.5" customHeight="1" hidden="1" outlineLevel="1">
      <c r="B39" s="197">
        <v>3.4</v>
      </c>
      <c r="C39" s="153"/>
      <c r="D39" s="153"/>
      <c r="E39" s="153"/>
      <c r="F39" s="331"/>
      <c r="G39" s="328">
        <v>1</v>
      </c>
      <c r="H39" s="179">
        <f t="shared" si="10"/>
        <v>0</v>
      </c>
      <c r="I39" s="152">
        <f t="shared" si="11"/>
        <v>0</v>
      </c>
      <c r="J39" s="180">
        <f t="shared" si="12"/>
        <v>0</v>
      </c>
      <c r="K39" s="60"/>
      <c r="L39" s="155"/>
      <c r="M39" s="343"/>
      <c r="N39" s="341"/>
      <c r="O39" s="43"/>
      <c r="P39" s="181">
        <f t="shared" si="13"/>
        <v>0</v>
      </c>
      <c r="Q39" s="329" t="str">
        <f t="shared" si="5"/>
        <v/>
      </c>
    </row>
    <row r="40" spans="2:17" s="59" customFormat="1" ht="10.5" customHeight="1" hidden="1" outlineLevel="1">
      <c r="B40" s="197">
        <v>3.5</v>
      </c>
      <c r="C40" s="153"/>
      <c r="D40" s="153"/>
      <c r="E40" s="153"/>
      <c r="F40" s="331"/>
      <c r="G40" s="328">
        <v>1</v>
      </c>
      <c r="H40" s="179">
        <f t="shared" si="10"/>
        <v>0</v>
      </c>
      <c r="I40" s="152">
        <f t="shared" si="11"/>
        <v>0</v>
      </c>
      <c r="J40" s="180">
        <f t="shared" si="12"/>
        <v>0</v>
      </c>
      <c r="K40" s="60"/>
      <c r="L40" s="155"/>
      <c r="M40" s="343"/>
      <c r="N40" s="341"/>
      <c r="O40" s="43"/>
      <c r="P40" s="181">
        <f t="shared" si="13"/>
        <v>0</v>
      </c>
      <c r="Q40" s="329" t="str">
        <f t="shared" si="5"/>
        <v/>
      </c>
    </row>
    <row r="41" spans="2:17" s="59" customFormat="1" ht="10.5" customHeight="1" hidden="1" outlineLevel="1">
      <c r="B41" s="197">
        <v>3.6</v>
      </c>
      <c r="C41" s="153"/>
      <c r="D41" s="153"/>
      <c r="E41" s="153"/>
      <c r="F41" s="331"/>
      <c r="G41" s="328">
        <v>1</v>
      </c>
      <c r="H41" s="179">
        <f t="shared" si="10"/>
        <v>0</v>
      </c>
      <c r="I41" s="152">
        <f t="shared" si="11"/>
        <v>0</v>
      </c>
      <c r="J41" s="180">
        <f t="shared" si="12"/>
        <v>0</v>
      </c>
      <c r="K41" s="60"/>
      <c r="L41" s="155"/>
      <c r="M41" s="343"/>
      <c r="N41" s="341"/>
      <c r="O41" s="43"/>
      <c r="P41" s="181">
        <f t="shared" si="13"/>
        <v>0</v>
      </c>
      <c r="Q41" s="329" t="str">
        <f t="shared" si="5"/>
        <v/>
      </c>
    </row>
    <row r="42" spans="2:17" s="59" customFormat="1" ht="10.5" customHeight="1" hidden="1" outlineLevel="1">
      <c r="B42" s="197">
        <v>3.7</v>
      </c>
      <c r="C42" s="153"/>
      <c r="D42" s="153"/>
      <c r="E42" s="153"/>
      <c r="F42" s="331"/>
      <c r="G42" s="328">
        <v>1</v>
      </c>
      <c r="H42" s="179">
        <f t="shared" si="10"/>
        <v>0</v>
      </c>
      <c r="I42" s="152">
        <f t="shared" si="11"/>
        <v>0</v>
      </c>
      <c r="J42" s="180">
        <f t="shared" si="12"/>
        <v>0</v>
      </c>
      <c r="K42" s="60"/>
      <c r="L42" s="155"/>
      <c r="M42" s="343"/>
      <c r="N42" s="341"/>
      <c r="O42" s="43"/>
      <c r="P42" s="181">
        <f t="shared" si="13"/>
        <v>0</v>
      </c>
      <c r="Q42" s="329" t="str">
        <f t="shared" si="5"/>
        <v/>
      </c>
    </row>
    <row r="43" spans="2:17" s="59" customFormat="1" ht="10.5" customHeight="1" hidden="1" outlineLevel="1">
      <c r="B43" s="197">
        <v>3.8</v>
      </c>
      <c r="C43" s="153"/>
      <c r="D43" s="153"/>
      <c r="E43" s="153"/>
      <c r="F43" s="331"/>
      <c r="G43" s="328">
        <v>1</v>
      </c>
      <c r="H43" s="179">
        <f t="shared" si="10"/>
        <v>0</v>
      </c>
      <c r="I43" s="152">
        <f t="shared" si="11"/>
        <v>0</v>
      </c>
      <c r="J43" s="180">
        <f t="shared" si="12"/>
        <v>0</v>
      </c>
      <c r="K43" s="60"/>
      <c r="L43" s="155"/>
      <c r="M43" s="343"/>
      <c r="N43" s="341"/>
      <c r="O43" s="43"/>
      <c r="P43" s="181">
        <f t="shared" si="13"/>
        <v>0</v>
      </c>
      <c r="Q43" s="329" t="str">
        <f t="shared" si="5"/>
        <v/>
      </c>
    </row>
    <row r="44" spans="2:17" s="59" customFormat="1" ht="10.5" customHeight="1" hidden="1" outlineLevel="1">
      <c r="B44" s="197">
        <v>3.9</v>
      </c>
      <c r="C44" s="153"/>
      <c r="D44" s="153"/>
      <c r="E44" s="153"/>
      <c r="F44" s="331"/>
      <c r="G44" s="328">
        <v>1</v>
      </c>
      <c r="H44" s="179">
        <f t="shared" si="10"/>
        <v>0</v>
      </c>
      <c r="I44" s="152">
        <f t="shared" si="11"/>
        <v>0</v>
      </c>
      <c r="J44" s="180">
        <f t="shared" si="12"/>
        <v>0</v>
      </c>
      <c r="K44" s="60"/>
      <c r="L44" s="155"/>
      <c r="M44" s="343"/>
      <c r="N44" s="341"/>
      <c r="O44" s="43"/>
      <c r="P44" s="181">
        <f t="shared" si="13"/>
        <v>0</v>
      </c>
      <c r="Q44" s="329" t="str">
        <f t="shared" si="5"/>
        <v/>
      </c>
    </row>
    <row r="45" spans="2:17" s="59" customFormat="1" ht="10.5" customHeight="1" hidden="1" outlineLevel="1">
      <c r="B45" s="198" t="s">
        <v>16</v>
      </c>
      <c r="C45" s="153"/>
      <c r="D45" s="153"/>
      <c r="E45" s="153"/>
      <c r="F45" s="331"/>
      <c r="G45" s="328">
        <v>1</v>
      </c>
      <c r="H45" s="184">
        <f t="shared" si="10"/>
        <v>0</v>
      </c>
      <c r="I45" s="154">
        <f t="shared" si="11"/>
        <v>0</v>
      </c>
      <c r="J45" s="185">
        <f t="shared" si="12"/>
        <v>0</v>
      </c>
      <c r="K45" s="60"/>
      <c r="L45" s="155"/>
      <c r="M45" s="343"/>
      <c r="N45" s="341"/>
      <c r="O45" s="43"/>
      <c r="P45" s="181">
        <f t="shared" si="13"/>
        <v>0</v>
      </c>
      <c r="Q45" s="329" t="str">
        <f t="shared" si="5"/>
        <v/>
      </c>
    </row>
    <row r="46" spans="2:17" s="59" customFormat="1" ht="23.25" customHeight="1" collapsed="1">
      <c r="B46" s="173">
        <v>4</v>
      </c>
      <c r="C46" s="365" t="s">
        <v>23</v>
      </c>
      <c r="D46" s="365"/>
      <c r="E46" s="173"/>
      <c r="F46" s="330"/>
      <c r="G46" s="298"/>
      <c r="H46" s="175"/>
      <c r="I46" s="174"/>
      <c r="J46" s="176">
        <f>SUM(J47:J56)</f>
        <v>0</v>
      </c>
      <c r="K46" s="60"/>
      <c r="L46" s="177">
        <f>SUM(L47:L56)</f>
        <v>0</v>
      </c>
      <c r="M46" s="342">
        <f>SUM(M47:M56)</f>
        <v>0</v>
      </c>
      <c r="N46" s="340">
        <f>SUM(N47:N56)</f>
        <v>0</v>
      </c>
      <c r="O46" s="43"/>
      <c r="P46" s="178">
        <f>J46-L46-M46-N46</f>
        <v>0</v>
      </c>
      <c r="Q46" s="329"/>
    </row>
    <row r="47" spans="2:17" s="59" customFormat="1" ht="10.5" customHeight="1">
      <c r="B47" s="197">
        <v>4.1</v>
      </c>
      <c r="C47" s="153"/>
      <c r="D47" s="153"/>
      <c r="E47" s="153"/>
      <c r="F47" s="331"/>
      <c r="G47" s="328">
        <v>1</v>
      </c>
      <c r="H47" s="179">
        <f>F47*G47</f>
        <v>0</v>
      </c>
      <c r="I47" s="152">
        <f>H47*0.21</f>
        <v>0</v>
      </c>
      <c r="J47" s="180">
        <f>H47+I47</f>
        <v>0</v>
      </c>
      <c r="K47" s="60"/>
      <c r="L47" s="155"/>
      <c r="M47" s="343"/>
      <c r="N47" s="341"/>
      <c r="O47" s="43"/>
      <c r="P47" s="181">
        <f>J47-L47-M47-N47</f>
        <v>0</v>
      </c>
      <c r="Q47" s="329" t="str">
        <f t="shared" si="5"/>
        <v/>
      </c>
    </row>
    <row r="48" spans="2:17" s="59" customFormat="1" ht="10.5" customHeight="1" collapsed="1">
      <c r="B48" s="197">
        <v>4.2</v>
      </c>
      <c r="C48" s="153"/>
      <c r="D48" s="153"/>
      <c r="E48" s="153"/>
      <c r="F48" s="331"/>
      <c r="G48" s="328">
        <v>1</v>
      </c>
      <c r="H48" s="179">
        <f aca="true" t="shared" si="14" ref="H48:H56">F48*G48</f>
        <v>0</v>
      </c>
      <c r="I48" s="152">
        <f aca="true" t="shared" si="15" ref="I48:I56">H48*0.21</f>
        <v>0</v>
      </c>
      <c r="J48" s="180">
        <f aca="true" t="shared" si="16" ref="J48:J56">H48+I48</f>
        <v>0</v>
      </c>
      <c r="K48" s="60"/>
      <c r="L48" s="155"/>
      <c r="M48" s="343"/>
      <c r="N48" s="341"/>
      <c r="O48" s="43"/>
      <c r="P48" s="181">
        <f aca="true" t="shared" si="17" ref="P48:P56">J48-L48-M48-N48</f>
        <v>0</v>
      </c>
      <c r="Q48" s="329" t="str">
        <f t="shared" si="5"/>
        <v/>
      </c>
    </row>
    <row r="49" spans="2:17" s="59" customFormat="1" ht="10.5" customHeight="1" hidden="1" outlineLevel="1">
      <c r="B49" s="197">
        <v>4.3</v>
      </c>
      <c r="C49" s="153"/>
      <c r="D49" s="153"/>
      <c r="E49" s="153"/>
      <c r="F49" s="331"/>
      <c r="G49" s="328">
        <v>1</v>
      </c>
      <c r="H49" s="179">
        <f t="shared" si="14"/>
        <v>0</v>
      </c>
      <c r="I49" s="152">
        <f t="shared" si="15"/>
        <v>0</v>
      </c>
      <c r="J49" s="180">
        <f t="shared" si="16"/>
        <v>0</v>
      </c>
      <c r="K49" s="60"/>
      <c r="L49" s="155"/>
      <c r="M49" s="343"/>
      <c r="N49" s="341"/>
      <c r="O49" s="43"/>
      <c r="P49" s="181">
        <f t="shared" si="17"/>
        <v>0</v>
      </c>
      <c r="Q49" s="329" t="str">
        <f t="shared" si="5"/>
        <v/>
      </c>
    </row>
    <row r="50" spans="2:17" s="59" customFormat="1" ht="10.5" customHeight="1" hidden="1" outlineLevel="1">
      <c r="B50" s="197">
        <v>4.4</v>
      </c>
      <c r="C50" s="153"/>
      <c r="D50" s="153"/>
      <c r="E50" s="153"/>
      <c r="F50" s="331"/>
      <c r="G50" s="328">
        <v>1</v>
      </c>
      <c r="H50" s="179">
        <f t="shared" si="14"/>
        <v>0</v>
      </c>
      <c r="I50" s="152">
        <f t="shared" si="15"/>
        <v>0</v>
      </c>
      <c r="J50" s="180">
        <f t="shared" si="16"/>
        <v>0</v>
      </c>
      <c r="K50" s="60"/>
      <c r="L50" s="155"/>
      <c r="M50" s="343"/>
      <c r="N50" s="341"/>
      <c r="O50" s="43"/>
      <c r="P50" s="181">
        <f t="shared" si="17"/>
        <v>0</v>
      </c>
      <c r="Q50" s="329" t="str">
        <f t="shared" si="5"/>
        <v/>
      </c>
    </row>
    <row r="51" spans="2:17" s="59" customFormat="1" ht="10.5" customHeight="1" hidden="1" outlineLevel="1">
      <c r="B51" s="197">
        <v>4.5</v>
      </c>
      <c r="C51" s="153"/>
      <c r="D51" s="153"/>
      <c r="E51" s="153"/>
      <c r="F51" s="331"/>
      <c r="G51" s="328">
        <v>1</v>
      </c>
      <c r="H51" s="179">
        <f t="shared" si="14"/>
        <v>0</v>
      </c>
      <c r="I51" s="152">
        <f t="shared" si="15"/>
        <v>0</v>
      </c>
      <c r="J51" s="180">
        <f t="shared" si="16"/>
        <v>0</v>
      </c>
      <c r="K51" s="60"/>
      <c r="L51" s="155"/>
      <c r="M51" s="343"/>
      <c r="N51" s="341"/>
      <c r="O51" s="43"/>
      <c r="P51" s="181">
        <f t="shared" si="17"/>
        <v>0</v>
      </c>
      <c r="Q51" s="329" t="str">
        <f t="shared" si="5"/>
        <v/>
      </c>
    </row>
    <row r="52" spans="2:17" s="59" customFormat="1" ht="10.5" customHeight="1" hidden="1" outlineLevel="1">
      <c r="B52" s="197">
        <v>4.6</v>
      </c>
      <c r="C52" s="153"/>
      <c r="D52" s="153"/>
      <c r="E52" s="153"/>
      <c r="F52" s="331"/>
      <c r="G52" s="328">
        <v>1</v>
      </c>
      <c r="H52" s="179">
        <f t="shared" si="14"/>
        <v>0</v>
      </c>
      <c r="I52" s="152">
        <f t="shared" si="15"/>
        <v>0</v>
      </c>
      <c r="J52" s="180">
        <f t="shared" si="16"/>
        <v>0</v>
      </c>
      <c r="K52" s="60"/>
      <c r="L52" s="155"/>
      <c r="M52" s="343"/>
      <c r="N52" s="341"/>
      <c r="O52" s="43"/>
      <c r="P52" s="181">
        <f t="shared" si="17"/>
        <v>0</v>
      </c>
      <c r="Q52" s="329" t="str">
        <f t="shared" si="5"/>
        <v/>
      </c>
    </row>
    <row r="53" spans="2:17" s="59" customFormat="1" ht="10.5" customHeight="1" hidden="1" outlineLevel="1">
      <c r="B53" s="197">
        <v>4.7</v>
      </c>
      <c r="C53" s="153"/>
      <c r="D53" s="153"/>
      <c r="E53" s="153"/>
      <c r="F53" s="331"/>
      <c r="G53" s="328">
        <v>1</v>
      </c>
      <c r="H53" s="179">
        <f t="shared" si="14"/>
        <v>0</v>
      </c>
      <c r="I53" s="152">
        <f t="shared" si="15"/>
        <v>0</v>
      </c>
      <c r="J53" s="180">
        <f t="shared" si="16"/>
        <v>0</v>
      </c>
      <c r="K53" s="60"/>
      <c r="L53" s="155"/>
      <c r="M53" s="343"/>
      <c r="N53" s="341"/>
      <c r="O53" s="43"/>
      <c r="P53" s="181">
        <f t="shared" si="17"/>
        <v>0</v>
      </c>
      <c r="Q53" s="329" t="str">
        <f t="shared" si="5"/>
        <v/>
      </c>
    </row>
    <row r="54" spans="2:17" s="59" customFormat="1" ht="10.5" customHeight="1" hidden="1" outlineLevel="1">
      <c r="B54" s="197">
        <v>4.8</v>
      </c>
      <c r="C54" s="153"/>
      <c r="D54" s="153"/>
      <c r="E54" s="153"/>
      <c r="F54" s="331"/>
      <c r="G54" s="328">
        <v>1</v>
      </c>
      <c r="H54" s="179">
        <f t="shared" si="14"/>
        <v>0</v>
      </c>
      <c r="I54" s="152">
        <f t="shared" si="15"/>
        <v>0</v>
      </c>
      <c r="J54" s="180">
        <f t="shared" si="16"/>
        <v>0</v>
      </c>
      <c r="K54" s="60"/>
      <c r="L54" s="155"/>
      <c r="M54" s="343"/>
      <c r="N54" s="341"/>
      <c r="O54" s="43"/>
      <c r="P54" s="181">
        <f t="shared" si="17"/>
        <v>0</v>
      </c>
      <c r="Q54" s="329" t="str">
        <f t="shared" si="5"/>
        <v/>
      </c>
    </row>
    <row r="55" spans="2:17" s="59" customFormat="1" ht="10.5" customHeight="1" hidden="1" outlineLevel="1">
      <c r="B55" s="197">
        <v>4.9</v>
      </c>
      <c r="C55" s="153"/>
      <c r="D55" s="153"/>
      <c r="E55" s="153"/>
      <c r="F55" s="331"/>
      <c r="G55" s="328">
        <v>1</v>
      </c>
      <c r="H55" s="179">
        <f t="shared" si="14"/>
        <v>0</v>
      </c>
      <c r="I55" s="152">
        <f t="shared" si="15"/>
        <v>0</v>
      </c>
      <c r="J55" s="180">
        <f t="shared" si="16"/>
        <v>0</v>
      </c>
      <c r="K55" s="60"/>
      <c r="L55" s="155"/>
      <c r="M55" s="343"/>
      <c r="N55" s="341"/>
      <c r="O55" s="43"/>
      <c r="P55" s="181">
        <f t="shared" si="17"/>
        <v>0</v>
      </c>
      <c r="Q55" s="329" t="str">
        <f t="shared" si="5"/>
        <v/>
      </c>
    </row>
    <row r="56" spans="2:17" s="59" customFormat="1" ht="10.5" customHeight="1" hidden="1" outlineLevel="1">
      <c r="B56" s="198" t="s">
        <v>72</v>
      </c>
      <c r="C56" s="153"/>
      <c r="D56" s="153"/>
      <c r="E56" s="153"/>
      <c r="F56" s="331"/>
      <c r="G56" s="328">
        <v>1</v>
      </c>
      <c r="H56" s="184">
        <f t="shared" si="14"/>
        <v>0</v>
      </c>
      <c r="I56" s="154">
        <f t="shared" si="15"/>
        <v>0</v>
      </c>
      <c r="J56" s="185">
        <f t="shared" si="16"/>
        <v>0</v>
      </c>
      <c r="K56" s="60"/>
      <c r="L56" s="155"/>
      <c r="M56" s="343"/>
      <c r="N56" s="341"/>
      <c r="O56" s="43"/>
      <c r="P56" s="181">
        <f t="shared" si="17"/>
        <v>0</v>
      </c>
      <c r="Q56" s="329" t="str">
        <f t="shared" si="5"/>
        <v/>
      </c>
    </row>
    <row r="57" spans="2:17" s="59" customFormat="1" ht="23.25" customHeight="1" collapsed="1">
      <c r="B57" s="173">
        <v>5</v>
      </c>
      <c r="C57" s="365" t="s">
        <v>21</v>
      </c>
      <c r="D57" s="365"/>
      <c r="E57" s="173"/>
      <c r="F57" s="330"/>
      <c r="G57" s="298"/>
      <c r="H57" s="175"/>
      <c r="I57" s="174"/>
      <c r="J57" s="176">
        <f>SUM(J58:J67)</f>
        <v>0</v>
      </c>
      <c r="K57" s="60"/>
      <c r="L57" s="177">
        <f>SUM(L58:L67)</f>
        <v>0</v>
      </c>
      <c r="M57" s="342">
        <f>SUM(M58:M67)</f>
        <v>0</v>
      </c>
      <c r="N57" s="340">
        <f>SUM(N58:N67)</f>
        <v>0</v>
      </c>
      <c r="O57" s="43"/>
      <c r="P57" s="178">
        <f>J57-L57-N57</f>
        <v>0</v>
      </c>
      <c r="Q57" s="329"/>
    </row>
    <row r="58" spans="2:17" s="59" customFormat="1" ht="10.5" customHeight="1">
      <c r="B58" s="197">
        <v>5.1</v>
      </c>
      <c r="C58" s="153"/>
      <c r="D58" s="153"/>
      <c r="E58" s="153"/>
      <c r="F58" s="331"/>
      <c r="G58" s="328">
        <v>1</v>
      </c>
      <c r="H58" s="179">
        <f>F58*G58</f>
        <v>0</v>
      </c>
      <c r="I58" s="152">
        <f>H58*0.21</f>
        <v>0</v>
      </c>
      <c r="J58" s="180">
        <f>H58+I58</f>
        <v>0</v>
      </c>
      <c r="K58" s="60"/>
      <c r="L58" s="155"/>
      <c r="M58" s="343"/>
      <c r="N58" s="341"/>
      <c r="O58" s="43"/>
      <c r="P58" s="181">
        <f>J58-L58-M58-N58</f>
        <v>0</v>
      </c>
      <c r="Q58" s="329" t="str">
        <f t="shared" si="5"/>
        <v/>
      </c>
    </row>
    <row r="59" spans="2:17" s="59" customFormat="1" ht="10.5" customHeight="1" collapsed="1">
      <c r="B59" s="197">
        <v>5.2</v>
      </c>
      <c r="C59" s="153"/>
      <c r="D59" s="153"/>
      <c r="E59" s="153"/>
      <c r="F59" s="331"/>
      <c r="G59" s="328">
        <v>1</v>
      </c>
      <c r="H59" s="179">
        <f aca="true" t="shared" si="18" ref="H59:H67">F59*G59</f>
        <v>0</v>
      </c>
      <c r="I59" s="152">
        <f aca="true" t="shared" si="19" ref="I59:I67">H59*0.21</f>
        <v>0</v>
      </c>
      <c r="J59" s="180">
        <f aca="true" t="shared" si="20" ref="J59:J67">H59+I59</f>
        <v>0</v>
      </c>
      <c r="K59" s="60"/>
      <c r="L59" s="155"/>
      <c r="M59" s="343"/>
      <c r="N59" s="341"/>
      <c r="O59" s="43"/>
      <c r="P59" s="181">
        <f aca="true" t="shared" si="21" ref="P59:P67">J59-L59-M59-N59</f>
        <v>0</v>
      </c>
      <c r="Q59" s="329" t="str">
        <f t="shared" si="5"/>
        <v/>
      </c>
    </row>
    <row r="60" spans="2:17" s="59" customFormat="1" ht="10.5" customHeight="1" hidden="1" outlineLevel="1">
      <c r="B60" s="197">
        <v>5.3</v>
      </c>
      <c r="C60" s="153"/>
      <c r="D60" s="153"/>
      <c r="E60" s="153"/>
      <c r="F60" s="331"/>
      <c r="G60" s="328">
        <v>1</v>
      </c>
      <c r="H60" s="179">
        <f t="shared" si="18"/>
        <v>0</v>
      </c>
      <c r="I60" s="152">
        <f t="shared" si="19"/>
        <v>0</v>
      </c>
      <c r="J60" s="180">
        <f t="shared" si="20"/>
        <v>0</v>
      </c>
      <c r="K60" s="60"/>
      <c r="L60" s="155"/>
      <c r="M60" s="343"/>
      <c r="N60" s="341"/>
      <c r="O60" s="43"/>
      <c r="P60" s="181">
        <f t="shared" si="21"/>
        <v>0</v>
      </c>
      <c r="Q60" s="329" t="str">
        <f t="shared" si="5"/>
        <v/>
      </c>
    </row>
    <row r="61" spans="2:17" s="59" customFormat="1" ht="10.5" customHeight="1" hidden="1" outlineLevel="1">
      <c r="B61" s="197">
        <v>5.4</v>
      </c>
      <c r="C61" s="153"/>
      <c r="D61" s="153"/>
      <c r="E61" s="153"/>
      <c r="F61" s="331"/>
      <c r="G61" s="328">
        <v>1</v>
      </c>
      <c r="H61" s="179">
        <f t="shared" si="18"/>
        <v>0</v>
      </c>
      <c r="I61" s="152">
        <f t="shared" si="19"/>
        <v>0</v>
      </c>
      <c r="J61" s="180">
        <f t="shared" si="20"/>
        <v>0</v>
      </c>
      <c r="K61" s="60"/>
      <c r="L61" s="155"/>
      <c r="M61" s="343"/>
      <c r="N61" s="341"/>
      <c r="O61" s="43"/>
      <c r="P61" s="181">
        <f t="shared" si="21"/>
        <v>0</v>
      </c>
      <c r="Q61" s="329" t="str">
        <f t="shared" si="5"/>
        <v/>
      </c>
    </row>
    <row r="62" spans="2:17" s="59" customFormat="1" ht="10.5" customHeight="1" hidden="1" outlineLevel="1">
      <c r="B62" s="197">
        <v>5.5</v>
      </c>
      <c r="C62" s="153"/>
      <c r="D62" s="153"/>
      <c r="E62" s="153"/>
      <c r="F62" s="331"/>
      <c r="G62" s="328">
        <v>1</v>
      </c>
      <c r="H62" s="179">
        <f t="shared" si="18"/>
        <v>0</v>
      </c>
      <c r="I62" s="152">
        <f t="shared" si="19"/>
        <v>0</v>
      </c>
      <c r="J62" s="180">
        <f t="shared" si="20"/>
        <v>0</v>
      </c>
      <c r="K62" s="60"/>
      <c r="L62" s="155"/>
      <c r="M62" s="343"/>
      <c r="N62" s="341"/>
      <c r="O62" s="43"/>
      <c r="P62" s="181">
        <f t="shared" si="21"/>
        <v>0</v>
      </c>
      <c r="Q62" s="329" t="str">
        <f t="shared" si="5"/>
        <v/>
      </c>
    </row>
    <row r="63" spans="2:17" s="59" customFormat="1" ht="10.5" customHeight="1" hidden="1" outlineLevel="1">
      <c r="B63" s="197">
        <v>5.6</v>
      </c>
      <c r="C63" s="153"/>
      <c r="D63" s="153"/>
      <c r="E63" s="153"/>
      <c r="F63" s="331"/>
      <c r="G63" s="328">
        <v>1</v>
      </c>
      <c r="H63" s="179">
        <f t="shared" si="18"/>
        <v>0</v>
      </c>
      <c r="I63" s="152">
        <f t="shared" si="19"/>
        <v>0</v>
      </c>
      <c r="J63" s="180">
        <f t="shared" si="20"/>
        <v>0</v>
      </c>
      <c r="K63" s="60"/>
      <c r="L63" s="155"/>
      <c r="M63" s="343"/>
      <c r="N63" s="341"/>
      <c r="O63" s="43"/>
      <c r="P63" s="181">
        <f t="shared" si="21"/>
        <v>0</v>
      </c>
      <c r="Q63" s="329" t="str">
        <f t="shared" si="5"/>
        <v/>
      </c>
    </row>
    <row r="64" spans="2:17" s="59" customFormat="1" ht="10.5" customHeight="1" hidden="1" outlineLevel="1">
      <c r="B64" s="197">
        <v>5.7</v>
      </c>
      <c r="C64" s="153"/>
      <c r="D64" s="153"/>
      <c r="E64" s="153"/>
      <c r="F64" s="331"/>
      <c r="G64" s="328">
        <v>1</v>
      </c>
      <c r="H64" s="179">
        <f t="shared" si="18"/>
        <v>0</v>
      </c>
      <c r="I64" s="152">
        <f t="shared" si="19"/>
        <v>0</v>
      </c>
      <c r="J64" s="180">
        <f t="shared" si="20"/>
        <v>0</v>
      </c>
      <c r="K64" s="60"/>
      <c r="L64" s="155"/>
      <c r="M64" s="343"/>
      <c r="N64" s="341"/>
      <c r="O64" s="43"/>
      <c r="P64" s="181">
        <f t="shared" si="21"/>
        <v>0</v>
      </c>
      <c r="Q64" s="329" t="str">
        <f t="shared" si="5"/>
        <v/>
      </c>
    </row>
    <row r="65" spans="2:17" s="59" customFormat="1" ht="10.5" customHeight="1" hidden="1" outlineLevel="1">
      <c r="B65" s="197">
        <v>5.8</v>
      </c>
      <c r="C65" s="153"/>
      <c r="D65" s="153"/>
      <c r="E65" s="153"/>
      <c r="F65" s="331"/>
      <c r="G65" s="328">
        <v>1</v>
      </c>
      <c r="H65" s="179">
        <f t="shared" si="18"/>
        <v>0</v>
      </c>
      <c r="I65" s="152">
        <f t="shared" si="19"/>
        <v>0</v>
      </c>
      <c r="J65" s="180">
        <f t="shared" si="20"/>
        <v>0</v>
      </c>
      <c r="K65" s="60"/>
      <c r="L65" s="155"/>
      <c r="M65" s="343"/>
      <c r="N65" s="341"/>
      <c r="O65" s="43"/>
      <c r="P65" s="181">
        <f t="shared" si="21"/>
        <v>0</v>
      </c>
      <c r="Q65" s="329" t="str">
        <f t="shared" si="5"/>
        <v/>
      </c>
    </row>
    <row r="66" spans="2:17" s="59" customFormat="1" ht="10.5" customHeight="1" hidden="1" outlineLevel="1">
      <c r="B66" s="197">
        <v>5.9</v>
      </c>
      <c r="C66" s="153"/>
      <c r="D66" s="153"/>
      <c r="E66" s="153"/>
      <c r="F66" s="331"/>
      <c r="G66" s="328">
        <v>1</v>
      </c>
      <c r="H66" s="179">
        <f t="shared" si="18"/>
        <v>0</v>
      </c>
      <c r="I66" s="152">
        <f t="shared" si="19"/>
        <v>0</v>
      </c>
      <c r="J66" s="180">
        <f t="shared" si="20"/>
        <v>0</v>
      </c>
      <c r="K66" s="60"/>
      <c r="L66" s="155"/>
      <c r="M66" s="343"/>
      <c r="N66" s="341"/>
      <c r="O66" s="43"/>
      <c r="P66" s="181">
        <f t="shared" si="21"/>
        <v>0</v>
      </c>
      <c r="Q66" s="329" t="str">
        <f t="shared" si="5"/>
        <v/>
      </c>
    </row>
    <row r="67" spans="2:17" s="59" customFormat="1" ht="10.5" customHeight="1" hidden="1" outlineLevel="1">
      <c r="B67" s="197" t="s">
        <v>73</v>
      </c>
      <c r="C67" s="153"/>
      <c r="D67" s="153"/>
      <c r="E67" s="153"/>
      <c r="F67" s="331"/>
      <c r="G67" s="328">
        <v>1</v>
      </c>
      <c r="H67" s="184">
        <f t="shared" si="18"/>
        <v>0</v>
      </c>
      <c r="I67" s="154">
        <f t="shared" si="19"/>
        <v>0</v>
      </c>
      <c r="J67" s="185">
        <f t="shared" si="20"/>
        <v>0</v>
      </c>
      <c r="K67" s="60"/>
      <c r="L67" s="155"/>
      <c r="M67" s="343"/>
      <c r="N67" s="341"/>
      <c r="O67" s="43"/>
      <c r="P67" s="181">
        <f t="shared" si="21"/>
        <v>0</v>
      </c>
      <c r="Q67" s="329" t="str">
        <f t="shared" si="5"/>
        <v/>
      </c>
    </row>
    <row r="68" spans="2:17" s="59" customFormat="1" ht="23.25" customHeight="1" collapsed="1">
      <c r="B68" s="173">
        <v>6</v>
      </c>
      <c r="C68" s="365" t="s">
        <v>29</v>
      </c>
      <c r="D68" s="365"/>
      <c r="E68" s="173"/>
      <c r="F68" s="330"/>
      <c r="G68" s="298"/>
      <c r="H68" s="175"/>
      <c r="I68" s="174"/>
      <c r="J68" s="176">
        <f>SUM(J69:J78)</f>
        <v>0</v>
      </c>
      <c r="K68" s="60"/>
      <c r="L68" s="177">
        <f>SUM(L69:L78)</f>
        <v>0</v>
      </c>
      <c r="M68" s="342">
        <f>SUM(M69:M78)</f>
        <v>0</v>
      </c>
      <c r="N68" s="340">
        <f>SUM(N69:N78)</f>
        <v>0</v>
      </c>
      <c r="O68" s="43"/>
      <c r="P68" s="178">
        <f>J68-L68-M68-N68</f>
        <v>0</v>
      </c>
      <c r="Q68" s="329"/>
    </row>
    <row r="69" spans="2:17" s="59" customFormat="1" ht="10.5" customHeight="1">
      <c r="B69" s="197">
        <v>6.1</v>
      </c>
      <c r="C69" s="153"/>
      <c r="D69" s="153"/>
      <c r="E69" s="153"/>
      <c r="F69" s="331"/>
      <c r="G69" s="328">
        <v>1</v>
      </c>
      <c r="H69" s="179">
        <f>F69*G69</f>
        <v>0</v>
      </c>
      <c r="I69" s="152">
        <f>H69*0.21</f>
        <v>0</v>
      </c>
      <c r="J69" s="180">
        <f>H69+I69</f>
        <v>0</v>
      </c>
      <c r="K69" s="60"/>
      <c r="L69" s="155"/>
      <c r="M69" s="343"/>
      <c r="N69" s="341"/>
      <c r="O69" s="43"/>
      <c r="P69" s="181">
        <f>J69-L69-M69-N69</f>
        <v>0</v>
      </c>
      <c r="Q69" s="329" t="str">
        <f t="shared" si="5"/>
        <v/>
      </c>
    </row>
    <row r="70" spans="2:17" s="59" customFormat="1" ht="10.5" customHeight="1" collapsed="1">
      <c r="B70" s="197">
        <v>6.2</v>
      </c>
      <c r="C70" s="153"/>
      <c r="D70" s="153"/>
      <c r="E70" s="153"/>
      <c r="F70" s="331"/>
      <c r="G70" s="328">
        <v>1</v>
      </c>
      <c r="H70" s="179">
        <f aca="true" t="shared" si="22" ref="H70:H78">F70*G70</f>
        <v>0</v>
      </c>
      <c r="I70" s="152">
        <f aca="true" t="shared" si="23" ref="I70:I78">H70*0.21</f>
        <v>0</v>
      </c>
      <c r="J70" s="180">
        <f aca="true" t="shared" si="24" ref="J70:J78">H70+I70</f>
        <v>0</v>
      </c>
      <c r="K70" s="60"/>
      <c r="L70" s="155"/>
      <c r="M70" s="343"/>
      <c r="N70" s="341"/>
      <c r="O70" s="43"/>
      <c r="P70" s="181">
        <f aca="true" t="shared" si="25" ref="P70:P78">J70-L70-M70-N70</f>
        <v>0</v>
      </c>
      <c r="Q70" s="329" t="str">
        <f t="shared" si="5"/>
        <v/>
      </c>
    </row>
    <row r="71" spans="2:17" s="59" customFormat="1" ht="10.5" customHeight="1" hidden="1" outlineLevel="1">
      <c r="B71" s="197">
        <v>6.3</v>
      </c>
      <c r="C71" s="153"/>
      <c r="D71" s="153"/>
      <c r="E71" s="153"/>
      <c r="F71" s="331"/>
      <c r="G71" s="328">
        <v>1</v>
      </c>
      <c r="H71" s="179">
        <f t="shared" si="22"/>
        <v>0</v>
      </c>
      <c r="I71" s="152">
        <f t="shared" si="23"/>
        <v>0</v>
      </c>
      <c r="J71" s="180">
        <f t="shared" si="24"/>
        <v>0</v>
      </c>
      <c r="K71" s="60"/>
      <c r="L71" s="155"/>
      <c r="M71" s="343"/>
      <c r="N71" s="341"/>
      <c r="O71" s="43"/>
      <c r="P71" s="181">
        <f t="shared" si="25"/>
        <v>0</v>
      </c>
      <c r="Q71" s="329" t="str">
        <f t="shared" si="5"/>
        <v/>
      </c>
    </row>
    <row r="72" spans="2:17" s="59" customFormat="1" ht="10.5" customHeight="1" hidden="1" outlineLevel="1">
      <c r="B72" s="197">
        <v>6.4</v>
      </c>
      <c r="C72" s="153"/>
      <c r="D72" s="153"/>
      <c r="E72" s="153"/>
      <c r="F72" s="331"/>
      <c r="G72" s="328">
        <v>1</v>
      </c>
      <c r="H72" s="179">
        <f t="shared" si="22"/>
        <v>0</v>
      </c>
      <c r="I72" s="152">
        <f t="shared" si="23"/>
        <v>0</v>
      </c>
      <c r="J72" s="180">
        <f t="shared" si="24"/>
        <v>0</v>
      </c>
      <c r="K72" s="60"/>
      <c r="L72" s="155"/>
      <c r="M72" s="343"/>
      <c r="N72" s="341"/>
      <c r="O72" s="43"/>
      <c r="P72" s="181">
        <f t="shared" si="25"/>
        <v>0</v>
      </c>
      <c r="Q72" s="329" t="str">
        <f t="shared" si="5"/>
        <v/>
      </c>
    </row>
    <row r="73" spans="2:17" s="59" customFormat="1" ht="10.5" customHeight="1" hidden="1" outlineLevel="1">
      <c r="B73" s="197">
        <v>6.5</v>
      </c>
      <c r="C73" s="153"/>
      <c r="D73" s="153"/>
      <c r="E73" s="153"/>
      <c r="F73" s="331"/>
      <c r="G73" s="328">
        <v>1</v>
      </c>
      <c r="H73" s="179">
        <f t="shared" si="22"/>
        <v>0</v>
      </c>
      <c r="I73" s="152">
        <f t="shared" si="23"/>
        <v>0</v>
      </c>
      <c r="J73" s="180">
        <f t="shared" si="24"/>
        <v>0</v>
      </c>
      <c r="K73" s="60"/>
      <c r="L73" s="155"/>
      <c r="M73" s="343"/>
      <c r="N73" s="341"/>
      <c r="O73" s="43"/>
      <c r="P73" s="181">
        <f t="shared" si="25"/>
        <v>0</v>
      </c>
      <c r="Q73" s="329" t="str">
        <f t="shared" si="5"/>
        <v/>
      </c>
    </row>
    <row r="74" spans="2:17" s="59" customFormat="1" ht="10.5" customHeight="1" hidden="1" outlineLevel="1">
      <c r="B74" s="197">
        <v>6.6</v>
      </c>
      <c r="C74" s="153"/>
      <c r="D74" s="153"/>
      <c r="E74" s="153"/>
      <c r="F74" s="331"/>
      <c r="G74" s="328">
        <v>1</v>
      </c>
      <c r="H74" s="179">
        <f t="shared" si="22"/>
        <v>0</v>
      </c>
      <c r="I74" s="152">
        <f t="shared" si="23"/>
        <v>0</v>
      </c>
      <c r="J74" s="180">
        <f t="shared" si="24"/>
        <v>0</v>
      </c>
      <c r="K74" s="60"/>
      <c r="L74" s="155"/>
      <c r="M74" s="343"/>
      <c r="N74" s="341"/>
      <c r="O74" s="43"/>
      <c r="P74" s="181">
        <f t="shared" si="25"/>
        <v>0</v>
      </c>
      <c r="Q74" s="329" t="str">
        <f t="shared" si="5"/>
        <v/>
      </c>
    </row>
    <row r="75" spans="2:17" s="59" customFormat="1" ht="10.5" customHeight="1" hidden="1" outlineLevel="1">
      <c r="B75" s="197">
        <v>6.7</v>
      </c>
      <c r="C75" s="153"/>
      <c r="D75" s="153"/>
      <c r="E75" s="153"/>
      <c r="F75" s="331"/>
      <c r="G75" s="328">
        <v>1</v>
      </c>
      <c r="H75" s="179">
        <f t="shared" si="22"/>
        <v>0</v>
      </c>
      <c r="I75" s="152">
        <f t="shared" si="23"/>
        <v>0</v>
      </c>
      <c r="J75" s="180">
        <f t="shared" si="24"/>
        <v>0</v>
      </c>
      <c r="K75" s="60"/>
      <c r="L75" s="155"/>
      <c r="M75" s="343"/>
      <c r="N75" s="341"/>
      <c r="O75" s="43"/>
      <c r="P75" s="181">
        <f t="shared" si="25"/>
        <v>0</v>
      </c>
      <c r="Q75" s="329" t="str">
        <f t="shared" si="5"/>
        <v/>
      </c>
    </row>
    <row r="76" spans="2:17" s="59" customFormat="1" ht="10.5" customHeight="1" hidden="1" outlineLevel="1">
      <c r="B76" s="197">
        <v>6.8</v>
      </c>
      <c r="C76" s="153"/>
      <c r="D76" s="153"/>
      <c r="E76" s="153"/>
      <c r="F76" s="331"/>
      <c r="G76" s="328">
        <v>1</v>
      </c>
      <c r="H76" s="179">
        <f t="shared" si="22"/>
        <v>0</v>
      </c>
      <c r="I76" s="152">
        <f t="shared" si="23"/>
        <v>0</v>
      </c>
      <c r="J76" s="180">
        <f t="shared" si="24"/>
        <v>0</v>
      </c>
      <c r="K76" s="60"/>
      <c r="L76" s="155"/>
      <c r="M76" s="343"/>
      <c r="N76" s="341"/>
      <c r="O76" s="43"/>
      <c r="P76" s="181">
        <f t="shared" si="25"/>
        <v>0</v>
      </c>
      <c r="Q76" s="329" t="str">
        <f t="shared" si="5"/>
        <v/>
      </c>
    </row>
    <row r="77" spans="2:17" s="59" customFormat="1" ht="10.5" customHeight="1" hidden="1" outlineLevel="1">
      <c r="B77" s="197">
        <v>6.9</v>
      </c>
      <c r="C77" s="153"/>
      <c r="D77" s="153"/>
      <c r="E77" s="153"/>
      <c r="F77" s="331"/>
      <c r="G77" s="328">
        <v>1</v>
      </c>
      <c r="H77" s="179">
        <f t="shared" si="22"/>
        <v>0</v>
      </c>
      <c r="I77" s="152">
        <f t="shared" si="23"/>
        <v>0</v>
      </c>
      <c r="J77" s="180">
        <f t="shared" si="24"/>
        <v>0</v>
      </c>
      <c r="K77" s="60"/>
      <c r="L77" s="155"/>
      <c r="M77" s="343"/>
      <c r="N77" s="341"/>
      <c r="O77" s="43"/>
      <c r="P77" s="181">
        <f t="shared" si="25"/>
        <v>0</v>
      </c>
      <c r="Q77" s="329" t="str">
        <f t="shared" si="5"/>
        <v/>
      </c>
    </row>
    <row r="78" spans="2:17" s="59" customFormat="1" ht="10.5" customHeight="1" hidden="1" outlineLevel="1">
      <c r="B78" s="197" t="s">
        <v>74</v>
      </c>
      <c r="C78" s="153"/>
      <c r="D78" s="153"/>
      <c r="E78" s="153"/>
      <c r="F78" s="331"/>
      <c r="G78" s="328">
        <v>1</v>
      </c>
      <c r="H78" s="184">
        <f t="shared" si="22"/>
        <v>0</v>
      </c>
      <c r="I78" s="154">
        <f t="shared" si="23"/>
        <v>0</v>
      </c>
      <c r="J78" s="185">
        <f t="shared" si="24"/>
        <v>0</v>
      </c>
      <c r="K78" s="60"/>
      <c r="L78" s="155"/>
      <c r="M78" s="343"/>
      <c r="N78" s="341"/>
      <c r="O78" s="43"/>
      <c r="P78" s="181">
        <f t="shared" si="25"/>
        <v>0</v>
      </c>
      <c r="Q78" s="329" t="str">
        <f t="shared" si="5"/>
        <v/>
      </c>
    </row>
    <row r="79" spans="2:17" s="59" customFormat="1" ht="23.25" customHeight="1" collapsed="1">
      <c r="B79" s="173">
        <v>7</v>
      </c>
      <c r="C79" s="365" t="s">
        <v>28</v>
      </c>
      <c r="D79" s="365"/>
      <c r="E79" s="173"/>
      <c r="F79" s="330"/>
      <c r="G79" s="298"/>
      <c r="H79" s="175"/>
      <c r="I79" s="174"/>
      <c r="J79" s="176">
        <f>SUM(J80:J89)</f>
        <v>0</v>
      </c>
      <c r="K79" s="60"/>
      <c r="L79" s="177">
        <f>SUM(L80:L89)</f>
        <v>0</v>
      </c>
      <c r="M79" s="342">
        <f>SUM(M80:M89)</f>
        <v>0</v>
      </c>
      <c r="N79" s="340">
        <f>SUM(N80:N89)</f>
        <v>0</v>
      </c>
      <c r="O79" s="43"/>
      <c r="P79" s="178">
        <f>J79-L79-M79-N79</f>
        <v>0</v>
      </c>
      <c r="Q79" s="329"/>
    </row>
    <row r="80" spans="2:17" s="59" customFormat="1" ht="10.5" customHeight="1">
      <c r="B80" s="197">
        <v>7.1</v>
      </c>
      <c r="C80" s="153"/>
      <c r="D80" s="153"/>
      <c r="E80" s="153"/>
      <c r="F80" s="331"/>
      <c r="G80" s="328">
        <v>1</v>
      </c>
      <c r="H80" s="179">
        <f>F80*G80</f>
        <v>0</v>
      </c>
      <c r="I80" s="152">
        <f>H80*0.21</f>
        <v>0</v>
      </c>
      <c r="J80" s="180">
        <f>H80+I80</f>
        <v>0</v>
      </c>
      <c r="K80" s="60"/>
      <c r="L80" s="155"/>
      <c r="M80" s="343"/>
      <c r="N80" s="341"/>
      <c r="O80" s="43"/>
      <c r="P80" s="181">
        <f>J80-L80-M80-N80</f>
        <v>0</v>
      </c>
      <c r="Q80" s="329" t="str">
        <f aca="true" t="shared" si="26" ref="Q80:Q122">IF(L80&gt;H80," !","")</f>
        <v/>
      </c>
    </row>
    <row r="81" spans="2:17" s="59" customFormat="1" ht="10.5" customHeight="1">
      <c r="B81" s="197">
        <v>7.2</v>
      </c>
      <c r="C81" s="153"/>
      <c r="D81" s="153"/>
      <c r="E81" s="153"/>
      <c r="F81" s="331"/>
      <c r="G81" s="328">
        <v>1</v>
      </c>
      <c r="H81" s="179">
        <f aca="true" t="shared" si="27" ref="H81:H89">F81*G81</f>
        <v>0</v>
      </c>
      <c r="I81" s="152">
        <f aca="true" t="shared" si="28" ref="I81:I89">H81*0.21</f>
        <v>0</v>
      </c>
      <c r="J81" s="180">
        <f aca="true" t="shared" si="29" ref="J81:J89">H81+I81</f>
        <v>0</v>
      </c>
      <c r="K81" s="60"/>
      <c r="L81" s="155"/>
      <c r="M81" s="343"/>
      <c r="N81" s="341"/>
      <c r="O81" s="43"/>
      <c r="P81" s="181">
        <f aca="true" t="shared" si="30" ref="P81:P89">J81-L81-M81-N81</f>
        <v>0</v>
      </c>
      <c r="Q81" s="329" t="str">
        <f t="shared" si="26"/>
        <v/>
      </c>
    </row>
    <row r="82" spans="2:17" s="59" customFormat="1" ht="10.5" customHeight="1" hidden="1" outlineLevel="1">
      <c r="B82" s="197">
        <v>7.3</v>
      </c>
      <c r="C82" s="153"/>
      <c r="D82" s="153"/>
      <c r="E82" s="153"/>
      <c r="F82" s="331"/>
      <c r="G82" s="328">
        <v>1</v>
      </c>
      <c r="H82" s="179">
        <f t="shared" si="27"/>
        <v>0</v>
      </c>
      <c r="I82" s="152">
        <f t="shared" si="28"/>
        <v>0</v>
      </c>
      <c r="J82" s="180">
        <f t="shared" si="29"/>
        <v>0</v>
      </c>
      <c r="K82" s="60"/>
      <c r="L82" s="155"/>
      <c r="M82" s="343"/>
      <c r="N82" s="341"/>
      <c r="O82" s="43"/>
      <c r="P82" s="181">
        <f t="shared" si="30"/>
        <v>0</v>
      </c>
      <c r="Q82" s="329" t="str">
        <f t="shared" si="26"/>
        <v/>
      </c>
    </row>
    <row r="83" spans="2:17" s="59" customFormat="1" ht="10.5" customHeight="1" hidden="1" outlineLevel="1">
      <c r="B83" s="197">
        <v>7.4</v>
      </c>
      <c r="C83" s="153"/>
      <c r="D83" s="153"/>
      <c r="E83" s="153"/>
      <c r="F83" s="331"/>
      <c r="G83" s="328">
        <v>1</v>
      </c>
      <c r="H83" s="179">
        <f t="shared" si="27"/>
        <v>0</v>
      </c>
      <c r="I83" s="152">
        <f t="shared" si="28"/>
        <v>0</v>
      </c>
      <c r="J83" s="180">
        <f t="shared" si="29"/>
        <v>0</v>
      </c>
      <c r="K83" s="60"/>
      <c r="L83" s="155"/>
      <c r="M83" s="343"/>
      <c r="N83" s="341"/>
      <c r="O83" s="43"/>
      <c r="P83" s="181">
        <f t="shared" si="30"/>
        <v>0</v>
      </c>
      <c r="Q83" s="329" t="str">
        <f t="shared" si="26"/>
        <v/>
      </c>
    </row>
    <row r="84" spans="2:17" s="59" customFormat="1" ht="10.5" customHeight="1" hidden="1" outlineLevel="1">
      <c r="B84" s="197">
        <v>7.5</v>
      </c>
      <c r="C84" s="153"/>
      <c r="D84" s="153"/>
      <c r="E84" s="153"/>
      <c r="F84" s="331"/>
      <c r="G84" s="328">
        <v>1</v>
      </c>
      <c r="H84" s="179">
        <f t="shared" si="27"/>
        <v>0</v>
      </c>
      <c r="I84" s="152">
        <f t="shared" si="28"/>
        <v>0</v>
      </c>
      <c r="J84" s="180">
        <f t="shared" si="29"/>
        <v>0</v>
      </c>
      <c r="K84" s="60"/>
      <c r="L84" s="155"/>
      <c r="M84" s="343"/>
      <c r="N84" s="341"/>
      <c r="O84" s="43"/>
      <c r="P84" s="181">
        <f t="shared" si="30"/>
        <v>0</v>
      </c>
      <c r="Q84" s="329" t="str">
        <f t="shared" si="26"/>
        <v/>
      </c>
    </row>
    <row r="85" spans="2:17" s="59" customFormat="1" ht="10.5" customHeight="1" hidden="1" outlineLevel="1">
      <c r="B85" s="197">
        <v>7.6</v>
      </c>
      <c r="C85" s="153"/>
      <c r="D85" s="153"/>
      <c r="E85" s="153"/>
      <c r="F85" s="331"/>
      <c r="G85" s="328">
        <v>1</v>
      </c>
      <c r="H85" s="179">
        <f t="shared" si="27"/>
        <v>0</v>
      </c>
      <c r="I85" s="152">
        <f t="shared" si="28"/>
        <v>0</v>
      </c>
      <c r="J85" s="180">
        <f t="shared" si="29"/>
        <v>0</v>
      </c>
      <c r="K85" s="60"/>
      <c r="L85" s="155"/>
      <c r="M85" s="343"/>
      <c r="N85" s="341"/>
      <c r="O85" s="43"/>
      <c r="P85" s="181">
        <f t="shared" si="30"/>
        <v>0</v>
      </c>
      <c r="Q85" s="329" t="str">
        <f t="shared" si="26"/>
        <v/>
      </c>
    </row>
    <row r="86" spans="2:17" s="59" customFormat="1" ht="10.5" customHeight="1" hidden="1" outlineLevel="1">
      <c r="B86" s="197">
        <v>7.7</v>
      </c>
      <c r="C86" s="153"/>
      <c r="D86" s="153"/>
      <c r="E86" s="153"/>
      <c r="F86" s="331"/>
      <c r="G86" s="328">
        <v>1</v>
      </c>
      <c r="H86" s="179">
        <f t="shared" si="27"/>
        <v>0</v>
      </c>
      <c r="I86" s="152">
        <f t="shared" si="28"/>
        <v>0</v>
      </c>
      <c r="J86" s="180">
        <f t="shared" si="29"/>
        <v>0</v>
      </c>
      <c r="K86" s="60"/>
      <c r="L86" s="155"/>
      <c r="M86" s="343"/>
      <c r="N86" s="341"/>
      <c r="O86" s="43"/>
      <c r="P86" s="181">
        <f t="shared" si="30"/>
        <v>0</v>
      </c>
      <c r="Q86" s="329" t="str">
        <f t="shared" si="26"/>
        <v/>
      </c>
    </row>
    <row r="87" spans="2:17" s="59" customFormat="1" ht="10.5" customHeight="1" hidden="1" outlineLevel="1">
      <c r="B87" s="197">
        <v>7.8</v>
      </c>
      <c r="C87" s="153"/>
      <c r="D87" s="153"/>
      <c r="E87" s="153"/>
      <c r="F87" s="331"/>
      <c r="G87" s="328">
        <v>1</v>
      </c>
      <c r="H87" s="179">
        <f t="shared" si="27"/>
        <v>0</v>
      </c>
      <c r="I87" s="152">
        <f t="shared" si="28"/>
        <v>0</v>
      </c>
      <c r="J87" s="180">
        <f t="shared" si="29"/>
        <v>0</v>
      </c>
      <c r="K87" s="60"/>
      <c r="L87" s="155"/>
      <c r="M87" s="343"/>
      <c r="N87" s="341"/>
      <c r="O87" s="43"/>
      <c r="P87" s="181">
        <f t="shared" si="30"/>
        <v>0</v>
      </c>
      <c r="Q87" s="329" t="str">
        <f t="shared" si="26"/>
        <v/>
      </c>
    </row>
    <row r="88" spans="2:17" s="59" customFormat="1" ht="10.5" customHeight="1" hidden="1" outlineLevel="1">
      <c r="B88" s="197">
        <v>7.9</v>
      </c>
      <c r="C88" s="153"/>
      <c r="D88" s="153"/>
      <c r="E88" s="153"/>
      <c r="F88" s="331"/>
      <c r="G88" s="328">
        <v>1</v>
      </c>
      <c r="H88" s="179">
        <f t="shared" si="27"/>
        <v>0</v>
      </c>
      <c r="I88" s="152">
        <f t="shared" si="28"/>
        <v>0</v>
      </c>
      <c r="J88" s="180">
        <f t="shared" si="29"/>
        <v>0</v>
      </c>
      <c r="K88" s="60"/>
      <c r="L88" s="155"/>
      <c r="M88" s="343"/>
      <c r="N88" s="341"/>
      <c r="O88" s="43"/>
      <c r="P88" s="181">
        <f t="shared" si="30"/>
        <v>0</v>
      </c>
      <c r="Q88" s="329" t="str">
        <f t="shared" si="26"/>
        <v/>
      </c>
    </row>
    <row r="89" spans="2:17" s="59" customFormat="1" ht="10.5" customHeight="1" hidden="1" outlineLevel="1">
      <c r="B89" s="197" t="s">
        <v>75</v>
      </c>
      <c r="C89" s="153"/>
      <c r="D89" s="153"/>
      <c r="E89" s="153"/>
      <c r="F89" s="331"/>
      <c r="G89" s="328">
        <v>1</v>
      </c>
      <c r="H89" s="184">
        <f t="shared" si="27"/>
        <v>0</v>
      </c>
      <c r="I89" s="154">
        <f t="shared" si="28"/>
        <v>0</v>
      </c>
      <c r="J89" s="185">
        <f t="shared" si="29"/>
        <v>0</v>
      </c>
      <c r="K89" s="60"/>
      <c r="L89" s="155"/>
      <c r="M89" s="343"/>
      <c r="N89" s="341"/>
      <c r="O89" s="43"/>
      <c r="P89" s="181">
        <f t="shared" si="30"/>
        <v>0</v>
      </c>
      <c r="Q89" s="329" t="str">
        <f t="shared" si="26"/>
        <v/>
      </c>
    </row>
    <row r="90" spans="2:17" s="59" customFormat="1" ht="23.25" customHeight="1" collapsed="1">
      <c r="B90" s="173">
        <v>8</v>
      </c>
      <c r="C90" s="365" t="s">
        <v>30</v>
      </c>
      <c r="D90" s="365"/>
      <c r="E90" s="173"/>
      <c r="F90" s="330"/>
      <c r="G90" s="298"/>
      <c r="H90" s="175"/>
      <c r="I90" s="174"/>
      <c r="J90" s="176">
        <f>SUM(J91:J100)</f>
        <v>0</v>
      </c>
      <c r="K90" s="60"/>
      <c r="L90" s="177">
        <f>SUM(L91:L100)</f>
        <v>0</v>
      </c>
      <c r="M90" s="342">
        <f>SUM(M91:M100)</f>
        <v>0</v>
      </c>
      <c r="N90" s="340">
        <f>SUM(N91:N100)</f>
        <v>0</v>
      </c>
      <c r="O90" s="43"/>
      <c r="P90" s="178">
        <f>J90-L90-M90-N90</f>
        <v>0</v>
      </c>
      <c r="Q90" s="329"/>
    </row>
    <row r="91" spans="2:17" s="59" customFormat="1" ht="10.5" customHeight="1">
      <c r="B91" s="197">
        <v>8.1</v>
      </c>
      <c r="C91" s="153"/>
      <c r="D91" s="153"/>
      <c r="E91" s="153"/>
      <c r="F91" s="331"/>
      <c r="G91" s="328">
        <v>1</v>
      </c>
      <c r="H91" s="179">
        <f>F91*G91</f>
        <v>0</v>
      </c>
      <c r="I91" s="152">
        <f>H91*0.21</f>
        <v>0</v>
      </c>
      <c r="J91" s="180">
        <f>H91+I91</f>
        <v>0</v>
      </c>
      <c r="K91" s="60"/>
      <c r="L91" s="155"/>
      <c r="M91" s="343"/>
      <c r="N91" s="341"/>
      <c r="O91" s="43"/>
      <c r="P91" s="181">
        <f>J91-L91-M91-N91</f>
        <v>0</v>
      </c>
      <c r="Q91" s="329" t="str">
        <f t="shared" si="26"/>
        <v/>
      </c>
    </row>
    <row r="92" spans="2:17" s="59" customFormat="1" ht="10.5" customHeight="1" collapsed="1">
      <c r="B92" s="197">
        <v>8.2</v>
      </c>
      <c r="C92" s="153"/>
      <c r="D92" s="153"/>
      <c r="E92" s="153"/>
      <c r="F92" s="331"/>
      <c r="G92" s="328">
        <v>1</v>
      </c>
      <c r="H92" s="179">
        <f aca="true" t="shared" si="31" ref="H92:H100">F92*G92</f>
        <v>0</v>
      </c>
      <c r="I92" s="152">
        <f aca="true" t="shared" si="32" ref="I92:I100">H92*0.21</f>
        <v>0</v>
      </c>
      <c r="J92" s="180">
        <f aca="true" t="shared" si="33" ref="J92:J100">H92+I92</f>
        <v>0</v>
      </c>
      <c r="K92" s="60"/>
      <c r="L92" s="155"/>
      <c r="M92" s="343"/>
      <c r="N92" s="341"/>
      <c r="O92" s="43"/>
      <c r="P92" s="181">
        <f aca="true" t="shared" si="34" ref="P92:P100">J92-L92-M92-N92</f>
        <v>0</v>
      </c>
      <c r="Q92" s="329" t="str">
        <f t="shared" si="26"/>
        <v/>
      </c>
    </row>
    <row r="93" spans="2:17" s="59" customFormat="1" ht="10.5" customHeight="1" hidden="1" outlineLevel="1">
      <c r="B93" s="197">
        <v>8.3</v>
      </c>
      <c r="C93" s="153"/>
      <c r="D93" s="153"/>
      <c r="E93" s="153"/>
      <c r="F93" s="331"/>
      <c r="G93" s="328">
        <v>1</v>
      </c>
      <c r="H93" s="179">
        <f t="shared" si="31"/>
        <v>0</v>
      </c>
      <c r="I93" s="152">
        <f t="shared" si="32"/>
        <v>0</v>
      </c>
      <c r="J93" s="180">
        <f t="shared" si="33"/>
        <v>0</v>
      </c>
      <c r="K93" s="60"/>
      <c r="L93" s="155"/>
      <c r="M93" s="343"/>
      <c r="N93" s="341"/>
      <c r="O93" s="43"/>
      <c r="P93" s="181">
        <f t="shared" si="34"/>
        <v>0</v>
      </c>
      <c r="Q93" s="329" t="str">
        <f t="shared" si="26"/>
        <v/>
      </c>
    </row>
    <row r="94" spans="2:17" s="59" customFormat="1" ht="10.5" customHeight="1" hidden="1" outlineLevel="1">
      <c r="B94" s="197">
        <v>8.4</v>
      </c>
      <c r="C94" s="153"/>
      <c r="D94" s="153"/>
      <c r="E94" s="153"/>
      <c r="F94" s="331"/>
      <c r="G94" s="328">
        <v>1</v>
      </c>
      <c r="H94" s="179">
        <f t="shared" si="31"/>
        <v>0</v>
      </c>
      <c r="I94" s="152">
        <f t="shared" si="32"/>
        <v>0</v>
      </c>
      <c r="J94" s="180">
        <f t="shared" si="33"/>
        <v>0</v>
      </c>
      <c r="K94" s="60"/>
      <c r="L94" s="155"/>
      <c r="M94" s="343"/>
      <c r="N94" s="341"/>
      <c r="O94" s="43"/>
      <c r="P94" s="181">
        <f t="shared" si="34"/>
        <v>0</v>
      </c>
      <c r="Q94" s="329" t="str">
        <f t="shared" si="26"/>
        <v/>
      </c>
    </row>
    <row r="95" spans="2:17" s="59" customFormat="1" ht="10.5" customHeight="1" hidden="1" outlineLevel="1">
      <c r="B95" s="197">
        <v>8.5</v>
      </c>
      <c r="C95" s="153"/>
      <c r="D95" s="153"/>
      <c r="E95" s="153"/>
      <c r="F95" s="331"/>
      <c r="G95" s="328">
        <v>1</v>
      </c>
      <c r="H95" s="179">
        <f t="shared" si="31"/>
        <v>0</v>
      </c>
      <c r="I95" s="152">
        <f t="shared" si="32"/>
        <v>0</v>
      </c>
      <c r="J95" s="180">
        <f t="shared" si="33"/>
        <v>0</v>
      </c>
      <c r="K95" s="60"/>
      <c r="L95" s="155"/>
      <c r="M95" s="343"/>
      <c r="N95" s="341"/>
      <c r="O95" s="43"/>
      <c r="P95" s="181">
        <f t="shared" si="34"/>
        <v>0</v>
      </c>
      <c r="Q95" s="329" t="str">
        <f t="shared" si="26"/>
        <v/>
      </c>
    </row>
    <row r="96" spans="2:17" s="59" customFormat="1" ht="10.5" customHeight="1" hidden="1" outlineLevel="1">
      <c r="B96" s="197">
        <v>8.6</v>
      </c>
      <c r="C96" s="153"/>
      <c r="D96" s="153"/>
      <c r="E96" s="153"/>
      <c r="F96" s="331"/>
      <c r="G96" s="328">
        <v>1</v>
      </c>
      <c r="H96" s="179">
        <f t="shared" si="31"/>
        <v>0</v>
      </c>
      <c r="I96" s="152">
        <f t="shared" si="32"/>
        <v>0</v>
      </c>
      <c r="J96" s="180">
        <f t="shared" si="33"/>
        <v>0</v>
      </c>
      <c r="K96" s="60"/>
      <c r="L96" s="155"/>
      <c r="M96" s="343"/>
      <c r="N96" s="341"/>
      <c r="O96" s="43"/>
      <c r="P96" s="181">
        <f t="shared" si="34"/>
        <v>0</v>
      </c>
      <c r="Q96" s="329" t="str">
        <f t="shared" si="26"/>
        <v/>
      </c>
    </row>
    <row r="97" spans="2:17" s="59" customFormat="1" ht="10.5" customHeight="1" hidden="1" outlineLevel="1">
      <c r="B97" s="197">
        <v>8.7</v>
      </c>
      <c r="C97" s="153"/>
      <c r="D97" s="153"/>
      <c r="E97" s="153"/>
      <c r="F97" s="331"/>
      <c r="G97" s="328">
        <v>1</v>
      </c>
      <c r="H97" s="179">
        <f t="shared" si="31"/>
        <v>0</v>
      </c>
      <c r="I97" s="152">
        <f t="shared" si="32"/>
        <v>0</v>
      </c>
      <c r="J97" s="180">
        <f t="shared" si="33"/>
        <v>0</v>
      </c>
      <c r="K97" s="60"/>
      <c r="L97" s="155"/>
      <c r="M97" s="343"/>
      <c r="N97" s="341"/>
      <c r="O97" s="43"/>
      <c r="P97" s="181">
        <f t="shared" si="34"/>
        <v>0</v>
      </c>
      <c r="Q97" s="329" t="str">
        <f t="shared" si="26"/>
        <v/>
      </c>
    </row>
    <row r="98" spans="2:17" s="59" customFormat="1" ht="10.5" customHeight="1" hidden="1" outlineLevel="1">
      <c r="B98" s="197">
        <v>8.8</v>
      </c>
      <c r="C98" s="153"/>
      <c r="D98" s="153"/>
      <c r="E98" s="153"/>
      <c r="F98" s="331"/>
      <c r="G98" s="328">
        <v>1</v>
      </c>
      <c r="H98" s="179">
        <f t="shared" si="31"/>
        <v>0</v>
      </c>
      <c r="I98" s="152">
        <f t="shared" si="32"/>
        <v>0</v>
      </c>
      <c r="J98" s="180">
        <f t="shared" si="33"/>
        <v>0</v>
      </c>
      <c r="K98" s="60"/>
      <c r="L98" s="155"/>
      <c r="M98" s="343"/>
      <c r="N98" s="341"/>
      <c r="O98" s="43"/>
      <c r="P98" s="181">
        <f t="shared" si="34"/>
        <v>0</v>
      </c>
      <c r="Q98" s="329" t="str">
        <f t="shared" si="26"/>
        <v/>
      </c>
    </row>
    <row r="99" spans="2:17" s="59" customFormat="1" ht="10.5" customHeight="1" hidden="1" outlineLevel="1">
      <c r="B99" s="197">
        <v>8.9</v>
      </c>
      <c r="C99" s="153"/>
      <c r="D99" s="153"/>
      <c r="E99" s="153"/>
      <c r="F99" s="331"/>
      <c r="G99" s="328">
        <v>1</v>
      </c>
      <c r="H99" s="179">
        <f t="shared" si="31"/>
        <v>0</v>
      </c>
      <c r="I99" s="152">
        <f t="shared" si="32"/>
        <v>0</v>
      </c>
      <c r="J99" s="180">
        <f t="shared" si="33"/>
        <v>0</v>
      </c>
      <c r="K99" s="60"/>
      <c r="L99" s="155"/>
      <c r="M99" s="343"/>
      <c r="N99" s="341"/>
      <c r="O99" s="43"/>
      <c r="P99" s="181">
        <f t="shared" si="34"/>
        <v>0</v>
      </c>
      <c r="Q99" s="329" t="str">
        <f t="shared" si="26"/>
        <v/>
      </c>
    </row>
    <row r="100" spans="2:17" s="59" customFormat="1" ht="10.5" customHeight="1" hidden="1" outlineLevel="1">
      <c r="B100" s="197" t="s">
        <v>76</v>
      </c>
      <c r="C100" s="153"/>
      <c r="D100" s="153"/>
      <c r="E100" s="153"/>
      <c r="F100" s="331"/>
      <c r="G100" s="328">
        <v>1</v>
      </c>
      <c r="H100" s="184">
        <f t="shared" si="31"/>
        <v>0</v>
      </c>
      <c r="I100" s="154">
        <f t="shared" si="32"/>
        <v>0</v>
      </c>
      <c r="J100" s="185">
        <f t="shared" si="33"/>
        <v>0</v>
      </c>
      <c r="K100" s="60"/>
      <c r="L100" s="155"/>
      <c r="M100" s="343"/>
      <c r="N100" s="341"/>
      <c r="O100" s="43"/>
      <c r="P100" s="181">
        <f t="shared" si="34"/>
        <v>0</v>
      </c>
      <c r="Q100" s="329" t="str">
        <f t="shared" si="26"/>
        <v/>
      </c>
    </row>
    <row r="101" spans="2:17" s="59" customFormat="1" ht="23.25" customHeight="1" collapsed="1">
      <c r="B101" s="173">
        <v>9</v>
      </c>
      <c r="C101" s="365" t="s">
        <v>25</v>
      </c>
      <c r="D101" s="365"/>
      <c r="E101" s="173"/>
      <c r="F101" s="330"/>
      <c r="G101" s="298"/>
      <c r="H101" s="175"/>
      <c r="I101" s="174"/>
      <c r="J101" s="176">
        <f>SUM(J102:J111)</f>
        <v>0</v>
      </c>
      <c r="K101" s="60"/>
      <c r="L101" s="177">
        <f>SUM(L102:L111)</f>
        <v>0</v>
      </c>
      <c r="M101" s="342">
        <f>SUM(M102:M111)</f>
        <v>0</v>
      </c>
      <c r="N101" s="340">
        <f>SUM(N102:N111)</f>
        <v>0</v>
      </c>
      <c r="O101" s="43"/>
      <c r="P101" s="178">
        <f>J101-L101-M101-N101</f>
        <v>0</v>
      </c>
      <c r="Q101" s="329"/>
    </row>
    <row r="102" spans="2:17" s="59" customFormat="1" ht="10.5" customHeight="1">
      <c r="B102" s="197">
        <v>9.1</v>
      </c>
      <c r="C102" s="153"/>
      <c r="D102" s="153"/>
      <c r="E102" s="153"/>
      <c r="F102" s="331"/>
      <c r="G102" s="328">
        <v>1</v>
      </c>
      <c r="H102" s="179">
        <f>F102*G102</f>
        <v>0</v>
      </c>
      <c r="I102" s="152">
        <f>H102*0.21</f>
        <v>0</v>
      </c>
      <c r="J102" s="180">
        <f>H102+I102</f>
        <v>0</v>
      </c>
      <c r="K102" s="60"/>
      <c r="L102" s="155"/>
      <c r="M102" s="343"/>
      <c r="N102" s="341"/>
      <c r="O102" s="43"/>
      <c r="P102" s="181">
        <f>J102-L102-M102-N102</f>
        <v>0</v>
      </c>
      <c r="Q102" s="329" t="str">
        <f t="shared" si="26"/>
        <v/>
      </c>
    </row>
    <row r="103" spans="2:17" s="59" customFormat="1" ht="10.5" customHeight="1" collapsed="1">
      <c r="B103" s="197">
        <v>9.2</v>
      </c>
      <c r="C103" s="153"/>
      <c r="D103" s="153"/>
      <c r="E103" s="153"/>
      <c r="F103" s="331"/>
      <c r="G103" s="328">
        <v>1</v>
      </c>
      <c r="H103" s="179">
        <f aca="true" t="shared" si="35" ref="H103:H111">F103*G103</f>
        <v>0</v>
      </c>
      <c r="I103" s="152">
        <f aca="true" t="shared" si="36" ref="I103:I111">H103*0.21</f>
        <v>0</v>
      </c>
      <c r="J103" s="180">
        <f aca="true" t="shared" si="37" ref="J103:J111">H103+I103</f>
        <v>0</v>
      </c>
      <c r="K103" s="60"/>
      <c r="L103" s="155"/>
      <c r="M103" s="343"/>
      <c r="N103" s="341"/>
      <c r="O103" s="43"/>
      <c r="P103" s="181">
        <f aca="true" t="shared" si="38" ref="P103:P111">J103-L103-M103-N103</f>
        <v>0</v>
      </c>
      <c r="Q103" s="329" t="str">
        <f t="shared" si="26"/>
        <v/>
      </c>
    </row>
    <row r="104" spans="2:17" s="59" customFormat="1" ht="10.5" customHeight="1" hidden="1" outlineLevel="1">
      <c r="B104" s="197">
        <v>9.3</v>
      </c>
      <c r="C104" s="153"/>
      <c r="D104" s="153"/>
      <c r="E104" s="153"/>
      <c r="F104" s="331"/>
      <c r="G104" s="328">
        <v>1</v>
      </c>
      <c r="H104" s="179">
        <f t="shared" si="35"/>
        <v>0</v>
      </c>
      <c r="I104" s="152">
        <f t="shared" si="36"/>
        <v>0</v>
      </c>
      <c r="J104" s="180">
        <f t="shared" si="37"/>
        <v>0</v>
      </c>
      <c r="K104" s="60"/>
      <c r="L104" s="155"/>
      <c r="M104" s="343"/>
      <c r="N104" s="341"/>
      <c r="O104" s="43"/>
      <c r="P104" s="181">
        <f t="shared" si="38"/>
        <v>0</v>
      </c>
      <c r="Q104" s="329" t="str">
        <f t="shared" si="26"/>
        <v/>
      </c>
    </row>
    <row r="105" spans="2:17" s="59" customFormat="1" ht="10.5" customHeight="1" hidden="1" outlineLevel="1">
      <c r="B105" s="197">
        <v>9.4</v>
      </c>
      <c r="C105" s="153"/>
      <c r="D105" s="153"/>
      <c r="E105" s="153"/>
      <c r="F105" s="331"/>
      <c r="G105" s="328">
        <v>1</v>
      </c>
      <c r="H105" s="179">
        <f t="shared" si="35"/>
        <v>0</v>
      </c>
      <c r="I105" s="152">
        <f t="shared" si="36"/>
        <v>0</v>
      </c>
      <c r="J105" s="180">
        <f t="shared" si="37"/>
        <v>0</v>
      </c>
      <c r="K105" s="60"/>
      <c r="L105" s="155"/>
      <c r="M105" s="343"/>
      <c r="N105" s="341"/>
      <c r="O105" s="43"/>
      <c r="P105" s="181">
        <f t="shared" si="38"/>
        <v>0</v>
      </c>
      <c r="Q105" s="329" t="str">
        <f t="shared" si="26"/>
        <v/>
      </c>
    </row>
    <row r="106" spans="2:17" s="59" customFormat="1" ht="10.5" customHeight="1" hidden="1" outlineLevel="1">
      <c r="B106" s="197">
        <v>9.5</v>
      </c>
      <c r="C106" s="153"/>
      <c r="D106" s="153"/>
      <c r="E106" s="153"/>
      <c r="F106" s="331"/>
      <c r="G106" s="328">
        <v>1</v>
      </c>
      <c r="H106" s="179">
        <f t="shared" si="35"/>
        <v>0</v>
      </c>
      <c r="I106" s="152">
        <f t="shared" si="36"/>
        <v>0</v>
      </c>
      <c r="J106" s="180">
        <f t="shared" si="37"/>
        <v>0</v>
      </c>
      <c r="K106" s="60"/>
      <c r="L106" s="155"/>
      <c r="M106" s="343"/>
      <c r="N106" s="341"/>
      <c r="O106" s="43"/>
      <c r="P106" s="181">
        <f t="shared" si="38"/>
        <v>0</v>
      </c>
      <c r="Q106" s="329" t="str">
        <f t="shared" si="26"/>
        <v/>
      </c>
    </row>
    <row r="107" spans="2:17" s="59" customFormat="1" ht="10.5" customHeight="1" hidden="1" outlineLevel="1">
      <c r="B107" s="197">
        <v>9.6</v>
      </c>
      <c r="C107" s="153"/>
      <c r="D107" s="153"/>
      <c r="E107" s="153"/>
      <c r="F107" s="331"/>
      <c r="G107" s="328">
        <v>1</v>
      </c>
      <c r="H107" s="179">
        <f t="shared" si="35"/>
        <v>0</v>
      </c>
      <c r="I107" s="152">
        <f t="shared" si="36"/>
        <v>0</v>
      </c>
      <c r="J107" s="180">
        <f t="shared" si="37"/>
        <v>0</v>
      </c>
      <c r="K107" s="60"/>
      <c r="L107" s="155"/>
      <c r="M107" s="343"/>
      <c r="N107" s="341"/>
      <c r="O107" s="43"/>
      <c r="P107" s="181">
        <f t="shared" si="38"/>
        <v>0</v>
      </c>
      <c r="Q107" s="329" t="str">
        <f t="shared" si="26"/>
        <v/>
      </c>
    </row>
    <row r="108" spans="2:17" s="59" customFormat="1" ht="10.5" customHeight="1" hidden="1" outlineLevel="1">
      <c r="B108" s="197">
        <v>9.7</v>
      </c>
      <c r="C108" s="153"/>
      <c r="D108" s="153"/>
      <c r="E108" s="153"/>
      <c r="F108" s="331"/>
      <c r="G108" s="328">
        <v>1</v>
      </c>
      <c r="H108" s="179">
        <f t="shared" si="35"/>
        <v>0</v>
      </c>
      <c r="I108" s="152">
        <f t="shared" si="36"/>
        <v>0</v>
      </c>
      <c r="J108" s="180">
        <f t="shared" si="37"/>
        <v>0</v>
      </c>
      <c r="K108" s="60"/>
      <c r="L108" s="155"/>
      <c r="M108" s="343"/>
      <c r="N108" s="341"/>
      <c r="O108" s="43"/>
      <c r="P108" s="181">
        <f t="shared" si="38"/>
        <v>0</v>
      </c>
      <c r="Q108" s="329" t="str">
        <f t="shared" si="26"/>
        <v/>
      </c>
    </row>
    <row r="109" spans="2:17" s="59" customFormat="1" ht="10.5" customHeight="1" hidden="1" outlineLevel="1">
      <c r="B109" s="197">
        <v>9.8</v>
      </c>
      <c r="C109" s="153"/>
      <c r="D109" s="153"/>
      <c r="E109" s="153"/>
      <c r="F109" s="331"/>
      <c r="G109" s="328">
        <v>1</v>
      </c>
      <c r="H109" s="179">
        <f t="shared" si="35"/>
        <v>0</v>
      </c>
      <c r="I109" s="152">
        <f t="shared" si="36"/>
        <v>0</v>
      </c>
      <c r="J109" s="180">
        <f t="shared" si="37"/>
        <v>0</v>
      </c>
      <c r="K109" s="60"/>
      <c r="L109" s="155"/>
      <c r="M109" s="343"/>
      <c r="N109" s="341"/>
      <c r="O109" s="43"/>
      <c r="P109" s="181">
        <f t="shared" si="38"/>
        <v>0</v>
      </c>
      <c r="Q109" s="329" t="str">
        <f t="shared" si="26"/>
        <v/>
      </c>
    </row>
    <row r="110" spans="2:17" s="59" customFormat="1" ht="10.5" customHeight="1" hidden="1" outlineLevel="1">
      <c r="B110" s="197">
        <v>9.9</v>
      </c>
      <c r="C110" s="153"/>
      <c r="D110" s="153"/>
      <c r="E110" s="153"/>
      <c r="F110" s="331"/>
      <c r="G110" s="328">
        <v>1</v>
      </c>
      <c r="H110" s="179">
        <f t="shared" si="35"/>
        <v>0</v>
      </c>
      <c r="I110" s="152">
        <f t="shared" si="36"/>
        <v>0</v>
      </c>
      <c r="J110" s="180">
        <f t="shared" si="37"/>
        <v>0</v>
      </c>
      <c r="K110" s="60"/>
      <c r="L110" s="155"/>
      <c r="M110" s="343"/>
      <c r="N110" s="341"/>
      <c r="O110" s="43"/>
      <c r="P110" s="181">
        <f t="shared" si="38"/>
        <v>0</v>
      </c>
      <c r="Q110" s="329" t="str">
        <f t="shared" si="26"/>
        <v/>
      </c>
    </row>
    <row r="111" spans="2:17" s="59" customFormat="1" ht="10.5" customHeight="1" hidden="1" outlineLevel="1">
      <c r="B111" s="197" t="s">
        <v>77</v>
      </c>
      <c r="C111" s="153"/>
      <c r="D111" s="153"/>
      <c r="E111" s="153"/>
      <c r="F111" s="331"/>
      <c r="G111" s="328">
        <v>1</v>
      </c>
      <c r="H111" s="184">
        <f t="shared" si="35"/>
        <v>0</v>
      </c>
      <c r="I111" s="154">
        <f t="shared" si="36"/>
        <v>0</v>
      </c>
      <c r="J111" s="185">
        <f t="shared" si="37"/>
        <v>0</v>
      </c>
      <c r="K111" s="60"/>
      <c r="L111" s="155"/>
      <c r="M111" s="343"/>
      <c r="N111" s="341"/>
      <c r="O111" s="43"/>
      <c r="P111" s="181">
        <f t="shared" si="38"/>
        <v>0</v>
      </c>
      <c r="Q111" s="329" t="str">
        <f t="shared" si="26"/>
        <v/>
      </c>
    </row>
    <row r="112" spans="2:17" s="59" customFormat="1" ht="23.25" customHeight="1" collapsed="1">
      <c r="B112" s="173">
        <v>10</v>
      </c>
      <c r="C112" s="365" t="s">
        <v>26</v>
      </c>
      <c r="D112" s="365"/>
      <c r="E112" s="173"/>
      <c r="F112" s="330"/>
      <c r="G112" s="298"/>
      <c r="H112" s="175"/>
      <c r="I112" s="174"/>
      <c r="J112" s="176">
        <f>SUM(J113:J122)</f>
        <v>0</v>
      </c>
      <c r="K112" s="60"/>
      <c r="L112" s="177">
        <f>SUM(L113:L122)</f>
        <v>0</v>
      </c>
      <c r="M112" s="342">
        <f>SUM(M113:M122)</f>
        <v>0</v>
      </c>
      <c r="N112" s="336">
        <f>SUM(N113:N122)</f>
        <v>0</v>
      </c>
      <c r="O112" s="43"/>
      <c r="P112" s="178">
        <f>J112-L112-M112-N112</f>
        <v>0</v>
      </c>
      <c r="Q112" s="329"/>
    </row>
    <row r="113" spans="2:17" s="59" customFormat="1" ht="10.5" customHeight="1">
      <c r="B113" s="197">
        <v>10.1</v>
      </c>
      <c r="C113" s="153"/>
      <c r="D113" s="153"/>
      <c r="E113" s="153"/>
      <c r="F113" s="331"/>
      <c r="G113" s="328">
        <v>1</v>
      </c>
      <c r="H113" s="179">
        <f aca="true" t="shared" si="39" ref="H113:H122">F113*G113</f>
        <v>0</v>
      </c>
      <c r="I113" s="152">
        <f aca="true" t="shared" si="40" ref="I113:I114">H113*0.21</f>
        <v>0</v>
      </c>
      <c r="J113" s="180">
        <f>H113+I113</f>
        <v>0</v>
      </c>
      <c r="K113" s="60"/>
      <c r="L113" s="155"/>
      <c r="M113" s="343"/>
      <c r="N113" s="341"/>
      <c r="O113" s="43"/>
      <c r="P113" s="181">
        <f>J113-L113-M113-N113</f>
        <v>0</v>
      </c>
      <c r="Q113" s="329" t="str">
        <f t="shared" si="26"/>
        <v/>
      </c>
    </row>
    <row r="114" spans="2:17" s="59" customFormat="1" ht="10.5" customHeight="1" thickBot="1">
      <c r="B114" s="197">
        <v>10.2</v>
      </c>
      <c r="C114" s="153"/>
      <c r="D114" s="153"/>
      <c r="E114" s="153"/>
      <c r="F114" s="331"/>
      <c r="G114" s="328">
        <v>1</v>
      </c>
      <c r="H114" s="179">
        <f t="shared" si="39"/>
        <v>0</v>
      </c>
      <c r="I114" s="152">
        <f t="shared" si="40"/>
        <v>0</v>
      </c>
      <c r="J114" s="180">
        <f aca="true" t="shared" si="41" ref="J114:J122">H114+I114</f>
        <v>0</v>
      </c>
      <c r="K114" s="60"/>
      <c r="L114" s="155"/>
      <c r="M114" s="343"/>
      <c r="N114" s="341"/>
      <c r="O114" s="43"/>
      <c r="P114" s="181">
        <f aca="true" t="shared" si="42" ref="P114:P122">J114-L114-M114-N114</f>
        <v>0</v>
      </c>
      <c r="Q114" s="329" t="str">
        <f t="shared" si="26"/>
        <v/>
      </c>
    </row>
    <row r="115" spans="2:17" s="59" customFormat="1" ht="10.5" customHeight="1" hidden="1" outlineLevel="1">
      <c r="B115" s="197">
        <v>10.3</v>
      </c>
      <c r="C115" s="153"/>
      <c r="D115" s="153"/>
      <c r="E115" s="153"/>
      <c r="F115" s="331"/>
      <c r="G115" s="328">
        <v>1</v>
      </c>
      <c r="H115" s="179">
        <f t="shared" si="39"/>
        <v>0</v>
      </c>
      <c r="I115" s="152">
        <f aca="true" t="shared" si="43" ref="I115:I121">H115*0.21</f>
        <v>0</v>
      </c>
      <c r="J115" s="180">
        <f t="shared" si="41"/>
        <v>0</v>
      </c>
      <c r="K115" s="60"/>
      <c r="L115" s="155"/>
      <c r="M115" s="343"/>
      <c r="N115" s="341"/>
      <c r="O115" s="43"/>
      <c r="P115" s="181">
        <f t="shared" si="42"/>
        <v>0</v>
      </c>
      <c r="Q115" s="329" t="str">
        <f t="shared" si="26"/>
        <v/>
      </c>
    </row>
    <row r="116" spans="2:17" s="59" customFormat="1" ht="10.5" customHeight="1" hidden="1" outlineLevel="1">
      <c r="B116" s="197">
        <v>10.4</v>
      </c>
      <c r="C116" s="153"/>
      <c r="D116" s="153"/>
      <c r="E116" s="153"/>
      <c r="F116" s="331"/>
      <c r="G116" s="328">
        <v>1</v>
      </c>
      <c r="H116" s="179">
        <f t="shared" si="39"/>
        <v>0</v>
      </c>
      <c r="I116" s="152">
        <f t="shared" si="43"/>
        <v>0</v>
      </c>
      <c r="J116" s="180">
        <f t="shared" si="41"/>
        <v>0</v>
      </c>
      <c r="K116" s="60"/>
      <c r="L116" s="155"/>
      <c r="M116" s="343"/>
      <c r="N116" s="341"/>
      <c r="O116" s="43"/>
      <c r="P116" s="181">
        <f t="shared" si="42"/>
        <v>0</v>
      </c>
      <c r="Q116" s="329" t="str">
        <f t="shared" si="26"/>
        <v/>
      </c>
    </row>
    <row r="117" spans="2:17" s="59" customFormat="1" ht="10.5" customHeight="1" hidden="1" outlineLevel="1">
      <c r="B117" s="197">
        <v>10.5</v>
      </c>
      <c r="C117" s="153"/>
      <c r="D117" s="153"/>
      <c r="E117" s="153"/>
      <c r="F117" s="331"/>
      <c r="G117" s="328">
        <v>1</v>
      </c>
      <c r="H117" s="179">
        <f t="shared" si="39"/>
        <v>0</v>
      </c>
      <c r="I117" s="152">
        <f t="shared" si="43"/>
        <v>0</v>
      </c>
      <c r="J117" s="180">
        <f t="shared" si="41"/>
        <v>0</v>
      </c>
      <c r="K117" s="60"/>
      <c r="L117" s="155"/>
      <c r="M117" s="343"/>
      <c r="N117" s="341"/>
      <c r="O117" s="43"/>
      <c r="P117" s="181">
        <f t="shared" si="42"/>
        <v>0</v>
      </c>
      <c r="Q117" s="329" t="str">
        <f t="shared" si="26"/>
        <v/>
      </c>
    </row>
    <row r="118" spans="2:17" s="59" customFormat="1" ht="10.5" customHeight="1" hidden="1" outlineLevel="1">
      <c r="B118" s="197">
        <v>10.6</v>
      </c>
      <c r="C118" s="153"/>
      <c r="D118" s="153"/>
      <c r="E118" s="153"/>
      <c r="F118" s="331"/>
      <c r="G118" s="328">
        <v>1</v>
      </c>
      <c r="H118" s="179">
        <f t="shared" si="39"/>
        <v>0</v>
      </c>
      <c r="I118" s="152">
        <f t="shared" si="43"/>
        <v>0</v>
      </c>
      <c r="J118" s="180">
        <f t="shared" si="41"/>
        <v>0</v>
      </c>
      <c r="K118" s="60"/>
      <c r="L118" s="155"/>
      <c r="M118" s="343"/>
      <c r="N118" s="341"/>
      <c r="O118" s="43"/>
      <c r="P118" s="181">
        <f t="shared" si="42"/>
        <v>0</v>
      </c>
      <c r="Q118" s="329" t="str">
        <f t="shared" si="26"/>
        <v/>
      </c>
    </row>
    <row r="119" spans="2:17" s="59" customFormat="1" ht="10.5" customHeight="1" hidden="1" outlineLevel="1">
      <c r="B119" s="197">
        <v>10.7</v>
      </c>
      <c r="C119" s="153"/>
      <c r="D119" s="153"/>
      <c r="E119" s="153"/>
      <c r="F119" s="331"/>
      <c r="G119" s="328">
        <v>1</v>
      </c>
      <c r="H119" s="179">
        <f t="shared" si="39"/>
        <v>0</v>
      </c>
      <c r="I119" s="152">
        <f t="shared" si="43"/>
        <v>0</v>
      </c>
      <c r="J119" s="180">
        <f t="shared" si="41"/>
        <v>0</v>
      </c>
      <c r="K119" s="60"/>
      <c r="L119" s="155"/>
      <c r="M119" s="343"/>
      <c r="N119" s="341"/>
      <c r="O119" s="43"/>
      <c r="P119" s="181">
        <f t="shared" si="42"/>
        <v>0</v>
      </c>
      <c r="Q119" s="329" t="str">
        <f t="shared" si="26"/>
        <v/>
      </c>
    </row>
    <row r="120" spans="2:17" s="59" customFormat="1" ht="10.5" customHeight="1" hidden="1" outlineLevel="1">
      <c r="B120" s="197">
        <v>10.8</v>
      </c>
      <c r="C120" s="153"/>
      <c r="D120" s="153"/>
      <c r="E120" s="153"/>
      <c r="F120" s="331"/>
      <c r="G120" s="328">
        <v>1</v>
      </c>
      <c r="H120" s="179">
        <f t="shared" si="39"/>
        <v>0</v>
      </c>
      <c r="I120" s="152">
        <f t="shared" si="43"/>
        <v>0</v>
      </c>
      <c r="J120" s="180">
        <f t="shared" si="41"/>
        <v>0</v>
      </c>
      <c r="K120" s="60"/>
      <c r="L120" s="155"/>
      <c r="M120" s="343"/>
      <c r="N120" s="341"/>
      <c r="O120" s="43"/>
      <c r="P120" s="181">
        <f t="shared" si="42"/>
        <v>0</v>
      </c>
      <c r="Q120" s="329" t="str">
        <f t="shared" si="26"/>
        <v/>
      </c>
    </row>
    <row r="121" spans="2:17" s="59" customFormat="1" ht="10.5" customHeight="1" hidden="1" outlineLevel="1">
      <c r="B121" s="197">
        <v>10.9</v>
      </c>
      <c r="C121" s="153"/>
      <c r="D121" s="153"/>
      <c r="E121" s="153"/>
      <c r="F121" s="331"/>
      <c r="G121" s="328">
        <v>1</v>
      </c>
      <c r="H121" s="179">
        <f t="shared" si="39"/>
        <v>0</v>
      </c>
      <c r="I121" s="152">
        <f t="shared" si="43"/>
        <v>0</v>
      </c>
      <c r="J121" s="180">
        <f t="shared" si="41"/>
        <v>0</v>
      </c>
      <c r="K121" s="60"/>
      <c r="L121" s="155"/>
      <c r="M121" s="343"/>
      <c r="N121" s="341"/>
      <c r="O121" s="43"/>
      <c r="P121" s="181">
        <f t="shared" si="42"/>
        <v>0</v>
      </c>
      <c r="Q121" s="329" t="str">
        <f t="shared" si="26"/>
        <v/>
      </c>
    </row>
    <row r="122" spans="2:17" s="59" customFormat="1" ht="10.5" customHeight="1" hidden="1" outlineLevel="1" thickBot="1">
      <c r="B122" s="197" t="s">
        <v>78</v>
      </c>
      <c r="C122" s="153"/>
      <c r="D122" s="153"/>
      <c r="E122" s="153"/>
      <c r="F122" s="331"/>
      <c r="G122" s="328">
        <v>1</v>
      </c>
      <c r="H122" s="184">
        <f t="shared" si="39"/>
        <v>0</v>
      </c>
      <c r="I122" s="154">
        <f aca="true" t="shared" si="44" ref="I122">H122*0.21</f>
        <v>0</v>
      </c>
      <c r="J122" s="185">
        <f t="shared" si="41"/>
        <v>0</v>
      </c>
      <c r="K122" s="60"/>
      <c r="L122" s="155"/>
      <c r="M122" s="344"/>
      <c r="N122" s="341"/>
      <c r="O122" s="43"/>
      <c r="P122" s="181">
        <f t="shared" si="42"/>
        <v>0</v>
      </c>
      <c r="Q122" s="329" t="str">
        <f t="shared" si="26"/>
        <v/>
      </c>
    </row>
    <row r="123" spans="2:16" s="81" customFormat="1" ht="23.25" customHeight="1" collapsed="1" thickBot="1" thickTop="1">
      <c r="B123" s="383" t="s">
        <v>90</v>
      </c>
      <c r="C123" s="384"/>
      <c r="D123" s="384"/>
      <c r="E123" s="384"/>
      <c r="F123" s="384"/>
      <c r="G123" s="384"/>
      <c r="H123" s="200">
        <f>SUM(H13:H122)</f>
        <v>0</v>
      </c>
      <c r="I123" s="200">
        <f>SUM(I13:I122)</f>
        <v>0</v>
      </c>
      <c r="J123" s="186">
        <f>J101+J90+J79+J68+J57+J46+J35+J24+J13+J112</f>
        <v>0</v>
      </c>
      <c r="K123" s="60"/>
      <c r="L123" s="186">
        <f>L101+L90+L79+L68+L57+L46+L35+L24+L13+L112</f>
        <v>0</v>
      </c>
      <c r="M123" s="199">
        <f>M101+M90+M79+M68+M57+M46+M35+M24+M13+M112</f>
        <v>0</v>
      </c>
      <c r="N123" s="199">
        <f>N101+N90+N79+N68+N57+N46+N35+N24+N13+N112</f>
        <v>0</v>
      </c>
      <c r="O123" s="43"/>
      <c r="P123" s="187">
        <f>J123-L123-M123-N123</f>
        <v>0</v>
      </c>
    </row>
    <row r="124" s="81" customFormat="1" ht="6" customHeight="1" thickBot="1" thickTop="1"/>
    <row r="125" spans="2:17" s="190" customFormat="1" ht="23.25" customHeight="1" thickBot="1" thickTop="1">
      <c r="B125" s="376" t="s">
        <v>91</v>
      </c>
      <c r="C125" s="377"/>
      <c r="D125" s="377"/>
      <c r="E125" s="377"/>
      <c r="F125" s="377"/>
      <c r="G125" s="377"/>
      <c r="H125" s="377"/>
      <c r="I125" s="377"/>
      <c r="J125" s="378"/>
      <c r="K125" s="56"/>
      <c r="L125" s="322" t="str">
        <f>_xlfn.IFERROR(L123/L6,"")</f>
        <v/>
      </c>
      <c r="M125" s="337"/>
      <c r="N125" s="379" t="str">
        <f>IF(L123=0,"",IF(L125&gt;93562.35,"! Attiecināmās izmaksas pārsniedz 93`562.35 EUR/ dzīvokli, nepieciešams veikt izmaksu pārdalīšanu ",""))</f>
        <v/>
      </c>
      <c r="O125" s="379"/>
      <c r="P125" s="379"/>
      <c r="Q125" s="379"/>
    </row>
    <row r="126" spans="2:16" s="190" customFormat="1" ht="6.75" customHeight="1" thickTop="1">
      <c r="B126" s="317"/>
      <c r="C126" s="317"/>
      <c r="D126" s="317"/>
      <c r="E126" s="317"/>
      <c r="F126" s="317"/>
      <c r="G126" s="317"/>
      <c r="H126" s="317"/>
      <c r="I126" s="317"/>
      <c r="J126" s="317"/>
      <c r="K126" s="191"/>
      <c r="L126" s="188"/>
      <c r="M126" s="188"/>
      <c r="P126" s="194"/>
    </row>
    <row r="127" spans="8:16" s="190" customFormat="1" ht="26.25" customHeight="1">
      <c r="H127" s="191"/>
      <c r="I127" s="192"/>
      <c r="J127" s="380" t="str">
        <f>IF(OR(P123&gt;0.01,P123&lt;-0.01),"! Nav veikts korekts izmaksu sadalījums starp Attiecināmām un Neattiecināmām izmaksām (L un M kolonnas)","")</f>
        <v/>
      </c>
      <c r="K127" s="380"/>
      <c r="L127" s="380"/>
      <c r="M127" s="380"/>
      <c r="N127" s="380"/>
      <c r="O127" s="380"/>
      <c r="P127" s="380"/>
    </row>
    <row r="128" spans="8:16" s="190" customFormat="1" ht="15">
      <c r="H128" s="191"/>
      <c r="I128" s="192"/>
      <c r="J128" s="380"/>
      <c r="K128" s="380"/>
      <c r="L128" s="380"/>
      <c r="M128" s="380"/>
      <c r="N128" s="380"/>
      <c r="O128" s="380"/>
      <c r="P128" s="380"/>
    </row>
    <row r="129" spans="8:16" s="190" customFormat="1" ht="15" hidden="1">
      <c r="H129" s="191"/>
      <c r="I129" s="192"/>
      <c r="J129" s="191"/>
      <c r="K129" s="191"/>
      <c r="L129" s="193"/>
      <c r="M129" s="193"/>
      <c r="P129" s="194"/>
    </row>
    <row r="130" spans="8:16" s="190" customFormat="1" ht="15" hidden="1">
      <c r="H130" s="191"/>
      <c r="I130" s="192"/>
      <c r="J130" s="380" t="str">
        <f>IF(OR(P127&gt;0.01,P127&lt;-0.01),"Nav veikts korekts izmaksu sadalījums starp Attiecināmām un Neattiecināmām izmaksām (L un M kolonnas)","")</f>
        <v/>
      </c>
      <c r="K130" s="380"/>
      <c r="L130" s="380"/>
      <c r="M130" s="380"/>
      <c r="N130" s="380"/>
      <c r="O130" s="380"/>
      <c r="P130" s="380"/>
    </row>
    <row r="131" spans="8:16" s="190" customFormat="1" ht="15" hidden="1">
      <c r="H131" s="191"/>
      <c r="I131" s="192"/>
      <c r="J131" s="191"/>
      <c r="K131" s="191"/>
      <c r="L131" s="193"/>
      <c r="M131" s="193"/>
      <c r="P131" s="194"/>
    </row>
    <row r="132" spans="8:16" s="190" customFormat="1" ht="15" hidden="1">
      <c r="H132" s="191"/>
      <c r="I132" s="192"/>
      <c r="J132" s="191"/>
      <c r="K132" s="191"/>
      <c r="L132" s="193"/>
      <c r="M132" s="193"/>
      <c r="P132" s="194"/>
    </row>
  </sheetData>
  <sheetProtection algorithmName="SHA-512" hashValue="f6/uFSmMyKnnvf1+KMNK/Q5PtYsNSDrmSVFJQy6WY8OMn7R/MlrntK2WtyHksuDobXCjz9CKnxb1RrCjst//4A==" saltValue="PIm8XYi+lTAOWqz66gd09g==" spinCount="100000" sheet="1" formatCells="0" formatColumns="0" formatRows="0"/>
  <mergeCells count="35">
    <mergeCell ref="F1:P1"/>
    <mergeCell ref="B123:G123"/>
    <mergeCell ref="F10:F12"/>
    <mergeCell ref="G10:G12"/>
    <mergeCell ref="C79:D79"/>
    <mergeCell ref="C90:D90"/>
    <mergeCell ref="C101:D101"/>
    <mergeCell ref="H10:H12"/>
    <mergeCell ref="C112:D112"/>
    <mergeCell ref="B10:B12"/>
    <mergeCell ref="C10:C12"/>
    <mergeCell ref="D10:E10"/>
    <mergeCell ref="I10:I12"/>
    <mergeCell ref="J10:J12"/>
    <mergeCell ref="L10:N10"/>
    <mergeCell ref="D4:F4"/>
    <mergeCell ref="B125:J125"/>
    <mergeCell ref="N125:Q125"/>
    <mergeCell ref="J130:P130"/>
    <mergeCell ref="J128:P128"/>
    <mergeCell ref="J127:P127"/>
    <mergeCell ref="J6:K6"/>
    <mergeCell ref="P10:P12"/>
    <mergeCell ref="C46:D46"/>
    <mergeCell ref="C57:D57"/>
    <mergeCell ref="C68:D68"/>
    <mergeCell ref="N6:O6"/>
    <mergeCell ref="I8:P8"/>
    <mergeCell ref="C13:D13"/>
    <mergeCell ref="C24:D24"/>
    <mergeCell ref="C35:D35"/>
    <mergeCell ref="D6:F6"/>
    <mergeCell ref="G6:H6"/>
    <mergeCell ref="M11:N11"/>
    <mergeCell ref="L11:L12"/>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F5F7D-64EC-4E5B-BCA9-B6FDFEEF2812}">
  <sheetPr>
    <tabColor theme="9" tint="0.7999799847602844"/>
    <outlinePr summaryBelow="0" summaryRight="0"/>
  </sheetPr>
  <dimension ref="A1:AB122"/>
  <sheetViews>
    <sheetView showGridLines="0" workbookViewId="0" topLeftCell="A1">
      <pane ySplit="8" topLeftCell="A9" activePane="bottomLeft" state="frozen"/>
      <selection pane="bottomLeft" activeCell="P8" sqref="P8"/>
    </sheetView>
  </sheetViews>
  <sheetFormatPr defaultColWidth="4.140625" defaultRowHeight="15" zeroHeight="1" outlineLevelRow="1" outlineLevelCol="1"/>
  <cols>
    <col min="1" max="1" width="1.57421875" style="43" customWidth="1"/>
    <col min="2" max="2" width="4.57421875" style="43" customWidth="1"/>
    <col min="3" max="3" width="53.140625" style="43" customWidth="1" collapsed="1"/>
    <col min="4" max="4" width="20.421875" style="268" hidden="1" customWidth="1" outlineLevel="1"/>
    <col min="5" max="5" width="14.00390625" style="268" hidden="1" customWidth="1" outlineLevel="1"/>
    <col min="6" max="6" width="12.7109375" style="43" hidden="1" customWidth="1" outlineLevel="1"/>
    <col min="7" max="7" width="7.00390625" style="43" hidden="1" customWidth="1" outlineLevel="1"/>
    <col min="8" max="8" width="11.8515625" style="56" customWidth="1"/>
    <col min="9" max="9" width="11.8515625" style="82" customWidth="1"/>
    <col min="10" max="10" width="11.8515625" style="56" customWidth="1"/>
    <col min="11" max="11" width="4.57421875" style="56" customWidth="1"/>
    <col min="12" max="12" width="11.8515625" style="83" customWidth="1"/>
    <col min="13" max="14" width="11.8515625" style="43" customWidth="1"/>
    <col min="15" max="15" width="11.8515625" style="84" customWidth="1"/>
    <col min="16" max="16" width="11.8515625" style="43" customWidth="1"/>
    <col min="17" max="17" width="5.00390625" style="43" customWidth="1"/>
    <col min="18" max="18" width="3.57421875" style="43" customWidth="1"/>
    <col min="19" max="19" width="2.140625" style="43" customWidth="1"/>
    <col min="20" max="16384" width="4.140625" style="202" customWidth="1"/>
  </cols>
  <sheetData>
    <row r="1" spans="6:28" ht="77.25" customHeight="1">
      <c r="F1" s="44"/>
      <c r="G1" s="44"/>
      <c r="H1" s="400" t="s">
        <v>84</v>
      </c>
      <c r="I1" s="400"/>
      <c r="J1" s="400"/>
      <c r="K1" s="400"/>
      <c r="L1" s="400"/>
      <c r="M1" s="400"/>
      <c r="N1" s="400"/>
      <c r="O1" s="400"/>
      <c r="P1" s="400"/>
      <c r="Q1" s="400"/>
      <c r="R1" s="400"/>
      <c r="S1" s="45"/>
      <c r="T1" s="201"/>
      <c r="U1" s="201"/>
      <c r="V1" s="201"/>
      <c r="W1" s="201"/>
      <c r="X1" s="201"/>
      <c r="Y1" s="201"/>
      <c r="Z1" s="201"/>
      <c r="AA1" s="201"/>
      <c r="AB1" s="201"/>
    </row>
    <row r="2" spans="2:28" ht="15" customHeight="1" thickBot="1">
      <c r="B2" s="103" t="s">
        <v>14</v>
      </c>
      <c r="C2" s="46"/>
      <c r="D2" s="269"/>
      <c r="E2" s="270"/>
      <c r="F2" s="168"/>
      <c r="G2" s="47"/>
      <c r="H2" s="48"/>
      <c r="I2" s="47"/>
      <c r="J2" s="169"/>
      <c r="K2" s="169"/>
      <c r="L2" s="47"/>
      <c r="M2" s="47"/>
      <c r="N2" s="47"/>
      <c r="O2" s="49"/>
      <c r="P2" s="47"/>
      <c r="Q2" s="47"/>
      <c r="R2" s="47"/>
      <c r="S2" s="45"/>
      <c r="T2" s="201"/>
      <c r="U2" s="201"/>
      <c r="V2" s="201"/>
      <c r="W2" s="201"/>
      <c r="X2" s="201"/>
      <c r="Y2" s="201"/>
      <c r="Z2" s="201"/>
      <c r="AA2" s="201"/>
      <c r="AB2" s="201"/>
    </row>
    <row r="3" spans="2:15" ht="6" customHeight="1">
      <c r="B3" s="50"/>
      <c r="C3" s="51"/>
      <c r="D3" s="271"/>
      <c r="E3" s="272"/>
      <c r="F3" s="53"/>
      <c r="G3" s="54"/>
      <c r="H3" s="55"/>
      <c r="I3" s="54"/>
      <c r="J3" s="170"/>
      <c r="L3" s="54"/>
      <c r="M3" s="54"/>
      <c r="N3" s="54"/>
      <c r="O3" s="57"/>
    </row>
    <row r="4" spans="1:19" s="203" customFormat="1" ht="36" customHeight="1">
      <c r="A4" s="58"/>
      <c r="B4" s="407" t="s">
        <v>102</v>
      </c>
      <c r="C4" s="407"/>
      <c r="D4" s="407"/>
      <c r="E4" s="407"/>
      <c r="F4" s="407"/>
      <c r="G4" s="407"/>
      <c r="H4" s="407"/>
      <c r="I4" s="407"/>
      <c r="J4" s="407"/>
      <c r="K4" s="407"/>
      <c r="L4" s="407"/>
      <c r="M4" s="407"/>
      <c r="N4" s="407"/>
      <c r="O4" s="407"/>
      <c r="P4" s="407"/>
      <c r="Q4" s="407"/>
      <c r="R4" s="58"/>
      <c r="S4" s="58"/>
    </row>
    <row r="5" spans="1:19" s="218" customFormat="1" ht="24.75" customHeight="1">
      <c r="A5" s="217"/>
      <c r="B5" s="418" t="str">
        <f>IF(OR(Tāme!P123&gt;0.01,Tāme!P123&lt;-0.01),"! Pirms aizpildiet šo darba lapu, aizpildiet darba lapu- Tāme! (nepieciešams sadalīt kopējās izmaksas starp Attiecināmām un Neattiecināmām izmaksām)","")</f>
        <v/>
      </c>
      <c r="C5" s="418"/>
      <c r="D5" s="418"/>
      <c r="E5" s="418"/>
      <c r="F5" s="418"/>
      <c r="G5" s="418"/>
      <c r="H5" s="418"/>
      <c r="I5" s="418"/>
      <c r="J5" s="418"/>
      <c r="K5" s="319"/>
      <c r="L5" s="326" t="str">
        <f>Tāme!N125</f>
        <v/>
      </c>
      <c r="M5" s="320"/>
      <c r="N5" s="320"/>
      <c r="O5" s="320"/>
      <c r="P5" s="320"/>
      <c r="Q5" s="217"/>
      <c r="R5" s="217"/>
      <c r="S5" s="217"/>
    </row>
    <row r="6" spans="2:15" ht="6" customHeight="1">
      <c r="B6" s="50"/>
      <c r="C6" s="51"/>
      <c r="D6" s="271"/>
      <c r="E6" s="272"/>
      <c r="F6" s="53"/>
      <c r="G6" s="54"/>
      <c r="H6" s="55"/>
      <c r="I6" s="54"/>
      <c r="J6" s="170"/>
      <c r="L6" s="54"/>
      <c r="M6" s="54"/>
      <c r="N6" s="54"/>
      <c r="O6" s="57"/>
    </row>
    <row r="7" spans="1:19" s="204" customFormat="1" ht="13.5" customHeight="1">
      <c r="A7" s="59"/>
      <c r="B7" s="419" t="s">
        <v>0</v>
      </c>
      <c r="C7" s="416" t="s">
        <v>57</v>
      </c>
      <c r="D7" s="416" t="s">
        <v>13</v>
      </c>
      <c r="E7" s="416"/>
      <c r="F7" s="416" t="s">
        <v>2</v>
      </c>
      <c r="G7" s="416" t="s">
        <v>3</v>
      </c>
      <c r="H7" s="416" t="s">
        <v>4</v>
      </c>
      <c r="I7" s="414" t="s">
        <v>5</v>
      </c>
      <c r="J7" s="412" t="s">
        <v>59</v>
      </c>
      <c r="K7" s="102"/>
      <c r="L7" s="412" t="s">
        <v>60</v>
      </c>
      <c r="M7" s="409" t="s">
        <v>18</v>
      </c>
      <c r="N7" s="410"/>
      <c r="O7" s="410"/>
      <c r="P7" s="411"/>
      <c r="Q7" s="59"/>
      <c r="R7" s="59"/>
      <c r="S7" s="59"/>
    </row>
    <row r="8" spans="1:19" s="204" customFormat="1" ht="57" customHeight="1">
      <c r="A8" s="59"/>
      <c r="B8" s="420"/>
      <c r="C8" s="417"/>
      <c r="D8" s="264" t="s">
        <v>6</v>
      </c>
      <c r="E8" s="264" t="s">
        <v>7</v>
      </c>
      <c r="F8" s="417"/>
      <c r="G8" s="417"/>
      <c r="H8" s="417"/>
      <c r="I8" s="415"/>
      <c r="J8" s="413"/>
      <c r="K8" s="102"/>
      <c r="L8" s="413"/>
      <c r="M8" s="206" t="s">
        <v>61</v>
      </c>
      <c r="N8" s="205" t="s">
        <v>62</v>
      </c>
      <c r="O8" s="205" t="s">
        <v>63</v>
      </c>
      <c r="P8" s="207" t="s">
        <v>8</v>
      </c>
      <c r="Q8" s="208"/>
      <c r="R8" s="208"/>
      <c r="S8" s="59"/>
    </row>
    <row r="9" spans="1:19" s="204" customFormat="1" ht="22.5" customHeight="1">
      <c r="A9" s="59"/>
      <c r="B9" s="61">
        <v>1</v>
      </c>
      <c r="C9" s="402" t="str">
        <f>Tāme!C13</f>
        <v>Projekta vadības izmaksas</v>
      </c>
      <c r="D9" s="403"/>
      <c r="E9" s="273"/>
      <c r="F9" s="62"/>
      <c r="G9" s="299"/>
      <c r="H9" s="63"/>
      <c r="I9" s="64"/>
      <c r="J9" s="86">
        <f>SUM(J10:J19)</f>
        <v>0</v>
      </c>
      <c r="K9" s="56"/>
      <c r="L9" s="106">
        <f>SUM(L10:L19)</f>
        <v>0</v>
      </c>
      <c r="M9" s="106">
        <f>SUM(M10:M19)</f>
        <v>0</v>
      </c>
      <c r="N9" s="209">
        <f>SUM(N10:N19)</f>
        <v>0</v>
      </c>
      <c r="O9" s="107">
        <f aca="true" t="shared" si="0" ref="O9">SUM(O10:O19)</f>
        <v>0</v>
      </c>
      <c r="P9" s="86">
        <f>SUM(P10:P19)</f>
        <v>0</v>
      </c>
      <c r="Q9" s="408" t="str">
        <f>_xlfn.IFERROR(IF(L9/L119&gt;5%,"! Projekta vadības izmaksas attiecināmajās izmaksās nedrīkst pārsniegt 5%",""),"")</f>
        <v/>
      </c>
      <c r="R9" s="334"/>
      <c r="S9" s="335"/>
    </row>
    <row r="10" spans="1:19" s="204" customFormat="1" ht="11.25" customHeight="1">
      <c r="A10" s="59"/>
      <c r="B10" s="65">
        <f>IF(Tāme!B14="","",Tāme!B14)</f>
        <v>1.1</v>
      </c>
      <c r="C10" s="66" t="str">
        <f>IF(Tāme!C14="","",Tāme!C14)</f>
        <v/>
      </c>
      <c r="D10" s="274" t="str">
        <f>IF(Tāme!D14="","",Tāme!D14)</f>
        <v/>
      </c>
      <c r="E10" s="274" t="str">
        <f>IF(Tāme!E14="","",Tāme!E14)</f>
        <v/>
      </c>
      <c r="F10" s="67" t="str">
        <f>IF(Tāme!F14="","",Tāme!F14)</f>
        <v/>
      </c>
      <c r="G10" s="300">
        <f>IF(Tāme!G14="","",Tāme!G14)</f>
        <v>1</v>
      </c>
      <c r="H10" s="67">
        <f>IF(Tāme!H14="","",Tāme!H14)</f>
        <v>0</v>
      </c>
      <c r="I10" s="68">
        <f>IF(Tāme!I14="","",Tāme!I14)</f>
        <v>0</v>
      </c>
      <c r="J10" s="69">
        <f>IF(Tāme!J14="","",Tāme!J14)</f>
        <v>0</v>
      </c>
      <c r="K10" s="56"/>
      <c r="L10" s="91" t="str">
        <f>IF(Tāme!L14="","",Tāme!L14)</f>
        <v/>
      </c>
      <c r="M10" s="39"/>
      <c r="N10" s="37"/>
      <c r="O10" s="40"/>
      <c r="P10" s="69" t="str">
        <f aca="true" t="shared" si="1" ref="P10:P19">IF(L10="","",L10-M10-N10-O10)</f>
        <v/>
      </c>
      <c r="Q10" s="408"/>
      <c r="R10" s="334"/>
      <c r="S10" s="335"/>
    </row>
    <row r="11" spans="1:19" s="204" customFormat="1" ht="11.25" customHeight="1" collapsed="1">
      <c r="A11" s="59"/>
      <c r="B11" s="65">
        <f>IF(Tāme!B15="","",Tāme!B15)</f>
        <v>1.2</v>
      </c>
      <c r="C11" s="66" t="str">
        <f>IF(Tāme!C15="","",Tāme!C15)</f>
        <v/>
      </c>
      <c r="D11" s="274" t="str">
        <f>IF(Tāme!D15="","",Tāme!D15)</f>
        <v/>
      </c>
      <c r="E11" s="274" t="str">
        <f>IF(Tāme!E15="","",Tāme!E15)</f>
        <v/>
      </c>
      <c r="F11" s="67" t="str">
        <f>IF(Tāme!F15="","",Tāme!F15)</f>
        <v/>
      </c>
      <c r="G11" s="300">
        <f>IF(Tāme!G15="","",Tāme!G15)</f>
        <v>1</v>
      </c>
      <c r="H11" s="67">
        <f>IF(Tāme!H15="","",Tāme!H15)</f>
        <v>0</v>
      </c>
      <c r="I11" s="68">
        <f>IF(Tāme!I15="","",Tāme!I15)</f>
        <v>0</v>
      </c>
      <c r="J11" s="69">
        <f>IF(Tāme!J15="","",Tāme!J15)</f>
        <v>0</v>
      </c>
      <c r="K11" s="60"/>
      <c r="L11" s="91" t="str">
        <f>IF(Tāme!L15="","",Tāme!L15)</f>
        <v/>
      </c>
      <c r="M11" s="39"/>
      <c r="N11" s="37"/>
      <c r="O11" s="40"/>
      <c r="P11" s="69" t="str">
        <f>IF(L11="","",L11-M11-N11-O11)</f>
        <v/>
      </c>
      <c r="Q11" s="408"/>
      <c r="R11" s="334"/>
      <c r="S11" s="335"/>
    </row>
    <row r="12" spans="1:19" s="204" customFormat="1" ht="11.25" customHeight="1" hidden="1" outlineLevel="1">
      <c r="A12" s="59"/>
      <c r="B12" s="65">
        <f>IF(Tāme!B16="","",Tāme!B16)</f>
        <v>1.3</v>
      </c>
      <c r="C12" s="66" t="str">
        <f>IF(Tāme!C16="","",Tāme!C16)</f>
        <v/>
      </c>
      <c r="D12" s="274" t="str">
        <f>IF(Tāme!D16="","",Tāme!D16)</f>
        <v/>
      </c>
      <c r="E12" s="274" t="str">
        <f>IF(Tāme!E16="","",Tāme!E16)</f>
        <v/>
      </c>
      <c r="F12" s="67" t="str">
        <f>IF(Tāme!F16="","",Tāme!F16)</f>
        <v/>
      </c>
      <c r="G12" s="300">
        <f>IF(Tāme!G16="","",Tāme!G16)</f>
        <v>1</v>
      </c>
      <c r="H12" s="67">
        <f>IF(Tāme!H16="","",Tāme!H16)</f>
        <v>0</v>
      </c>
      <c r="I12" s="68">
        <f>IF(Tāme!I16="","",Tāme!I16)</f>
        <v>0</v>
      </c>
      <c r="J12" s="69">
        <f>IF(Tāme!J16="","",Tāme!J16)</f>
        <v>0</v>
      </c>
      <c r="K12" s="60"/>
      <c r="L12" s="91" t="str">
        <f>IF(Tāme!L16="","",Tāme!L16)</f>
        <v/>
      </c>
      <c r="M12" s="39"/>
      <c r="N12" s="37"/>
      <c r="O12" s="40"/>
      <c r="P12" s="69" t="str">
        <f t="shared" si="1"/>
        <v/>
      </c>
      <c r="Q12" s="408"/>
      <c r="R12" s="334"/>
      <c r="S12" s="335"/>
    </row>
    <row r="13" spans="1:19" s="204" customFormat="1" ht="11.25" customHeight="1" hidden="1" outlineLevel="1">
      <c r="A13" s="59"/>
      <c r="B13" s="65">
        <f>IF(Tāme!B17="","",Tāme!B17)</f>
        <v>1.4</v>
      </c>
      <c r="C13" s="66" t="str">
        <f>IF(Tāme!C17="","",Tāme!C17)</f>
        <v/>
      </c>
      <c r="D13" s="274" t="str">
        <f>IF(Tāme!D17="","",Tāme!D17)</f>
        <v/>
      </c>
      <c r="E13" s="274" t="str">
        <f>IF(Tāme!E17="","",Tāme!E17)</f>
        <v/>
      </c>
      <c r="F13" s="67" t="str">
        <f>IF(Tāme!F17="","",Tāme!F17)</f>
        <v/>
      </c>
      <c r="G13" s="300">
        <f>IF(Tāme!G17="","",Tāme!G17)</f>
        <v>1</v>
      </c>
      <c r="H13" s="67">
        <f>IF(Tāme!H17="","",Tāme!H17)</f>
        <v>0</v>
      </c>
      <c r="I13" s="68">
        <f>IF(Tāme!I17="","",Tāme!I17)</f>
        <v>0</v>
      </c>
      <c r="J13" s="69">
        <f>IF(Tāme!J17="","",Tāme!J17)</f>
        <v>0</v>
      </c>
      <c r="K13" s="60"/>
      <c r="L13" s="91" t="str">
        <f>IF(Tāme!L17="","",Tāme!L17)</f>
        <v/>
      </c>
      <c r="M13" s="39"/>
      <c r="N13" s="37"/>
      <c r="O13" s="40"/>
      <c r="P13" s="69" t="str">
        <f t="shared" si="1"/>
        <v/>
      </c>
      <c r="Q13" s="408"/>
      <c r="R13" s="334"/>
      <c r="S13" s="335"/>
    </row>
    <row r="14" spans="1:19" s="204" customFormat="1" ht="11.25" customHeight="1" hidden="1" outlineLevel="1">
      <c r="A14" s="59"/>
      <c r="B14" s="65">
        <f>IF(Tāme!B18="","",Tāme!B18)</f>
        <v>1.5</v>
      </c>
      <c r="C14" s="66" t="str">
        <f>IF(Tāme!C18="","",Tāme!C18)</f>
        <v/>
      </c>
      <c r="D14" s="274" t="str">
        <f>IF(Tāme!D18="","",Tāme!D18)</f>
        <v/>
      </c>
      <c r="E14" s="274" t="str">
        <f>IF(Tāme!E18="","",Tāme!E18)</f>
        <v/>
      </c>
      <c r="F14" s="67" t="str">
        <f>IF(Tāme!F18="","",Tāme!F18)</f>
        <v/>
      </c>
      <c r="G14" s="300">
        <f>IF(Tāme!G18="","",Tāme!G18)</f>
        <v>1</v>
      </c>
      <c r="H14" s="67">
        <f>IF(Tāme!H18="","",Tāme!H18)</f>
        <v>0</v>
      </c>
      <c r="I14" s="68">
        <f>IF(Tāme!I18="","",Tāme!I18)</f>
        <v>0</v>
      </c>
      <c r="J14" s="69">
        <f>IF(Tāme!J18="","",Tāme!J18)</f>
        <v>0</v>
      </c>
      <c r="K14" s="60"/>
      <c r="L14" s="91" t="str">
        <f>IF(Tāme!L18="","",Tāme!L18)</f>
        <v/>
      </c>
      <c r="M14" s="39"/>
      <c r="N14" s="37"/>
      <c r="O14" s="40"/>
      <c r="P14" s="69" t="str">
        <f t="shared" si="1"/>
        <v/>
      </c>
      <c r="Q14" s="408"/>
      <c r="R14" s="334"/>
      <c r="S14" s="335"/>
    </row>
    <row r="15" spans="1:19" s="204" customFormat="1" ht="11.25" customHeight="1" hidden="1" outlineLevel="1">
      <c r="A15" s="59"/>
      <c r="B15" s="65">
        <f>IF(Tāme!B19="","",Tāme!B19)</f>
        <v>1.6</v>
      </c>
      <c r="C15" s="66" t="str">
        <f>IF(Tāme!C19="","",Tāme!C19)</f>
        <v/>
      </c>
      <c r="D15" s="274" t="str">
        <f>IF(Tāme!D19="","",Tāme!D19)</f>
        <v/>
      </c>
      <c r="E15" s="274" t="str">
        <f>IF(Tāme!E19="","",Tāme!E19)</f>
        <v/>
      </c>
      <c r="F15" s="67" t="str">
        <f>IF(Tāme!F19="","",Tāme!F19)</f>
        <v/>
      </c>
      <c r="G15" s="300">
        <f>IF(Tāme!G19="","",Tāme!G19)</f>
        <v>1</v>
      </c>
      <c r="H15" s="67">
        <f>IF(Tāme!H19="","",Tāme!H19)</f>
        <v>0</v>
      </c>
      <c r="I15" s="68">
        <f>IF(Tāme!I19="","",Tāme!I19)</f>
        <v>0</v>
      </c>
      <c r="J15" s="69">
        <f>IF(Tāme!J19="","",Tāme!J19)</f>
        <v>0</v>
      </c>
      <c r="K15" s="60"/>
      <c r="L15" s="91" t="str">
        <f>IF(Tāme!L19="","",Tāme!L19)</f>
        <v/>
      </c>
      <c r="M15" s="39"/>
      <c r="N15" s="37"/>
      <c r="O15" s="40"/>
      <c r="P15" s="69" t="str">
        <f t="shared" si="1"/>
        <v/>
      </c>
      <c r="Q15" s="408"/>
      <c r="R15" s="334"/>
      <c r="S15" s="335"/>
    </row>
    <row r="16" spans="1:19" s="204" customFormat="1" ht="11.25" customHeight="1" hidden="1" outlineLevel="1">
      <c r="A16" s="59"/>
      <c r="B16" s="65">
        <f>IF(Tāme!B20="","",Tāme!B20)</f>
        <v>1.7</v>
      </c>
      <c r="C16" s="66" t="str">
        <f>IF(Tāme!C20="","",Tāme!C20)</f>
        <v/>
      </c>
      <c r="D16" s="274" t="str">
        <f>IF(Tāme!D20="","",Tāme!D20)</f>
        <v/>
      </c>
      <c r="E16" s="274" t="str">
        <f>IF(Tāme!E20="","",Tāme!E20)</f>
        <v/>
      </c>
      <c r="F16" s="67" t="str">
        <f>IF(Tāme!F20="","",Tāme!F20)</f>
        <v/>
      </c>
      <c r="G16" s="300">
        <f>IF(Tāme!G20="","",Tāme!G20)</f>
        <v>1</v>
      </c>
      <c r="H16" s="67">
        <f>IF(Tāme!H20="","",Tāme!H20)</f>
        <v>0</v>
      </c>
      <c r="I16" s="68">
        <f>IF(Tāme!I20="","",Tāme!I20)</f>
        <v>0</v>
      </c>
      <c r="J16" s="69">
        <f>IF(Tāme!J20="","",Tāme!J20)</f>
        <v>0</v>
      </c>
      <c r="K16" s="60"/>
      <c r="L16" s="91" t="str">
        <f>IF(Tāme!L20="","",Tāme!L20)</f>
        <v/>
      </c>
      <c r="M16" s="39"/>
      <c r="N16" s="37"/>
      <c r="O16" s="40"/>
      <c r="P16" s="69" t="str">
        <f t="shared" si="1"/>
        <v/>
      </c>
      <c r="Q16" s="408"/>
      <c r="R16" s="334"/>
      <c r="S16" s="335"/>
    </row>
    <row r="17" spans="1:19" s="204" customFormat="1" ht="11.25" customHeight="1" hidden="1" outlineLevel="1">
      <c r="A17" s="59"/>
      <c r="B17" s="65">
        <f>IF(Tāme!B21="","",Tāme!B21)</f>
        <v>1.8</v>
      </c>
      <c r="C17" s="66" t="str">
        <f>IF(Tāme!C21="","",Tāme!C21)</f>
        <v/>
      </c>
      <c r="D17" s="274" t="str">
        <f>IF(Tāme!D21="","",Tāme!D21)</f>
        <v/>
      </c>
      <c r="E17" s="274" t="str">
        <f>IF(Tāme!E21="","",Tāme!E21)</f>
        <v/>
      </c>
      <c r="F17" s="67" t="str">
        <f>IF(Tāme!F21="","",Tāme!F21)</f>
        <v/>
      </c>
      <c r="G17" s="300">
        <f>IF(Tāme!G21="","",Tāme!G21)</f>
        <v>1</v>
      </c>
      <c r="H17" s="67">
        <f>IF(Tāme!H21="","",Tāme!H21)</f>
        <v>0</v>
      </c>
      <c r="I17" s="68">
        <f>IF(Tāme!I21="","",Tāme!I21)</f>
        <v>0</v>
      </c>
      <c r="J17" s="69">
        <f>IF(Tāme!J21="","",Tāme!J21)</f>
        <v>0</v>
      </c>
      <c r="K17" s="60"/>
      <c r="L17" s="91" t="str">
        <f>IF(Tāme!L21="","",Tāme!L21)</f>
        <v/>
      </c>
      <c r="M17" s="39"/>
      <c r="N17" s="37"/>
      <c r="O17" s="40"/>
      <c r="P17" s="69" t="str">
        <f t="shared" si="1"/>
        <v/>
      </c>
      <c r="Q17" s="408"/>
      <c r="R17" s="334"/>
      <c r="S17" s="335"/>
    </row>
    <row r="18" spans="1:19" s="204" customFormat="1" ht="11.25" customHeight="1" hidden="1" outlineLevel="1">
      <c r="A18" s="59"/>
      <c r="B18" s="65">
        <f>IF(Tāme!B22="","",Tāme!B22)</f>
        <v>1.9</v>
      </c>
      <c r="C18" s="66" t="str">
        <f>IF(Tāme!C22="","",Tāme!C22)</f>
        <v/>
      </c>
      <c r="D18" s="274" t="str">
        <f>IF(Tāme!D22="","",Tāme!D22)</f>
        <v/>
      </c>
      <c r="E18" s="274" t="str">
        <f>IF(Tāme!E22="","",Tāme!E22)</f>
        <v/>
      </c>
      <c r="F18" s="67" t="str">
        <f>IF(Tāme!F22="","",Tāme!F22)</f>
        <v/>
      </c>
      <c r="G18" s="300">
        <f>IF(Tāme!G22="","",Tāme!G22)</f>
        <v>1</v>
      </c>
      <c r="H18" s="67">
        <f>IF(Tāme!H22="","",Tāme!H22)</f>
        <v>0</v>
      </c>
      <c r="I18" s="68">
        <f>IF(Tāme!I22="","",Tāme!I22)</f>
        <v>0</v>
      </c>
      <c r="J18" s="69">
        <f>IF(Tāme!J22="","",Tāme!J22)</f>
        <v>0</v>
      </c>
      <c r="K18" s="60"/>
      <c r="L18" s="91" t="str">
        <f>IF(Tāme!L22="","",Tāme!L22)</f>
        <v/>
      </c>
      <c r="M18" s="39"/>
      <c r="N18" s="37"/>
      <c r="O18" s="40"/>
      <c r="P18" s="69" t="str">
        <f t="shared" si="1"/>
        <v/>
      </c>
      <c r="Q18" s="408"/>
      <c r="R18" s="334"/>
      <c r="S18" s="335"/>
    </row>
    <row r="19" spans="1:19" s="204" customFormat="1" ht="11.25" customHeight="1" hidden="1" outlineLevel="1">
      <c r="A19" s="59"/>
      <c r="B19" s="70" t="str">
        <f>IF(Tāme!B23="","",Tāme!B23)</f>
        <v>1.10.</v>
      </c>
      <c r="C19" s="71" t="str">
        <f>IF(Tāme!C23="","",Tāme!C23)</f>
        <v/>
      </c>
      <c r="D19" s="275" t="str">
        <f>IF(Tāme!D23="","",Tāme!D23)</f>
        <v/>
      </c>
      <c r="E19" s="275" t="str">
        <f>IF(Tāme!E23="","",Tāme!E23)</f>
        <v/>
      </c>
      <c r="F19" s="72" t="str">
        <f>IF(Tāme!F23="","",Tāme!F23)</f>
        <v/>
      </c>
      <c r="G19" s="301">
        <f>IF(Tāme!G23="","",Tāme!G23)</f>
        <v>1</v>
      </c>
      <c r="H19" s="72">
        <f>IF(Tāme!H23="","",Tāme!H23)</f>
        <v>0</v>
      </c>
      <c r="I19" s="73">
        <f>IF(Tāme!I23="","",Tāme!I23)</f>
        <v>0</v>
      </c>
      <c r="J19" s="74">
        <f>IF(Tāme!J23="","",Tāme!J23)</f>
        <v>0</v>
      </c>
      <c r="K19" s="60"/>
      <c r="L19" s="91" t="str">
        <f>IF(Tāme!L23="","",Tāme!L23)</f>
        <v/>
      </c>
      <c r="M19" s="41"/>
      <c r="N19" s="37"/>
      <c r="O19" s="40"/>
      <c r="P19" s="69" t="str">
        <f t="shared" si="1"/>
        <v/>
      </c>
      <c r="Q19" s="408"/>
      <c r="R19" s="334"/>
      <c r="S19" s="335"/>
    </row>
    <row r="20" spans="1:19" s="204" customFormat="1" ht="36" customHeight="1">
      <c r="A20" s="59"/>
      <c r="B20" s="61">
        <v>2</v>
      </c>
      <c r="C20" s="402" t="str">
        <f>Tāme!C24</f>
        <v>Projekta dokumentācijas sagatavošanas izmaksas
(būvniecības ieceres, darba uzdevuma projektētājam, projektēšanas izmaksas)</v>
      </c>
      <c r="D20" s="403"/>
      <c r="E20" s="273"/>
      <c r="F20" s="62"/>
      <c r="G20" s="299"/>
      <c r="H20" s="63"/>
      <c r="I20" s="210"/>
      <c r="J20" s="86">
        <f>SUM(J21:J30)</f>
        <v>0</v>
      </c>
      <c r="K20" s="60"/>
      <c r="L20" s="106">
        <f>SUM(L21:L30)</f>
        <v>0</v>
      </c>
      <c r="M20" s="106">
        <f>SUM(M21:M30)</f>
        <v>0</v>
      </c>
      <c r="N20" s="209">
        <f>SUM(N21:N30)</f>
        <v>0</v>
      </c>
      <c r="O20" s="107">
        <f aca="true" t="shared" si="2" ref="O20">SUM(O21:O30)</f>
        <v>0</v>
      </c>
      <c r="P20" s="86">
        <f>SUM(P21:P30)</f>
        <v>0</v>
      </c>
      <c r="Q20" s="408"/>
      <c r="R20" s="59"/>
      <c r="S20" s="59"/>
    </row>
    <row r="21" spans="1:19" s="204" customFormat="1" ht="11.25" customHeight="1">
      <c r="A21" s="59"/>
      <c r="B21" s="65">
        <f>IF(Tāme!B25="","",Tāme!B25)</f>
        <v>2.1</v>
      </c>
      <c r="C21" s="66" t="str">
        <f>IF(Tāme!C25="","",Tāme!C25)</f>
        <v/>
      </c>
      <c r="D21" s="274" t="str">
        <f>IF(Tāme!D25="","",Tāme!D25)</f>
        <v/>
      </c>
      <c r="E21" s="274" t="str">
        <f>IF(Tāme!E25="","",Tāme!E25)</f>
        <v/>
      </c>
      <c r="F21" s="67" t="str">
        <f>IF(Tāme!F25="","",Tāme!F25)</f>
        <v/>
      </c>
      <c r="G21" s="300">
        <f>IF(Tāme!G25="","",Tāme!G25)</f>
        <v>1</v>
      </c>
      <c r="H21" s="67">
        <f>IF(Tāme!H25="","",Tāme!H25)</f>
        <v>0</v>
      </c>
      <c r="I21" s="68" t="str">
        <f>IF(Tāme!I25="","",Tāme!I25)</f>
        <v/>
      </c>
      <c r="J21" s="69">
        <f>IF(Tāme!J25="","",Tāme!J25)</f>
        <v>0</v>
      </c>
      <c r="K21" s="60"/>
      <c r="L21" s="91" t="str">
        <f>IF(Tāme!L25="","",Tāme!L25)</f>
        <v/>
      </c>
      <c r="M21" s="39"/>
      <c r="N21" s="37"/>
      <c r="O21" s="40"/>
      <c r="P21" s="69" t="str">
        <f aca="true" t="shared" si="3" ref="P21:P30">IF(L21="","",L21-M21-N21-O21)</f>
        <v/>
      </c>
      <c r="Q21" s="408"/>
      <c r="R21" s="59"/>
      <c r="S21" s="59"/>
    </row>
    <row r="22" spans="1:19" s="204" customFormat="1" ht="11.25" customHeight="1" collapsed="1">
      <c r="A22" s="59"/>
      <c r="B22" s="65">
        <f>IF(Tāme!B26="","",Tāme!B26)</f>
        <v>2.2</v>
      </c>
      <c r="C22" s="66" t="str">
        <f>IF(Tāme!C26="","",Tāme!C26)</f>
        <v/>
      </c>
      <c r="D22" s="274" t="str">
        <f>IF(Tāme!D26="","",Tāme!D26)</f>
        <v/>
      </c>
      <c r="E22" s="274" t="str">
        <f>IF(Tāme!E26="","",Tāme!E26)</f>
        <v/>
      </c>
      <c r="F22" s="67" t="str">
        <f>IF(Tāme!F26="","",Tāme!F26)</f>
        <v/>
      </c>
      <c r="G22" s="300">
        <f>IF(Tāme!G26="","",Tāme!G26)</f>
        <v>1</v>
      </c>
      <c r="H22" s="67">
        <f>IF(Tāme!H26="","",Tāme!H26)</f>
        <v>0</v>
      </c>
      <c r="I22" s="68">
        <f>IF(Tāme!I26="","",Tāme!I26)</f>
        <v>0</v>
      </c>
      <c r="J22" s="69">
        <f>IF(Tāme!J26="","",Tāme!J26)</f>
        <v>0</v>
      </c>
      <c r="K22" s="60"/>
      <c r="L22" s="91" t="str">
        <f>IF(Tāme!L26="","",Tāme!L26)</f>
        <v/>
      </c>
      <c r="M22" s="39"/>
      <c r="N22" s="37"/>
      <c r="O22" s="40"/>
      <c r="P22" s="69" t="str">
        <f t="shared" si="3"/>
        <v/>
      </c>
      <c r="Q22" s="408"/>
      <c r="R22" s="59"/>
      <c r="S22" s="59"/>
    </row>
    <row r="23" spans="1:19" s="204" customFormat="1" ht="11.25" customHeight="1" hidden="1" outlineLevel="1">
      <c r="A23" s="59"/>
      <c r="B23" s="65">
        <f>IF(Tāme!B27="","",Tāme!B27)</f>
        <v>2.3</v>
      </c>
      <c r="C23" s="66" t="str">
        <f>IF(Tāme!C27="","",Tāme!C27)</f>
        <v/>
      </c>
      <c r="D23" s="274" t="str">
        <f>IF(Tāme!D27="","",Tāme!D27)</f>
        <v/>
      </c>
      <c r="E23" s="274" t="str">
        <f>IF(Tāme!E27="","",Tāme!E27)</f>
        <v/>
      </c>
      <c r="F23" s="67" t="str">
        <f>IF(Tāme!F27="","",Tāme!F27)</f>
        <v/>
      </c>
      <c r="G23" s="300">
        <f>IF(Tāme!G27="","",Tāme!G27)</f>
        <v>1</v>
      </c>
      <c r="H23" s="67">
        <f>IF(Tāme!H27="","",Tāme!H27)</f>
        <v>0</v>
      </c>
      <c r="I23" s="68">
        <f>IF(Tāme!I27="","",Tāme!I27)</f>
        <v>0</v>
      </c>
      <c r="J23" s="69">
        <f>IF(Tāme!J27="","",Tāme!J27)</f>
        <v>0</v>
      </c>
      <c r="K23" s="60"/>
      <c r="L23" s="91" t="str">
        <f>IF(Tāme!L27="","",Tāme!L27)</f>
        <v/>
      </c>
      <c r="M23" s="39"/>
      <c r="N23" s="37"/>
      <c r="O23" s="40"/>
      <c r="P23" s="69" t="str">
        <f t="shared" si="3"/>
        <v/>
      </c>
      <c r="Q23" s="59"/>
      <c r="R23" s="59"/>
      <c r="S23" s="59"/>
    </row>
    <row r="24" spans="1:19" s="204" customFormat="1" ht="11.25" customHeight="1" hidden="1" outlineLevel="1">
      <c r="A24" s="59"/>
      <c r="B24" s="65">
        <f>IF(Tāme!B28="","",Tāme!B28)</f>
        <v>2.4</v>
      </c>
      <c r="C24" s="66" t="str">
        <f>IF(Tāme!C28="","",Tāme!C28)</f>
        <v/>
      </c>
      <c r="D24" s="274" t="str">
        <f>IF(Tāme!D28="","",Tāme!D28)</f>
        <v/>
      </c>
      <c r="E24" s="274" t="str">
        <f>IF(Tāme!E28="","",Tāme!E28)</f>
        <v/>
      </c>
      <c r="F24" s="67" t="str">
        <f>IF(Tāme!F28="","",Tāme!F28)</f>
        <v/>
      </c>
      <c r="G24" s="300">
        <f>IF(Tāme!G28="","",Tāme!G28)</f>
        <v>1</v>
      </c>
      <c r="H24" s="67">
        <f>IF(Tāme!H28="","",Tāme!H28)</f>
        <v>0</v>
      </c>
      <c r="I24" s="68">
        <f>IF(Tāme!I28="","",Tāme!I28)</f>
        <v>0</v>
      </c>
      <c r="J24" s="69">
        <f>IF(Tāme!J28="","",Tāme!J28)</f>
        <v>0</v>
      </c>
      <c r="K24" s="60"/>
      <c r="L24" s="91" t="str">
        <f>IF(Tāme!L28="","",Tāme!L28)</f>
        <v/>
      </c>
      <c r="M24" s="39"/>
      <c r="N24" s="37"/>
      <c r="O24" s="40"/>
      <c r="P24" s="69" t="str">
        <f t="shared" si="3"/>
        <v/>
      </c>
      <c r="Q24" s="59"/>
      <c r="R24" s="59"/>
      <c r="S24" s="59"/>
    </row>
    <row r="25" spans="1:19" s="204" customFormat="1" ht="11.25" customHeight="1" hidden="1" outlineLevel="1">
      <c r="A25" s="59"/>
      <c r="B25" s="65">
        <f>IF(Tāme!B29="","",Tāme!B29)</f>
        <v>2.5</v>
      </c>
      <c r="C25" s="66" t="str">
        <f>IF(Tāme!C29="","",Tāme!C29)</f>
        <v/>
      </c>
      <c r="D25" s="274" t="str">
        <f>IF(Tāme!D29="","",Tāme!D29)</f>
        <v/>
      </c>
      <c r="E25" s="274" t="str">
        <f>IF(Tāme!E29="","",Tāme!E29)</f>
        <v/>
      </c>
      <c r="F25" s="67" t="str">
        <f>IF(Tāme!F29="","",Tāme!F29)</f>
        <v/>
      </c>
      <c r="G25" s="300">
        <f>IF(Tāme!G29="","",Tāme!G29)</f>
        <v>1</v>
      </c>
      <c r="H25" s="67">
        <f>IF(Tāme!H29="","",Tāme!H29)</f>
        <v>0</v>
      </c>
      <c r="I25" s="68">
        <f>IF(Tāme!I29="","",Tāme!I29)</f>
        <v>0</v>
      </c>
      <c r="J25" s="69">
        <f>IF(Tāme!J29="","",Tāme!J29)</f>
        <v>0</v>
      </c>
      <c r="K25" s="60"/>
      <c r="L25" s="91" t="str">
        <f>IF(Tāme!L29="","",Tāme!L29)</f>
        <v/>
      </c>
      <c r="M25" s="39"/>
      <c r="N25" s="37"/>
      <c r="O25" s="40"/>
      <c r="P25" s="69" t="str">
        <f t="shared" si="3"/>
        <v/>
      </c>
      <c r="Q25" s="59"/>
      <c r="R25" s="59"/>
      <c r="S25" s="59"/>
    </row>
    <row r="26" spans="1:19" s="204" customFormat="1" ht="11.25" customHeight="1" hidden="1" outlineLevel="1">
      <c r="A26" s="59"/>
      <c r="B26" s="65">
        <f>IF(Tāme!B30="","",Tāme!B30)</f>
        <v>2.6</v>
      </c>
      <c r="C26" s="66" t="str">
        <f>IF(Tāme!C30="","",Tāme!C30)</f>
        <v/>
      </c>
      <c r="D26" s="274" t="str">
        <f>IF(Tāme!D30="","",Tāme!D30)</f>
        <v/>
      </c>
      <c r="E26" s="274" t="str">
        <f>IF(Tāme!E30="","",Tāme!E30)</f>
        <v/>
      </c>
      <c r="F26" s="67" t="str">
        <f>IF(Tāme!F30="","",Tāme!F30)</f>
        <v/>
      </c>
      <c r="G26" s="300">
        <f>IF(Tāme!G30="","",Tāme!G30)</f>
        <v>1</v>
      </c>
      <c r="H26" s="67">
        <f>IF(Tāme!H30="","",Tāme!H30)</f>
        <v>0</v>
      </c>
      <c r="I26" s="68">
        <f>IF(Tāme!I30="","",Tāme!I30)</f>
        <v>0</v>
      </c>
      <c r="J26" s="69">
        <f>IF(Tāme!J30="","",Tāme!J30)</f>
        <v>0</v>
      </c>
      <c r="K26" s="60"/>
      <c r="L26" s="91" t="str">
        <f>IF(Tāme!L30="","",Tāme!L30)</f>
        <v/>
      </c>
      <c r="M26" s="39"/>
      <c r="N26" s="37"/>
      <c r="O26" s="40"/>
      <c r="P26" s="69" t="str">
        <f t="shared" si="3"/>
        <v/>
      </c>
      <c r="Q26" s="59"/>
      <c r="R26" s="59"/>
      <c r="S26" s="59"/>
    </row>
    <row r="27" spans="1:19" s="204" customFormat="1" ht="11.25" customHeight="1" hidden="1" outlineLevel="1">
      <c r="A27" s="59"/>
      <c r="B27" s="65">
        <f>IF(Tāme!B31="","",Tāme!B31)</f>
        <v>2.7</v>
      </c>
      <c r="C27" s="66" t="str">
        <f>IF(Tāme!C31="","",Tāme!C31)</f>
        <v/>
      </c>
      <c r="D27" s="274" t="str">
        <f>IF(Tāme!D31="","",Tāme!D31)</f>
        <v/>
      </c>
      <c r="E27" s="274" t="str">
        <f>IF(Tāme!E31="","",Tāme!E31)</f>
        <v/>
      </c>
      <c r="F27" s="67" t="str">
        <f>IF(Tāme!F31="","",Tāme!F31)</f>
        <v/>
      </c>
      <c r="G27" s="300">
        <f>IF(Tāme!G31="","",Tāme!G31)</f>
        <v>1</v>
      </c>
      <c r="H27" s="67">
        <f>IF(Tāme!H31="","",Tāme!H31)</f>
        <v>0</v>
      </c>
      <c r="I27" s="68">
        <f>IF(Tāme!I31="","",Tāme!I31)</f>
        <v>0</v>
      </c>
      <c r="J27" s="69">
        <f>IF(Tāme!J31="","",Tāme!J31)</f>
        <v>0</v>
      </c>
      <c r="K27" s="60"/>
      <c r="L27" s="91" t="str">
        <f>IF(Tāme!L31="","",Tāme!L31)</f>
        <v/>
      </c>
      <c r="M27" s="39"/>
      <c r="N27" s="37"/>
      <c r="O27" s="40"/>
      <c r="P27" s="69" t="str">
        <f t="shared" si="3"/>
        <v/>
      </c>
      <c r="Q27" s="59"/>
      <c r="R27" s="59"/>
      <c r="S27" s="59"/>
    </row>
    <row r="28" spans="1:19" s="204" customFormat="1" ht="11.25" customHeight="1" hidden="1" outlineLevel="1">
      <c r="A28" s="59"/>
      <c r="B28" s="65">
        <f>IF(Tāme!B32="","",Tāme!B32)</f>
        <v>2.8</v>
      </c>
      <c r="C28" s="66" t="str">
        <f>IF(Tāme!C32="","",Tāme!C32)</f>
        <v/>
      </c>
      <c r="D28" s="274" t="str">
        <f>IF(Tāme!D32="","",Tāme!D32)</f>
        <v/>
      </c>
      <c r="E28" s="274" t="str">
        <f>IF(Tāme!E32="","",Tāme!E32)</f>
        <v/>
      </c>
      <c r="F28" s="67" t="str">
        <f>IF(Tāme!F32="","",Tāme!F32)</f>
        <v/>
      </c>
      <c r="G28" s="300">
        <f>IF(Tāme!G32="","",Tāme!G32)</f>
        <v>1</v>
      </c>
      <c r="H28" s="67">
        <f>IF(Tāme!H32="","",Tāme!H32)</f>
        <v>0</v>
      </c>
      <c r="I28" s="68">
        <f>IF(Tāme!I32="","",Tāme!I32)</f>
        <v>0</v>
      </c>
      <c r="J28" s="69">
        <f>IF(Tāme!J32="","",Tāme!J32)</f>
        <v>0</v>
      </c>
      <c r="K28" s="60"/>
      <c r="L28" s="91" t="str">
        <f>IF(Tāme!L32="","",Tāme!L32)</f>
        <v/>
      </c>
      <c r="M28" s="39"/>
      <c r="N28" s="37"/>
      <c r="O28" s="40"/>
      <c r="P28" s="69" t="str">
        <f t="shared" si="3"/>
        <v/>
      </c>
      <c r="Q28" s="59"/>
      <c r="R28" s="59"/>
      <c r="S28" s="59"/>
    </row>
    <row r="29" spans="1:19" s="204" customFormat="1" ht="11.25" customHeight="1" hidden="1" outlineLevel="1">
      <c r="A29" s="59"/>
      <c r="B29" s="65">
        <f>IF(Tāme!B33="","",Tāme!B33)</f>
        <v>2.9</v>
      </c>
      <c r="C29" s="66" t="str">
        <f>IF(Tāme!C33="","",Tāme!C33)</f>
        <v/>
      </c>
      <c r="D29" s="274" t="str">
        <f>IF(Tāme!D33="","",Tāme!D33)</f>
        <v/>
      </c>
      <c r="E29" s="274" t="str">
        <f>IF(Tāme!E33="","",Tāme!E33)</f>
        <v/>
      </c>
      <c r="F29" s="67" t="str">
        <f>IF(Tāme!F33="","",Tāme!F33)</f>
        <v/>
      </c>
      <c r="G29" s="300">
        <f>IF(Tāme!G33="","",Tāme!G33)</f>
        <v>1</v>
      </c>
      <c r="H29" s="67">
        <f>IF(Tāme!H33="","",Tāme!H33)</f>
        <v>0</v>
      </c>
      <c r="I29" s="68">
        <f>IF(Tāme!I33="","",Tāme!I33)</f>
        <v>0</v>
      </c>
      <c r="J29" s="69">
        <f>IF(Tāme!J33="","",Tāme!J33)</f>
        <v>0</v>
      </c>
      <c r="K29" s="60"/>
      <c r="L29" s="91" t="str">
        <f>IF(Tāme!L33="","",Tāme!L33)</f>
        <v/>
      </c>
      <c r="M29" s="39"/>
      <c r="N29" s="37"/>
      <c r="O29" s="40"/>
      <c r="P29" s="69" t="str">
        <f t="shared" si="3"/>
        <v/>
      </c>
      <c r="Q29" s="59"/>
      <c r="R29" s="59"/>
      <c r="S29" s="59"/>
    </row>
    <row r="30" spans="1:19" s="204" customFormat="1" ht="11.25" customHeight="1" hidden="1" outlineLevel="1">
      <c r="A30" s="59"/>
      <c r="B30" s="70" t="str">
        <f>IF(Tāme!B34="","",Tāme!B34)</f>
        <v>2.10.</v>
      </c>
      <c r="C30" s="71" t="str">
        <f>IF(Tāme!C34="","",Tāme!C34)</f>
        <v/>
      </c>
      <c r="D30" s="275" t="str">
        <f>IF(Tāme!D34="","",Tāme!D34)</f>
        <v/>
      </c>
      <c r="E30" s="275" t="str">
        <f>IF(Tāme!E34="","",Tāme!E34)</f>
        <v/>
      </c>
      <c r="F30" s="72" t="str">
        <f>IF(Tāme!F34="","",Tāme!F34)</f>
        <v/>
      </c>
      <c r="G30" s="301">
        <f>IF(Tāme!G34="","",Tāme!G34)</f>
        <v>1</v>
      </c>
      <c r="H30" s="72">
        <f>IF(Tāme!H34="","",Tāme!H34)</f>
        <v>0</v>
      </c>
      <c r="I30" s="73">
        <f>IF(Tāme!I34="","",Tāme!I34)</f>
        <v>0</v>
      </c>
      <c r="J30" s="74">
        <f>IF(Tāme!J34="","",Tāme!J34)</f>
        <v>0</v>
      </c>
      <c r="K30" s="60"/>
      <c r="L30" s="91" t="str">
        <f>IF(Tāme!L34="","",Tāme!L34)</f>
        <v/>
      </c>
      <c r="M30" s="41"/>
      <c r="N30" s="37"/>
      <c r="O30" s="40"/>
      <c r="P30" s="69" t="str">
        <f t="shared" si="3"/>
        <v/>
      </c>
      <c r="Q30" s="59"/>
      <c r="R30" s="59"/>
      <c r="S30" s="59"/>
    </row>
    <row r="31" spans="1:19" s="204" customFormat="1" ht="34.5" customHeight="1">
      <c r="A31" s="59"/>
      <c r="B31" s="61">
        <v>3</v>
      </c>
      <c r="C31" s="402" t="str">
        <f>Tāme!C35</f>
        <v>Zemes iegādes izmaksas</v>
      </c>
      <c r="D31" s="403"/>
      <c r="E31" s="273"/>
      <c r="F31" s="62"/>
      <c r="G31" s="299"/>
      <c r="H31" s="63"/>
      <c r="I31" s="210"/>
      <c r="J31" s="86">
        <f>SUM(J32:J41)</f>
        <v>0</v>
      </c>
      <c r="K31" s="60"/>
      <c r="L31" s="106">
        <f>SUM(L32:L41)</f>
        <v>0</v>
      </c>
      <c r="M31" s="106">
        <f>SUM(M32:M41)</f>
        <v>0</v>
      </c>
      <c r="N31" s="209">
        <f>SUM(N32:N41)</f>
        <v>0</v>
      </c>
      <c r="O31" s="107">
        <f aca="true" t="shared" si="4" ref="O31">SUM(O32:O41)</f>
        <v>0</v>
      </c>
      <c r="P31" s="86">
        <f>SUM(P32:P41)</f>
        <v>0</v>
      </c>
      <c r="Q31" s="59"/>
      <c r="R31" s="59"/>
      <c r="S31" s="59"/>
    </row>
    <row r="32" spans="1:19" s="204" customFormat="1" ht="11.25" customHeight="1">
      <c r="A32" s="59"/>
      <c r="B32" s="65">
        <f>IF(Tāme!B36="","",Tāme!B36)</f>
        <v>3.1</v>
      </c>
      <c r="C32" s="66" t="str">
        <f>IF(Tāme!C36="","",Tāme!C36)</f>
        <v/>
      </c>
      <c r="D32" s="274" t="str">
        <f>IF(Tāme!D36="","",Tāme!D36)</f>
        <v/>
      </c>
      <c r="E32" s="274" t="str">
        <f>IF(Tāme!E36="","",Tāme!E36)</f>
        <v/>
      </c>
      <c r="F32" s="67" t="str">
        <f>IF(Tāme!F36="","",Tāme!F36)</f>
        <v/>
      </c>
      <c r="G32" s="300">
        <f>IF(Tāme!G36="","",Tāme!G36)</f>
        <v>1</v>
      </c>
      <c r="H32" s="67">
        <f>IF(Tāme!H36="","",Tāme!H36)</f>
        <v>0</v>
      </c>
      <c r="I32" s="68">
        <f>IF(Tāme!I36="","",Tāme!I36)</f>
        <v>0</v>
      </c>
      <c r="J32" s="69">
        <f>IF(Tāme!J36="","",Tāme!J36)</f>
        <v>0</v>
      </c>
      <c r="K32" s="60"/>
      <c r="L32" s="91" t="str">
        <f>IF(Tāme!L36="","",Tāme!L36)</f>
        <v/>
      </c>
      <c r="M32" s="39"/>
      <c r="N32" s="37"/>
      <c r="O32" s="40"/>
      <c r="P32" s="69" t="str">
        <f>IF(L32="","",L32-M32-N32-O32)</f>
        <v/>
      </c>
      <c r="Q32" s="59"/>
      <c r="R32" s="59"/>
      <c r="S32" s="59"/>
    </row>
    <row r="33" spans="1:19" s="204" customFormat="1" ht="11.25" customHeight="1" collapsed="1">
      <c r="A33" s="59"/>
      <c r="B33" s="65">
        <f>IF(Tāme!B37="","",Tāme!B37)</f>
        <v>3.2</v>
      </c>
      <c r="C33" s="66" t="str">
        <f>IF(Tāme!C37="","",Tāme!C37)</f>
        <v/>
      </c>
      <c r="D33" s="274" t="str">
        <f>IF(Tāme!D37="","",Tāme!D37)</f>
        <v/>
      </c>
      <c r="E33" s="274" t="str">
        <f>IF(Tāme!E37="","",Tāme!E37)</f>
        <v/>
      </c>
      <c r="F33" s="67" t="str">
        <f>IF(Tāme!F37="","",Tāme!F37)</f>
        <v/>
      </c>
      <c r="G33" s="300">
        <f>IF(Tāme!G37="","",Tāme!G37)</f>
        <v>1</v>
      </c>
      <c r="H33" s="67">
        <f>IF(Tāme!H37="","",Tāme!H37)</f>
        <v>0</v>
      </c>
      <c r="I33" s="68">
        <f>IF(Tāme!I37="","",Tāme!I37)</f>
        <v>0</v>
      </c>
      <c r="J33" s="69">
        <f>IF(Tāme!J37="","",Tāme!J37)</f>
        <v>0</v>
      </c>
      <c r="K33" s="60"/>
      <c r="L33" s="91" t="str">
        <f>IF(Tāme!L37="","",Tāme!L37)</f>
        <v/>
      </c>
      <c r="M33" s="39"/>
      <c r="N33" s="37"/>
      <c r="O33" s="40"/>
      <c r="P33" s="69" t="str">
        <f>IF(L33="","",L33-M33-N33-O33)</f>
        <v/>
      </c>
      <c r="Q33" s="59"/>
      <c r="R33" s="59"/>
      <c r="S33" s="59"/>
    </row>
    <row r="34" spans="1:19" s="204" customFormat="1" ht="11.25" customHeight="1" hidden="1" outlineLevel="1">
      <c r="A34" s="59"/>
      <c r="B34" s="65">
        <f>IF(Tāme!B38="","",Tāme!B38)</f>
        <v>3.3</v>
      </c>
      <c r="C34" s="66" t="str">
        <f>IF(Tāme!C38="","",Tāme!C38)</f>
        <v/>
      </c>
      <c r="D34" s="274" t="str">
        <f>IF(Tāme!D38="","",Tāme!D38)</f>
        <v/>
      </c>
      <c r="E34" s="274" t="str">
        <f>IF(Tāme!E38="","",Tāme!E38)</f>
        <v/>
      </c>
      <c r="F34" s="67" t="str">
        <f>IF(Tāme!F38="","",Tāme!F38)</f>
        <v/>
      </c>
      <c r="G34" s="300">
        <f>IF(Tāme!G38="","",Tāme!G38)</f>
        <v>1</v>
      </c>
      <c r="H34" s="67">
        <f>IF(Tāme!H38="","",Tāme!H38)</f>
        <v>0</v>
      </c>
      <c r="I34" s="68">
        <f>IF(Tāme!I38="","",Tāme!I38)</f>
        <v>0</v>
      </c>
      <c r="J34" s="69">
        <f>IF(Tāme!J38="","",Tāme!J38)</f>
        <v>0</v>
      </c>
      <c r="K34" s="60"/>
      <c r="L34" s="91" t="str">
        <f>IF(Tāme!L38="","",Tāme!L38)</f>
        <v/>
      </c>
      <c r="M34" s="39"/>
      <c r="N34" s="37"/>
      <c r="O34" s="40"/>
      <c r="P34" s="69" t="str">
        <f aca="true" t="shared" si="5" ref="P34:P41">IF(L34="","",L34-M34-N34-O34)</f>
        <v/>
      </c>
      <c r="Q34" s="59"/>
      <c r="R34" s="59"/>
      <c r="S34" s="59"/>
    </row>
    <row r="35" spans="1:19" s="204" customFormat="1" ht="11.25" customHeight="1" hidden="1" outlineLevel="1">
      <c r="A35" s="59"/>
      <c r="B35" s="65">
        <f>IF(Tāme!B39="","",Tāme!B39)</f>
        <v>3.4</v>
      </c>
      <c r="C35" s="66" t="str">
        <f>IF(Tāme!C39="","",Tāme!C39)</f>
        <v/>
      </c>
      <c r="D35" s="274" t="str">
        <f>IF(Tāme!D39="","",Tāme!D39)</f>
        <v/>
      </c>
      <c r="E35" s="274" t="str">
        <f>IF(Tāme!E39="","",Tāme!E39)</f>
        <v/>
      </c>
      <c r="F35" s="67" t="str">
        <f>IF(Tāme!F39="","",Tāme!F39)</f>
        <v/>
      </c>
      <c r="G35" s="300">
        <f>IF(Tāme!G39="","",Tāme!G39)</f>
        <v>1</v>
      </c>
      <c r="H35" s="67">
        <f>IF(Tāme!H39="","",Tāme!H39)</f>
        <v>0</v>
      </c>
      <c r="I35" s="68">
        <f>IF(Tāme!I39="","",Tāme!I39)</f>
        <v>0</v>
      </c>
      <c r="J35" s="69">
        <f>IF(Tāme!J39="","",Tāme!J39)</f>
        <v>0</v>
      </c>
      <c r="K35" s="60"/>
      <c r="L35" s="91" t="str">
        <f>IF(Tāme!L39="","",Tāme!L39)</f>
        <v/>
      </c>
      <c r="M35" s="39"/>
      <c r="N35" s="37"/>
      <c r="O35" s="40"/>
      <c r="P35" s="69" t="str">
        <f t="shared" si="5"/>
        <v/>
      </c>
      <c r="Q35" s="59"/>
      <c r="R35" s="59"/>
      <c r="S35" s="59"/>
    </row>
    <row r="36" spans="1:19" s="204" customFormat="1" ht="11.25" customHeight="1" hidden="1" outlineLevel="1">
      <c r="A36" s="59"/>
      <c r="B36" s="65">
        <f>IF(Tāme!B40="","",Tāme!B40)</f>
        <v>3.5</v>
      </c>
      <c r="C36" s="66" t="str">
        <f>IF(Tāme!C40="","",Tāme!C40)</f>
        <v/>
      </c>
      <c r="D36" s="274" t="str">
        <f>IF(Tāme!D40="","",Tāme!D40)</f>
        <v/>
      </c>
      <c r="E36" s="274" t="str">
        <f>IF(Tāme!E40="","",Tāme!E40)</f>
        <v/>
      </c>
      <c r="F36" s="67" t="str">
        <f>IF(Tāme!F40="","",Tāme!F40)</f>
        <v/>
      </c>
      <c r="G36" s="300">
        <f>IF(Tāme!G40="","",Tāme!G40)</f>
        <v>1</v>
      </c>
      <c r="H36" s="67">
        <f>IF(Tāme!H40="","",Tāme!H40)</f>
        <v>0</v>
      </c>
      <c r="I36" s="68">
        <f>IF(Tāme!I40="","",Tāme!I40)</f>
        <v>0</v>
      </c>
      <c r="J36" s="69">
        <f>IF(Tāme!J40="","",Tāme!J40)</f>
        <v>0</v>
      </c>
      <c r="K36" s="60"/>
      <c r="L36" s="91" t="str">
        <f>IF(Tāme!L40="","",Tāme!L40)</f>
        <v/>
      </c>
      <c r="M36" s="39"/>
      <c r="N36" s="37"/>
      <c r="O36" s="40"/>
      <c r="P36" s="69" t="str">
        <f t="shared" si="5"/>
        <v/>
      </c>
      <c r="Q36" s="59"/>
      <c r="R36" s="59"/>
      <c r="S36" s="59"/>
    </row>
    <row r="37" spans="1:19" s="204" customFormat="1" ht="11.25" customHeight="1" hidden="1" outlineLevel="1">
      <c r="A37" s="59"/>
      <c r="B37" s="65">
        <f>IF(Tāme!B41="","",Tāme!B41)</f>
        <v>3.6</v>
      </c>
      <c r="C37" s="66" t="str">
        <f>IF(Tāme!C41="","",Tāme!C41)</f>
        <v/>
      </c>
      <c r="D37" s="274" t="str">
        <f>IF(Tāme!D41="","",Tāme!D41)</f>
        <v/>
      </c>
      <c r="E37" s="274" t="str">
        <f>IF(Tāme!E41="","",Tāme!E41)</f>
        <v/>
      </c>
      <c r="F37" s="67" t="str">
        <f>IF(Tāme!F41="","",Tāme!F41)</f>
        <v/>
      </c>
      <c r="G37" s="300">
        <f>IF(Tāme!G41="","",Tāme!G41)</f>
        <v>1</v>
      </c>
      <c r="H37" s="67">
        <f>IF(Tāme!H41="","",Tāme!H41)</f>
        <v>0</v>
      </c>
      <c r="I37" s="68">
        <f>IF(Tāme!I41="","",Tāme!I41)</f>
        <v>0</v>
      </c>
      <c r="J37" s="69">
        <f>IF(Tāme!J41="","",Tāme!J41)</f>
        <v>0</v>
      </c>
      <c r="K37" s="60"/>
      <c r="L37" s="91" t="str">
        <f>IF(Tāme!L41="","",Tāme!L41)</f>
        <v/>
      </c>
      <c r="M37" s="39"/>
      <c r="N37" s="37"/>
      <c r="O37" s="40"/>
      <c r="P37" s="69" t="str">
        <f t="shared" si="5"/>
        <v/>
      </c>
      <c r="Q37" s="59"/>
      <c r="R37" s="59"/>
      <c r="S37" s="59"/>
    </row>
    <row r="38" spans="1:19" s="204" customFormat="1" ht="11.25" customHeight="1" hidden="1" outlineLevel="1">
      <c r="A38" s="59"/>
      <c r="B38" s="65">
        <f>IF(Tāme!B42="","",Tāme!B42)</f>
        <v>3.7</v>
      </c>
      <c r="C38" s="66" t="str">
        <f>IF(Tāme!C42="","",Tāme!C42)</f>
        <v/>
      </c>
      <c r="D38" s="274" t="str">
        <f>IF(Tāme!D42="","",Tāme!D42)</f>
        <v/>
      </c>
      <c r="E38" s="274" t="str">
        <f>IF(Tāme!E42="","",Tāme!E42)</f>
        <v/>
      </c>
      <c r="F38" s="67" t="str">
        <f>IF(Tāme!F42="","",Tāme!F42)</f>
        <v/>
      </c>
      <c r="G38" s="300">
        <f>IF(Tāme!G42="","",Tāme!G42)</f>
        <v>1</v>
      </c>
      <c r="H38" s="67">
        <f>IF(Tāme!H42="","",Tāme!H42)</f>
        <v>0</v>
      </c>
      <c r="I38" s="68">
        <f>IF(Tāme!I42="","",Tāme!I42)</f>
        <v>0</v>
      </c>
      <c r="J38" s="69">
        <f>IF(Tāme!J42="","",Tāme!J42)</f>
        <v>0</v>
      </c>
      <c r="K38" s="60"/>
      <c r="L38" s="91" t="str">
        <f>IF(Tāme!L42="","",Tāme!L42)</f>
        <v/>
      </c>
      <c r="M38" s="39"/>
      <c r="N38" s="37"/>
      <c r="O38" s="40"/>
      <c r="P38" s="69" t="str">
        <f t="shared" si="5"/>
        <v/>
      </c>
      <c r="Q38" s="59"/>
      <c r="R38" s="59"/>
      <c r="S38" s="59"/>
    </row>
    <row r="39" spans="1:19" s="204" customFormat="1" ht="11.25" customHeight="1" hidden="1" outlineLevel="1">
      <c r="A39" s="59"/>
      <c r="B39" s="65">
        <f>IF(Tāme!B43="","",Tāme!B43)</f>
        <v>3.8</v>
      </c>
      <c r="C39" s="66" t="str">
        <f>IF(Tāme!C43="","",Tāme!C43)</f>
        <v/>
      </c>
      <c r="D39" s="274" t="str">
        <f>IF(Tāme!D43="","",Tāme!D43)</f>
        <v/>
      </c>
      <c r="E39" s="274" t="str">
        <f>IF(Tāme!E43="","",Tāme!E43)</f>
        <v/>
      </c>
      <c r="F39" s="67" t="str">
        <f>IF(Tāme!F43="","",Tāme!F43)</f>
        <v/>
      </c>
      <c r="G39" s="300">
        <f>IF(Tāme!G43="","",Tāme!G43)</f>
        <v>1</v>
      </c>
      <c r="H39" s="67">
        <f>IF(Tāme!H43="","",Tāme!H43)</f>
        <v>0</v>
      </c>
      <c r="I39" s="68">
        <f>IF(Tāme!I43="","",Tāme!I43)</f>
        <v>0</v>
      </c>
      <c r="J39" s="69">
        <f>IF(Tāme!J43="","",Tāme!J43)</f>
        <v>0</v>
      </c>
      <c r="K39" s="60"/>
      <c r="L39" s="91" t="str">
        <f>IF(Tāme!L43="","",Tāme!L43)</f>
        <v/>
      </c>
      <c r="M39" s="39"/>
      <c r="N39" s="37"/>
      <c r="O39" s="40"/>
      <c r="P39" s="69" t="str">
        <f t="shared" si="5"/>
        <v/>
      </c>
      <c r="Q39" s="59"/>
      <c r="R39" s="59"/>
      <c r="S39" s="59"/>
    </row>
    <row r="40" spans="1:19" s="204" customFormat="1" ht="11.25" customHeight="1" hidden="1" outlineLevel="1">
      <c r="A40" s="59"/>
      <c r="B40" s="65">
        <f>IF(Tāme!B44="","",Tāme!B44)</f>
        <v>3.9</v>
      </c>
      <c r="C40" s="66" t="str">
        <f>IF(Tāme!C44="","",Tāme!C44)</f>
        <v/>
      </c>
      <c r="D40" s="274" t="str">
        <f>IF(Tāme!D44="","",Tāme!D44)</f>
        <v/>
      </c>
      <c r="E40" s="274" t="str">
        <f>IF(Tāme!E44="","",Tāme!E44)</f>
        <v/>
      </c>
      <c r="F40" s="67" t="str">
        <f>IF(Tāme!F44="","",Tāme!F44)</f>
        <v/>
      </c>
      <c r="G40" s="300">
        <f>IF(Tāme!G44="","",Tāme!G44)</f>
        <v>1</v>
      </c>
      <c r="H40" s="67">
        <f>IF(Tāme!H44="","",Tāme!H44)</f>
        <v>0</v>
      </c>
      <c r="I40" s="68">
        <f>IF(Tāme!I44="","",Tāme!I44)</f>
        <v>0</v>
      </c>
      <c r="J40" s="69">
        <f>IF(Tāme!J44="","",Tāme!J44)</f>
        <v>0</v>
      </c>
      <c r="K40" s="60"/>
      <c r="L40" s="91" t="str">
        <f>IF(Tāme!L44="","",Tāme!L44)</f>
        <v/>
      </c>
      <c r="M40" s="39"/>
      <c r="N40" s="37"/>
      <c r="O40" s="40"/>
      <c r="P40" s="69" t="str">
        <f t="shared" si="5"/>
        <v/>
      </c>
      <c r="Q40" s="59"/>
      <c r="R40" s="59"/>
      <c r="S40" s="59"/>
    </row>
    <row r="41" spans="1:19" s="204" customFormat="1" ht="11.25" customHeight="1" hidden="1" outlineLevel="1">
      <c r="A41" s="59"/>
      <c r="B41" s="70" t="str">
        <f>IF(Tāme!B45="","",Tāme!B45)</f>
        <v>3.10.</v>
      </c>
      <c r="C41" s="71" t="str">
        <f>IF(Tāme!C45="","",Tāme!C45)</f>
        <v/>
      </c>
      <c r="D41" s="275" t="str">
        <f>IF(Tāme!D45="","",Tāme!D45)</f>
        <v/>
      </c>
      <c r="E41" s="275" t="str">
        <f>IF(Tāme!E45="","",Tāme!E45)</f>
        <v/>
      </c>
      <c r="F41" s="72" t="str">
        <f>IF(Tāme!F45="","",Tāme!F45)</f>
        <v/>
      </c>
      <c r="G41" s="301">
        <f>IF(Tāme!G45="","",Tāme!G45)</f>
        <v>1</v>
      </c>
      <c r="H41" s="72">
        <f>IF(Tāme!H45="","",Tāme!H45)</f>
        <v>0</v>
      </c>
      <c r="I41" s="73">
        <f>IF(Tāme!I45="","",Tāme!I45)</f>
        <v>0</v>
      </c>
      <c r="J41" s="74">
        <f>IF(Tāme!J45="","",Tāme!J45)</f>
        <v>0</v>
      </c>
      <c r="K41" s="60"/>
      <c r="L41" s="93" t="str">
        <f>IF(Tāme!L45="","",Tāme!L45)</f>
        <v/>
      </c>
      <c r="M41" s="41"/>
      <c r="N41" s="37"/>
      <c r="O41" s="40"/>
      <c r="P41" s="69" t="str">
        <f t="shared" si="5"/>
        <v/>
      </c>
      <c r="Q41" s="59"/>
      <c r="R41" s="59"/>
      <c r="S41" s="59"/>
    </row>
    <row r="42" spans="1:19" s="204" customFormat="1" ht="22.5" customHeight="1">
      <c r="A42" s="59"/>
      <c r="B42" s="61">
        <v>4</v>
      </c>
      <c r="C42" s="402" t="str">
        <f>Tāme!C46</f>
        <v>Būvekspertīzes, autoruzraudzības un būvuzraudzības izmaksas</v>
      </c>
      <c r="D42" s="403"/>
      <c r="E42" s="273"/>
      <c r="F42" s="62"/>
      <c r="G42" s="299"/>
      <c r="H42" s="63"/>
      <c r="I42" s="210"/>
      <c r="J42" s="86">
        <f>SUM(J43:J52)</f>
        <v>0</v>
      </c>
      <c r="K42" s="60"/>
      <c r="L42" s="106">
        <f>SUM(L43:L52)</f>
        <v>0</v>
      </c>
      <c r="M42" s="106">
        <f>SUM(M43:M52)</f>
        <v>0</v>
      </c>
      <c r="N42" s="209">
        <f>SUM(N43:N52)</f>
        <v>0</v>
      </c>
      <c r="O42" s="107">
        <f aca="true" t="shared" si="6" ref="O42">SUM(O43:O52)</f>
        <v>0</v>
      </c>
      <c r="P42" s="86">
        <f>SUM(P43:P52)</f>
        <v>0</v>
      </c>
      <c r="Q42" s="59"/>
      <c r="R42" s="59"/>
      <c r="S42" s="59"/>
    </row>
    <row r="43" spans="1:19" s="204" customFormat="1" ht="11.25" customHeight="1">
      <c r="A43" s="59"/>
      <c r="B43" s="65">
        <f>IF(Tāme!B47="","",Tāme!B47)</f>
        <v>4.1</v>
      </c>
      <c r="C43" s="66" t="str">
        <f>IF(Tāme!C47="","",Tāme!C47)</f>
        <v/>
      </c>
      <c r="D43" s="274" t="str">
        <f>IF(Tāme!D47="","",Tāme!D47)</f>
        <v/>
      </c>
      <c r="E43" s="274" t="str">
        <f>IF(Tāme!E47="","",Tāme!E47)</f>
        <v/>
      </c>
      <c r="F43" s="67" t="str">
        <f>IF(Tāme!F47="","",Tāme!F47)</f>
        <v/>
      </c>
      <c r="G43" s="300">
        <f>IF(Tāme!G47="","",Tāme!G47)</f>
        <v>1</v>
      </c>
      <c r="H43" s="67">
        <f>IF(Tāme!H47="","",Tāme!H47)</f>
        <v>0</v>
      </c>
      <c r="I43" s="68">
        <f>IF(Tāme!I47="","",Tāme!I47)</f>
        <v>0</v>
      </c>
      <c r="J43" s="69">
        <f>IF(Tāme!J47="","",Tāme!J47)</f>
        <v>0</v>
      </c>
      <c r="K43" s="60"/>
      <c r="L43" s="91" t="str">
        <f>IF(Tāme!L47="","",Tāme!L47)</f>
        <v/>
      </c>
      <c r="M43" s="39"/>
      <c r="N43" s="37"/>
      <c r="O43" s="40"/>
      <c r="P43" s="69" t="str">
        <f aca="true" t="shared" si="7" ref="P43:P52">IF(L43="","",L43-M43-N43-O43)</f>
        <v/>
      </c>
      <c r="Q43" s="59"/>
      <c r="R43" s="59"/>
      <c r="S43" s="59"/>
    </row>
    <row r="44" spans="1:19" s="204" customFormat="1" ht="11.25" customHeight="1" collapsed="1">
      <c r="A44" s="59"/>
      <c r="B44" s="65">
        <f>IF(Tāme!B48="","",Tāme!B48)</f>
        <v>4.2</v>
      </c>
      <c r="C44" s="66" t="str">
        <f>IF(Tāme!C48="","",Tāme!C48)</f>
        <v/>
      </c>
      <c r="D44" s="274" t="str">
        <f>IF(Tāme!D48="","",Tāme!D48)</f>
        <v/>
      </c>
      <c r="E44" s="274" t="str">
        <f>IF(Tāme!E48="","",Tāme!E48)</f>
        <v/>
      </c>
      <c r="F44" s="67" t="str">
        <f>IF(Tāme!F48="","",Tāme!F48)</f>
        <v/>
      </c>
      <c r="G44" s="300">
        <f>IF(Tāme!G48="","",Tāme!G48)</f>
        <v>1</v>
      </c>
      <c r="H44" s="67">
        <f>IF(Tāme!H48="","",Tāme!H48)</f>
        <v>0</v>
      </c>
      <c r="I44" s="68">
        <f>IF(Tāme!I48="","",Tāme!I48)</f>
        <v>0</v>
      </c>
      <c r="J44" s="69">
        <f>IF(Tāme!J48="","",Tāme!J48)</f>
        <v>0</v>
      </c>
      <c r="K44" s="60"/>
      <c r="L44" s="91" t="str">
        <f>IF(Tāme!L48="","",Tāme!L48)</f>
        <v/>
      </c>
      <c r="M44" s="39"/>
      <c r="N44" s="37"/>
      <c r="O44" s="40"/>
      <c r="P44" s="69" t="str">
        <f t="shared" si="7"/>
        <v/>
      </c>
      <c r="Q44" s="59"/>
      <c r="R44" s="59"/>
      <c r="S44" s="59"/>
    </row>
    <row r="45" spans="1:19" s="204" customFormat="1" ht="11.25" customHeight="1" hidden="1" outlineLevel="1">
      <c r="A45" s="59"/>
      <c r="B45" s="65">
        <f>IF(Tāme!B49="","",Tāme!B49)</f>
        <v>4.3</v>
      </c>
      <c r="C45" s="66" t="str">
        <f>IF(Tāme!C49="","",Tāme!C49)</f>
        <v/>
      </c>
      <c r="D45" s="274" t="str">
        <f>IF(Tāme!D49="","",Tāme!D49)</f>
        <v/>
      </c>
      <c r="E45" s="274" t="str">
        <f>IF(Tāme!E49="","",Tāme!E49)</f>
        <v/>
      </c>
      <c r="F45" s="67" t="str">
        <f>IF(Tāme!F49="","",Tāme!F49)</f>
        <v/>
      </c>
      <c r="G45" s="300">
        <f>IF(Tāme!G49="","",Tāme!G49)</f>
        <v>1</v>
      </c>
      <c r="H45" s="67">
        <f>IF(Tāme!H49="","",Tāme!H49)</f>
        <v>0</v>
      </c>
      <c r="I45" s="68">
        <f>IF(Tāme!I49="","",Tāme!I49)</f>
        <v>0</v>
      </c>
      <c r="J45" s="69">
        <f>IF(Tāme!J49="","",Tāme!J49)</f>
        <v>0</v>
      </c>
      <c r="K45" s="60"/>
      <c r="L45" s="91" t="str">
        <f>IF(Tāme!L49="","",Tāme!L49)</f>
        <v/>
      </c>
      <c r="M45" s="39"/>
      <c r="N45" s="37"/>
      <c r="O45" s="40"/>
      <c r="P45" s="69" t="str">
        <f t="shared" si="7"/>
        <v/>
      </c>
      <c r="Q45" s="59"/>
      <c r="R45" s="59"/>
      <c r="S45" s="59"/>
    </row>
    <row r="46" spans="1:19" s="204" customFormat="1" ht="11.25" customHeight="1" hidden="1" outlineLevel="1">
      <c r="A46" s="59"/>
      <c r="B46" s="65">
        <f>IF(Tāme!B50="","",Tāme!B50)</f>
        <v>4.4</v>
      </c>
      <c r="C46" s="66" t="str">
        <f>IF(Tāme!C50="","",Tāme!C50)</f>
        <v/>
      </c>
      <c r="D46" s="274" t="str">
        <f>IF(Tāme!D50="","",Tāme!D50)</f>
        <v/>
      </c>
      <c r="E46" s="274" t="str">
        <f>IF(Tāme!E50="","",Tāme!E50)</f>
        <v/>
      </c>
      <c r="F46" s="67" t="str">
        <f>IF(Tāme!F50="","",Tāme!F50)</f>
        <v/>
      </c>
      <c r="G46" s="300">
        <f>IF(Tāme!G50="","",Tāme!G50)</f>
        <v>1</v>
      </c>
      <c r="H46" s="67">
        <f>IF(Tāme!H50="","",Tāme!H50)</f>
        <v>0</v>
      </c>
      <c r="I46" s="68">
        <f>IF(Tāme!I50="","",Tāme!I50)</f>
        <v>0</v>
      </c>
      <c r="J46" s="69">
        <f>IF(Tāme!J50="","",Tāme!J50)</f>
        <v>0</v>
      </c>
      <c r="K46" s="60"/>
      <c r="L46" s="91" t="str">
        <f>IF(Tāme!L50="","",Tāme!L50)</f>
        <v/>
      </c>
      <c r="M46" s="39"/>
      <c r="N46" s="37"/>
      <c r="O46" s="40"/>
      <c r="P46" s="69" t="str">
        <f t="shared" si="7"/>
        <v/>
      </c>
      <c r="Q46" s="59"/>
      <c r="R46" s="59"/>
      <c r="S46" s="59"/>
    </row>
    <row r="47" spans="1:19" s="204" customFormat="1" ht="11.25" customHeight="1" hidden="1" outlineLevel="1">
      <c r="A47" s="59"/>
      <c r="B47" s="65">
        <f>IF(Tāme!B51="","",Tāme!B51)</f>
        <v>4.5</v>
      </c>
      <c r="C47" s="66" t="str">
        <f>IF(Tāme!C51="","",Tāme!C51)</f>
        <v/>
      </c>
      <c r="D47" s="274" t="str">
        <f>IF(Tāme!D51="","",Tāme!D51)</f>
        <v/>
      </c>
      <c r="E47" s="274" t="str">
        <f>IF(Tāme!E51="","",Tāme!E51)</f>
        <v/>
      </c>
      <c r="F47" s="67" t="str">
        <f>IF(Tāme!F51="","",Tāme!F51)</f>
        <v/>
      </c>
      <c r="G47" s="300">
        <f>IF(Tāme!G51="","",Tāme!G51)</f>
        <v>1</v>
      </c>
      <c r="H47" s="67">
        <f>IF(Tāme!H51="","",Tāme!H51)</f>
        <v>0</v>
      </c>
      <c r="I47" s="68">
        <f>IF(Tāme!I51="","",Tāme!I51)</f>
        <v>0</v>
      </c>
      <c r="J47" s="69">
        <f>IF(Tāme!J51="","",Tāme!J51)</f>
        <v>0</v>
      </c>
      <c r="K47" s="60"/>
      <c r="L47" s="91" t="str">
        <f>IF(Tāme!L51="","",Tāme!L51)</f>
        <v/>
      </c>
      <c r="M47" s="39"/>
      <c r="N47" s="37"/>
      <c r="O47" s="40"/>
      <c r="P47" s="69" t="str">
        <f t="shared" si="7"/>
        <v/>
      </c>
      <c r="Q47" s="59"/>
      <c r="R47" s="59"/>
      <c r="S47" s="59"/>
    </row>
    <row r="48" spans="1:19" s="204" customFormat="1" ht="11.25" customHeight="1" hidden="1" outlineLevel="1">
      <c r="A48" s="59"/>
      <c r="B48" s="65">
        <f>IF(Tāme!B52="","",Tāme!B52)</f>
        <v>4.6</v>
      </c>
      <c r="C48" s="66" t="str">
        <f>IF(Tāme!C52="","",Tāme!C52)</f>
        <v/>
      </c>
      <c r="D48" s="274" t="str">
        <f>IF(Tāme!D52="","",Tāme!D52)</f>
        <v/>
      </c>
      <c r="E48" s="274" t="str">
        <f>IF(Tāme!E52="","",Tāme!E52)</f>
        <v/>
      </c>
      <c r="F48" s="67" t="str">
        <f>IF(Tāme!F52="","",Tāme!F52)</f>
        <v/>
      </c>
      <c r="G48" s="300">
        <f>IF(Tāme!G52="","",Tāme!G52)</f>
        <v>1</v>
      </c>
      <c r="H48" s="67">
        <f>IF(Tāme!H52="","",Tāme!H52)</f>
        <v>0</v>
      </c>
      <c r="I48" s="68">
        <f>IF(Tāme!I52="","",Tāme!I52)</f>
        <v>0</v>
      </c>
      <c r="J48" s="69">
        <f>IF(Tāme!J52="","",Tāme!J52)</f>
        <v>0</v>
      </c>
      <c r="K48" s="60"/>
      <c r="L48" s="91" t="str">
        <f>IF(Tāme!L52="","",Tāme!L52)</f>
        <v/>
      </c>
      <c r="M48" s="39"/>
      <c r="N48" s="37"/>
      <c r="O48" s="40"/>
      <c r="P48" s="69" t="str">
        <f t="shared" si="7"/>
        <v/>
      </c>
      <c r="Q48" s="59"/>
      <c r="R48" s="59"/>
      <c r="S48" s="59"/>
    </row>
    <row r="49" spans="1:19" s="204" customFormat="1" ht="11.25" customHeight="1" hidden="1" outlineLevel="1">
      <c r="A49" s="59"/>
      <c r="B49" s="65">
        <f>IF(Tāme!B53="","",Tāme!B53)</f>
        <v>4.7</v>
      </c>
      <c r="C49" s="66" t="str">
        <f>IF(Tāme!C53="","",Tāme!C53)</f>
        <v/>
      </c>
      <c r="D49" s="274" t="str">
        <f>IF(Tāme!D53="","",Tāme!D53)</f>
        <v/>
      </c>
      <c r="E49" s="274" t="str">
        <f>IF(Tāme!E53="","",Tāme!E53)</f>
        <v/>
      </c>
      <c r="F49" s="67" t="str">
        <f>IF(Tāme!F53="","",Tāme!F53)</f>
        <v/>
      </c>
      <c r="G49" s="300">
        <f>IF(Tāme!G53="","",Tāme!G53)</f>
        <v>1</v>
      </c>
      <c r="H49" s="67">
        <f>IF(Tāme!H53="","",Tāme!H53)</f>
        <v>0</v>
      </c>
      <c r="I49" s="68">
        <f>IF(Tāme!I53="","",Tāme!I53)</f>
        <v>0</v>
      </c>
      <c r="J49" s="69">
        <f>IF(Tāme!J53="","",Tāme!J53)</f>
        <v>0</v>
      </c>
      <c r="K49" s="60"/>
      <c r="L49" s="91" t="str">
        <f>IF(Tāme!L53="","",Tāme!L53)</f>
        <v/>
      </c>
      <c r="M49" s="39"/>
      <c r="N49" s="37"/>
      <c r="O49" s="40"/>
      <c r="P49" s="69" t="str">
        <f t="shared" si="7"/>
        <v/>
      </c>
      <c r="Q49" s="59"/>
      <c r="R49" s="59"/>
      <c r="S49" s="59"/>
    </row>
    <row r="50" spans="1:19" s="204" customFormat="1" ht="11.25" customHeight="1" hidden="1" outlineLevel="1">
      <c r="A50" s="59"/>
      <c r="B50" s="65">
        <f>IF(Tāme!B54="","",Tāme!B54)</f>
        <v>4.8</v>
      </c>
      <c r="C50" s="66" t="str">
        <f>IF(Tāme!C54="","",Tāme!C54)</f>
        <v/>
      </c>
      <c r="D50" s="274" t="str">
        <f>IF(Tāme!D54="","",Tāme!D54)</f>
        <v/>
      </c>
      <c r="E50" s="274" t="str">
        <f>IF(Tāme!E54="","",Tāme!E54)</f>
        <v/>
      </c>
      <c r="F50" s="67" t="str">
        <f>IF(Tāme!F54="","",Tāme!F54)</f>
        <v/>
      </c>
      <c r="G50" s="300">
        <f>IF(Tāme!G54="","",Tāme!G54)</f>
        <v>1</v>
      </c>
      <c r="H50" s="67">
        <f>IF(Tāme!H54="","",Tāme!H54)</f>
        <v>0</v>
      </c>
      <c r="I50" s="68">
        <f>IF(Tāme!I54="","",Tāme!I54)</f>
        <v>0</v>
      </c>
      <c r="J50" s="69">
        <f>IF(Tāme!J54="","",Tāme!J54)</f>
        <v>0</v>
      </c>
      <c r="K50" s="60"/>
      <c r="L50" s="91" t="str">
        <f>IF(Tāme!L54="","",Tāme!L54)</f>
        <v/>
      </c>
      <c r="M50" s="39"/>
      <c r="N50" s="37"/>
      <c r="O50" s="40"/>
      <c r="P50" s="69" t="str">
        <f t="shared" si="7"/>
        <v/>
      </c>
      <c r="Q50" s="59"/>
      <c r="R50" s="59"/>
      <c r="S50" s="59"/>
    </row>
    <row r="51" spans="1:19" s="204" customFormat="1" ht="11.25" customHeight="1" hidden="1" outlineLevel="1">
      <c r="A51" s="59"/>
      <c r="B51" s="65">
        <f>IF(Tāme!B55="","",Tāme!B55)</f>
        <v>4.9</v>
      </c>
      <c r="C51" s="66" t="str">
        <f>IF(Tāme!C55="","",Tāme!C55)</f>
        <v/>
      </c>
      <c r="D51" s="274" t="str">
        <f>IF(Tāme!D55="","",Tāme!D55)</f>
        <v/>
      </c>
      <c r="E51" s="274" t="str">
        <f>IF(Tāme!E55="","",Tāme!E55)</f>
        <v/>
      </c>
      <c r="F51" s="67" t="str">
        <f>IF(Tāme!F55="","",Tāme!F55)</f>
        <v/>
      </c>
      <c r="G51" s="300">
        <f>IF(Tāme!G55="","",Tāme!G55)</f>
        <v>1</v>
      </c>
      <c r="H51" s="67">
        <f>IF(Tāme!H55="","",Tāme!H55)</f>
        <v>0</v>
      </c>
      <c r="I51" s="68">
        <f>IF(Tāme!I55="","",Tāme!I55)</f>
        <v>0</v>
      </c>
      <c r="J51" s="69">
        <f>IF(Tāme!J55="","",Tāme!J55)</f>
        <v>0</v>
      </c>
      <c r="K51" s="60"/>
      <c r="L51" s="91" t="str">
        <f>IF(Tāme!L55="","",Tāme!L55)</f>
        <v/>
      </c>
      <c r="M51" s="39"/>
      <c r="N51" s="37"/>
      <c r="O51" s="40"/>
      <c r="P51" s="69" t="str">
        <f t="shared" si="7"/>
        <v/>
      </c>
      <c r="Q51" s="59"/>
      <c r="R51" s="59"/>
      <c r="S51" s="59"/>
    </row>
    <row r="52" spans="1:19" s="204" customFormat="1" ht="11.25" customHeight="1" hidden="1" outlineLevel="1">
      <c r="A52" s="59"/>
      <c r="B52" s="70" t="str">
        <f>IF(Tāme!B56="","",Tāme!B56)</f>
        <v>4.10.</v>
      </c>
      <c r="C52" s="71" t="str">
        <f>IF(Tāme!C56="","",Tāme!C56)</f>
        <v/>
      </c>
      <c r="D52" s="275" t="str">
        <f>IF(Tāme!D56="","",Tāme!D56)</f>
        <v/>
      </c>
      <c r="E52" s="275" t="str">
        <f>IF(Tāme!E56="","",Tāme!E56)</f>
        <v/>
      </c>
      <c r="F52" s="72" t="str">
        <f>IF(Tāme!F56="","",Tāme!F56)</f>
        <v/>
      </c>
      <c r="G52" s="301">
        <f>IF(Tāme!G56="","",Tāme!G56)</f>
        <v>1</v>
      </c>
      <c r="H52" s="72">
        <f>IF(Tāme!H56="","",Tāme!H56)</f>
        <v>0</v>
      </c>
      <c r="I52" s="73">
        <f>IF(Tāme!I56="","",Tāme!I56)</f>
        <v>0</v>
      </c>
      <c r="J52" s="74">
        <f>IF(Tāme!J56="","",Tāme!J56)</f>
        <v>0</v>
      </c>
      <c r="K52" s="60"/>
      <c r="L52" s="93" t="str">
        <f>IF(Tāme!L56="","",Tāme!L56)</f>
        <v/>
      </c>
      <c r="M52" s="41"/>
      <c r="N52" s="37"/>
      <c r="O52" s="40"/>
      <c r="P52" s="69" t="str">
        <f t="shared" si="7"/>
        <v/>
      </c>
      <c r="Q52" s="59"/>
      <c r="R52" s="59"/>
      <c r="S52" s="59"/>
    </row>
    <row r="53" spans="1:19" s="204" customFormat="1" ht="22.5" customHeight="1">
      <c r="A53" s="59"/>
      <c r="B53" s="76">
        <v>5</v>
      </c>
      <c r="C53" s="402" t="str">
        <f>Tāme!C57</f>
        <v>Būvniecības izmaksas</v>
      </c>
      <c r="D53" s="403"/>
      <c r="E53" s="276"/>
      <c r="F53" s="77"/>
      <c r="G53" s="302"/>
      <c r="H53" s="125"/>
      <c r="I53" s="211"/>
      <c r="J53" s="86">
        <f>SUM(J54:J63)</f>
        <v>0</v>
      </c>
      <c r="K53" s="60"/>
      <c r="L53" s="106">
        <f>SUM(L54:L63)</f>
        <v>0</v>
      </c>
      <c r="M53" s="106">
        <f>SUM(M54:M63)</f>
        <v>0</v>
      </c>
      <c r="N53" s="209">
        <f>SUM(N54:N63)</f>
        <v>0</v>
      </c>
      <c r="O53" s="107">
        <f>SUM(O54:O63)</f>
        <v>0</v>
      </c>
      <c r="P53" s="86">
        <f>SUM(P54:P63)</f>
        <v>0</v>
      </c>
      <c r="Q53" s="59"/>
      <c r="R53" s="59"/>
      <c r="S53" s="59"/>
    </row>
    <row r="54" spans="1:19" s="204" customFormat="1" ht="11.25" customHeight="1">
      <c r="A54" s="59"/>
      <c r="B54" s="65">
        <f>IF(Tāme!B58="","",Tāme!B58)</f>
        <v>5.1</v>
      </c>
      <c r="C54" s="66" t="str">
        <f>IF(Tāme!C58="","",Tāme!C58)</f>
        <v/>
      </c>
      <c r="D54" s="274" t="str">
        <f>IF(Tāme!D58="","",Tāme!D58)</f>
        <v/>
      </c>
      <c r="E54" s="274" t="str">
        <f>IF(Tāme!E58="","",Tāme!E58)</f>
        <v/>
      </c>
      <c r="F54" s="67" t="str">
        <f>IF(Tāme!F58="","",Tāme!F58)</f>
        <v/>
      </c>
      <c r="G54" s="300">
        <f>IF(Tāme!G58="","",Tāme!G58)</f>
        <v>1</v>
      </c>
      <c r="H54" s="67">
        <f>IF(Tāme!H58="","",Tāme!H58)</f>
        <v>0</v>
      </c>
      <c r="I54" s="68">
        <f>IF(Tāme!I58="","",Tāme!I58)</f>
        <v>0</v>
      </c>
      <c r="J54" s="69">
        <f>IF(Tāme!J58="","",Tāme!J58)</f>
        <v>0</v>
      </c>
      <c r="K54" s="60"/>
      <c r="L54" s="91" t="str">
        <f>IF(Tāme!L58="","",Tāme!L58)</f>
        <v/>
      </c>
      <c r="M54" s="39"/>
      <c r="N54" s="37"/>
      <c r="O54" s="40"/>
      <c r="P54" s="69" t="str">
        <f aca="true" t="shared" si="8" ref="P54:P63">IF(L54="","",L54-M54-N54-O54)</f>
        <v/>
      </c>
      <c r="Q54" s="59"/>
      <c r="R54" s="59"/>
      <c r="S54" s="59"/>
    </row>
    <row r="55" spans="1:19" s="204" customFormat="1" ht="11.25" customHeight="1" collapsed="1">
      <c r="A55" s="59"/>
      <c r="B55" s="65">
        <f>IF(Tāme!B59="","",Tāme!B59)</f>
        <v>5.2</v>
      </c>
      <c r="C55" s="66" t="str">
        <f>IF(Tāme!C59="","",Tāme!C59)</f>
        <v/>
      </c>
      <c r="D55" s="274" t="str">
        <f>IF(Tāme!D59="","",Tāme!D59)</f>
        <v/>
      </c>
      <c r="E55" s="274" t="str">
        <f>IF(Tāme!E59="","",Tāme!E59)</f>
        <v/>
      </c>
      <c r="F55" s="67" t="str">
        <f>IF(Tāme!F59="","",Tāme!F59)</f>
        <v/>
      </c>
      <c r="G55" s="300">
        <f>IF(Tāme!G59="","",Tāme!G59)</f>
        <v>1</v>
      </c>
      <c r="H55" s="67">
        <f>IF(Tāme!H59="","",Tāme!H59)</f>
        <v>0</v>
      </c>
      <c r="I55" s="68">
        <f>IF(Tāme!I59="","",Tāme!I59)</f>
        <v>0</v>
      </c>
      <c r="J55" s="69">
        <f>IF(Tāme!J59="","",Tāme!J59)</f>
        <v>0</v>
      </c>
      <c r="K55" s="60"/>
      <c r="L55" s="91" t="str">
        <f>IF(Tāme!L59="","",Tāme!L59)</f>
        <v/>
      </c>
      <c r="M55" s="39"/>
      <c r="N55" s="37"/>
      <c r="O55" s="40"/>
      <c r="P55" s="69" t="str">
        <f t="shared" si="8"/>
        <v/>
      </c>
      <c r="Q55" s="59"/>
      <c r="R55" s="59"/>
      <c r="S55" s="59"/>
    </row>
    <row r="56" spans="1:19" s="204" customFormat="1" ht="11.25" customHeight="1" hidden="1" outlineLevel="1">
      <c r="A56" s="59"/>
      <c r="B56" s="65">
        <f>IF(Tāme!B60="","",Tāme!B60)</f>
        <v>5.3</v>
      </c>
      <c r="C56" s="66" t="str">
        <f>IF(Tāme!C60="","",Tāme!C60)</f>
        <v/>
      </c>
      <c r="D56" s="274" t="str">
        <f>IF(Tāme!D60="","",Tāme!D60)</f>
        <v/>
      </c>
      <c r="E56" s="274" t="str">
        <f>IF(Tāme!E60="","",Tāme!E60)</f>
        <v/>
      </c>
      <c r="F56" s="67" t="str">
        <f>IF(Tāme!F60="","",Tāme!F60)</f>
        <v/>
      </c>
      <c r="G56" s="300">
        <f>IF(Tāme!G60="","",Tāme!G60)</f>
        <v>1</v>
      </c>
      <c r="H56" s="67">
        <f>IF(Tāme!H60="","",Tāme!H60)</f>
        <v>0</v>
      </c>
      <c r="I56" s="68">
        <f>IF(Tāme!I60="","",Tāme!I60)</f>
        <v>0</v>
      </c>
      <c r="J56" s="69">
        <f>IF(Tāme!J60="","",Tāme!J60)</f>
        <v>0</v>
      </c>
      <c r="K56" s="60"/>
      <c r="L56" s="91" t="str">
        <f>IF(Tāme!L60="","",Tāme!L60)</f>
        <v/>
      </c>
      <c r="M56" s="39"/>
      <c r="N56" s="37"/>
      <c r="O56" s="40"/>
      <c r="P56" s="69" t="str">
        <f t="shared" si="8"/>
        <v/>
      </c>
      <c r="Q56" s="59"/>
      <c r="R56" s="59"/>
      <c r="S56" s="59"/>
    </row>
    <row r="57" spans="1:19" s="204" customFormat="1" ht="11.25" customHeight="1" hidden="1" outlineLevel="1">
      <c r="A57" s="59"/>
      <c r="B57" s="65">
        <f>IF(Tāme!B61="","",Tāme!B61)</f>
        <v>5.4</v>
      </c>
      <c r="C57" s="66" t="str">
        <f>IF(Tāme!C61="","",Tāme!C61)</f>
        <v/>
      </c>
      <c r="D57" s="274" t="str">
        <f>IF(Tāme!D61="","",Tāme!D61)</f>
        <v/>
      </c>
      <c r="E57" s="274" t="str">
        <f>IF(Tāme!E61="","",Tāme!E61)</f>
        <v/>
      </c>
      <c r="F57" s="67" t="str">
        <f>IF(Tāme!F61="","",Tāme!F61)</f>
        <v/>
      </c>
      <c r="G57" s="300">
        <f>IF(Tāme!G61="","",Tāme!G61)</f>
        <v>1</v>
      </c>
      <c r="H57" s="67">
        <f>IF(Tāme!H61="","",Tāme!H61)</f>
        <v>0</v>
      </c>
      <c r="I57" s="68">
        <f>IF(Tāme!I61="","",Tāme!I61)</f>
        <v>0</v>
      </c>
      <c r="J57" s="69">
        <f>IF(Tāme!J61="","",Tāme!J61)</f>
        <v>0</v>
      </c>
      <c r="K57" s="60"/>
      <c r="L57" s="91" t="str">
        <f>IF(Tāme!L61="","",Tāme!L61)</f>
        <v/>
      </c>
      <c r="M57" s="39"/>
      <c r="N57" s="37"/>
      <c r="O57" s="40"/>
      <c r="P57" s="69" t="str">
        <f t="shared" si="8"/>
        <v/>
      </c>
      <c r="Q57" s="59"/>
      <c r="R57" s="59"/>
      <c r="S57" s="59"/>
    </row>
    <row r="58" spans="1:19" s="204" customFormat="1" ht="11.25" customHeight="1" hidden="1" outlineLevel="1">
      <c r="A58" s="59"/>
      <c r="B58" s="65">
        <f>IF(Tāme!B62="","",Tāme!B62)</f>
        <v>5.5</v>
      </c>
      <c r="C58" s="66" t="str">
        <f>IF(Tāme!C62="","",Tāme!C62)</f>
        <v/>
      </c>
      <c r="D58" s="274" t="str">
        <f>IF(Tāme!D62="","",Tāme!D62)</f>
        <v/>
      </c>
      <c r="E58" s="274" t="str">
        <f>IF(Tāme!E62="","",Tāme!E62)</f>
        <v/>
      </c>
      <c r="F58" s="67" t="str">
        <f>IF(Tāme!F62="","",Tāme!F62)</f>
        <v/>
      </c>
      <c r="G58" s="300">
        <f>IF(Tāme!G62="","",Tāme!G62)</f>
        <v>1</v>
      </c>
      <c r="H58" s="67">
        <f>IF(Tāme!H62="","",Tāme!H62)</f>
        <v>0</v>
      </c>
      <c r="I58" s="68">
        <f>IF(Tāme!I62="","",Tāme!I62)</f>
        <v>0</v>
      </c>
      <c r="J58" s="69">
        <f>IF(Tāme!J62="","",Tāme!J62)</f>
        <v>0</v>
      </c>
      <c r="K58" s="60"/>
      <c r="L58" s="91" t="str">
        <f>IF(Tāme!L62="","",Tāme!L62)</f>
        <v/>
      </c>
      <c r="M58" s="39"/>
      <c r="N58" s="37"/>
      <c r="O58" s="40"/>
      <c r="P58" s="69" t="str">
        <f t="shared" si="8"/>
        <v/>
      </c>
      <c r="Q58" s="59"/>
      <c r="R58" s="59"/>
      <c r="S58" s="59"/>
    </row>
    <row r="59" spans="1:19" s="204" customFormat="1" ht="11.25" customHeight="1" hidden="1" outlineLevel="1">
      <c r="A59" s="59"/>
      <c r="B59" s="65">
        <f>IF(Tāme!B63="","",Tāme!B63)</f>
        <v>5.6</v>
      </c>
      <c r="C59" s="66" t="str">
        <f>IF(Tāme!C63="","",Tāme!C63)</f>
        <v/>
      </c>
      <c r="D59" s="274" t="str">
        <f>IF(Tāme!D63="","",Tāme!D63)</f>
        <v/>
      </c>
      <c r="E59" s="274" t="str">
        <f>IF(Tāme!E63="","",Tāme!E63)</f>
        <v/>
      </c>
      <c r="F59" s="67" t="str">
        <f>IF(Tāme!F63="","",Tāme!F63)</f>
        <v/>
      </c>
      <c r="G59" s="300">
        <f>IF(Tāme!G63="","",Tāme!G63)</f>
        <v>1</v>
      </c>
      <c r="H59" s="67">
        <f>IF(Tāme!H63="","",Tāme!H63)</f>
        <v>0</v>
      </c>
      <c r="I59" s="68">
        <f>IF(Tāme!I63="","",Tāme!I63)</f>
        <v>0</v>
      </c>
      <c r="J59" s="69">
        <f>IF(Tāme!J63="","",Tāme!J63)</f>
        <v>0</v>
      </c>
      <c r="K59" s="60"/>
      <c r="L59" s="91" t="str">
        <f>IF(Tāme!L63="","",Tāme!L63)</f>
        <v/>
      </c>
      <c r="M59" s="39"/>
      <c r="N59" s="37"/>
      <c r="O59" s="40"/>
      <c r="P59" s="69" t="str">
        <f t="shared" si="8"/>
        <v/>
      </c>
      <c r="Q59" s="59"/>
      <c r="R59" s="59"/>
      <c r="S59" s="59"/>
    </row>
    <row r="60" spans="1:19" s="204" customFormat="1" ht="11.25" customHeight="1" hidden="1" outlineLevel="1">
      <c r="A60" s="59"/>
      <c r="B60" s="65">
        <f>IF(Tāme!B64="","",Tāme!B64)</f>
        <v>5.7</v>
      </c>
      <c r="C60" s="66" t="str">
        <f>IF(Tāme!C64="","",Tāme!C64)</f>
        <v/>
      </c>
      <c r="D60" s="274" t="str">
        <f>IF(Tāme!D64="","",Tāme!D64)</f>
        <v/>
      </c>
      <c r="E60" s="274" t="str">
        <f>IF(Tāme!E64="","",Tāme!E64)</f>
        <v/>
      </c>
      <c r="F60" s="67" t="str">
        <f>IF(Tāme!F64="","",Tāme!F64)</f>
        <v/>
      </c>
      <c r="G60" s="300">
        <f>IF(Tāme!G64="","",Tāme!G64)</f>
        <v>1</v>
      </c>
      <c r="H60" s="67">
        <f>IF(Tāme!H64="","",Tāme!H64)</f>
        <v>0</v>
      </c>
      <c r="I60" s="68">
        <f>IF(Tāme!I64="","",Tāme!I64)</f>
        <v>0</v>
      </c>
      <c r="J60" s="69">
        <f>IF(Tāme!J64="","",Tāme!J64)</f>
        <v>0</v>
      </c>
      <c r="K60" s="60"/>
      <c r="L60" s="91" t="str">
        <f>IF(Tāme!L64="","",Tāme!L64)</f>
        <v/>
      </c>
      <c r="M60" s="39"/>
      <c r="N60" s="37"/>
      <c r="O60" s="40"/>
      <c r="P60" s="69" t="str">
        <f t="shared" si="8"/>
        <v/>
      </c>
      <c r="Q60" s="59"/>
      <c r="R60" s="59"/>
      <c r="S60" s="59"/>
    </row>
    <row r="61" spans="1:19" s="204" customFormat="1" ht="11.25" customHeight="1" hidden="1" outlineLevel="1">
      <c r="A61" s="59"/>
      <c r="B61" s="65">
        <f>IF(Tāme!B65="","",Tāme!B65)</f>
        <v>5.8</v>
      </c>
      <c r="C61" s="66" t="str">
        <f>IF(Tāme!C65="","",Tāme!C65)</f>
        <v/>
      </c>
      <c r="D61" s="274" t="str">
        <f>IF(Tāme!D65="","",Tāme!D65)</f>
        <v/>
      </c>
      <c r="E61" s="274" t="str">
        <f>IF(Tāme!E65="","",Tāme!E65)</f>
        <v/>
      </c>
      <c r="F61" s="67" t="str">
        <f>IF(Tāme!F65="","",Tāme!F65)</f>
        <v/>
      </c>
      <c r="G61" s="300">
        <f>IF(Tāme!G65="","",Tāme!G65)</f>
        <v>1</v>
      </c>
      <c r="H61" s="67">
        <f>IF(Tāme!H65="","",Tāme!H65)</f>
        <v>0</v>
      </c>
      <c r="I61" s="68">
        <f>IF(Tāme!I65="","",Tāme!I65)</f>
        <v>0</v>
      </c>
      <c r="J61" s="69">
        <f>IF(Tāme!J65="","",Tāme!J65)</f>
        <v>0</v>
      </c>
      <c r="K61" s="60"/>
      <c r="L61" s="91" t="str">
        <f>IF(Tāme!L65="","",Tāme!L65)</f>
        <v/>
      </c>
      <c r="M61" s="39"/>
      <c r="N61" s="37"/>
      <c r="O61" s="40"/>
      <c r="P61" s="69" t="str">
        <f t="shared" si="8"/>
        <v/>
      </c>
      <c r="Q61" s="59"/>
      <c r="R61" s="59"/>
      <c r="S61" s="59"/>
    </row>
    <row r="62" spans="1:19" s="204" customFormat="1" ht="11.25" customHeight="1" hidden="1" outlineLevel="1">
      <c r="A62" s="59"/>
      <c r="B62" s="65">
        <f>IF(Tāme!B66="","",Tāme!B66)</f>
        <v>5.9</v>
      </c>
      <c r="C62" s="66" t="str">
        <f>IF(Tāme!C66="","",Tāme!C66)</f>
        <v/>
      </c>
      <c r="D62" s="274" t="str">
        <f>IF(Tāme!D66="","",Tāme!D66)</f>
        <v/>
      </c>
      <c r="E62" s="274" t="str">
        <f>IF(Tāme!E66="","",Tāme!E66)</f>
        <v/>
      </c>
      <c r="F62" s="67" t="str">
        <f>IF(Tāme!F66="","",Tāme!F66)</f>
        <v/>
      </c>
      <c r="G62" s="300">
        <f>IF(Tāme!G66="","",Tāme!G66)</f>
        <v>1</v>
      </c>
      <c r="H62" s="67">
        <f>IF(Tāme!H66="","",Tāme!H66)</f>
        <v>0</v>
      </c>
      <c r="I62" s="68">
        <f>IF(Tāme!I66="","",Tāme!I66)</f>
        <v>0</v>
      </c>
      <c r="J62" s="69">
        <f>IF(Tāme!J66="","",Tāme!J66)</f>
        <v>0</v>
      </c>
      <c r="K62" s="60"/>
      <c r="L62" s="91" t="str">
        <f>IF(Tāme!L66="","",Tāme!L66)</f>
        <v/>
      </c>
      <c r="M62" s="39"/>
      <c r="N62" s="37"/>
      <c r="O62" s="40"/>
      <c r="P62" s="69" t="str">
        <f t="shared" si="8"/>
        <v/>
      </c>
      <c r="Q62" s="59"/>
      <c r="R62" s="59"/>
      <c r="S62" s="59"/>
    </row>
    <row r="63" spans="1:19" s="204" customFormat="1" ht="11.25" customHeight="1" hidden="1" outlineLevel="1">
      <c r="A63" s="59"/>
      <c r="B63" s="70" t="str">
        <f>IF(Tāme!B67="","",Tāme!B67)</f>
        <v>5.10.</v>
      </c>
      <c r="C63" s="71" t="str">
        <f>IF(Tāme!C67="","",Tāme!C67)</f>
        <v/>
      </c>
      <c r="D63" s="275" t="str">
        <f>IF(Tāme!D67="","",Tāme!D67)</f>
        <v/>
      </c>
      <c r="E63" s="275" t="str">
        <f>IF(Tāme!E67="","",Tāme!E67)</f>
        <v/>
      </c>
      <c r="F63" s="72" t="str">
        <f>IF(Tāme!F67="","",Tāme!F67)</f>
        <v/>
      </c>
      <c r="G63" s="301">
        <f>IF(Tāme!G67="","",Tāme!G67)</f>
        <v>1</v>
      </c>
      <c r="H63" s="72">
        <f>IF(Tāme!H67="","",Tāme!H67)</f>
        <v>0</v>
      </c>
      <c r="I63" s="73">
        <f>IF(Tāme!I67="","",Tāme!I67)</f>
        <v>0</v>
      </c>
      <c r="J63" s="74">
        <f>IF(Tāme!J67="","",Tāme!J67)</f>
        <v>0</v>
      </c>
      <c r="K63" s="60"/>
      <c r="L63" s="93" t="str">
        <f>IF(Tāme!L67="","",Tāme!L67)</f>
        <v/>
      </c>
      <c r="M63" s="41"/>
      <c r="N63" s="37"/>
      <c r="O63" s="40"/>
      <c r="P63" s="69" t="str">
        <f t="shared" si="8"/>
        <v/>
      </c>
      <c r="Q63" s="59"/>
      <c r="R63" s="59"/>
      <c r="S63" s="59"/>
    </row>
    <row r="64" spans="1:19" s="204" customFormat="1" ht="22.5" customHeight="1">
      <c r="A64" s="59"/>
      <c r="B64" s="61">
        <v>6</v>
      </c>
      <c r="C64" s="402" t="str">
        <f>Tāme!C68</f>
        <v>Infrastruktūras būvniecības un nepieciešamo inženiertehnisko tīklu pieslēgumu izbūves izmaksas
(</v>
      </c>
      <c r="D64" s="403"/>
      <c r="E64" s="273"/>
      <c r="F64" s="62"/>
      <c r="G64" s="299"/>
      <c r="H64" s="63"/>
      <c r="I64" s="210"/>
      <c r="J64" s="86">
        <f>SUM(J65:J74)</f>
        <v>0</v>
      </c>
      <c r="K64" s="60"/>
      <c r="L64" s="106">
        <f>SUM(L65:L74)</f>
        <v>0</v>
      </c>
      <c r="M64" s="106">
        <f>SUM(M65:M74)</f>
        <v>0</v>
      </c>
      <c r="N64" s="209">
        <f>SUM(N65:N74)</f>
        <v>0</v>
      </c>
      <c r="O64" s="107">
        <f aca="true" t="shared" si="9" ref="O64">SUM(O65:O74)</f>
        <v>0</v>
      </c>
      <c r="P64" s="86">
        <f>SUM(P65:P74)</f>
        <v>0</v>
      </c>
      <c r="Q64" s="59"/>
      <c r="R64" s="59"/>
      <c r="S64" s="59"/>
    </row>
    <row r="65" spans="1:19" s="204" customFormat="1" ht="11.25" customHeight="1">
      <c r="A65" s="78" t="str">
        <f>IF(Tāme!A69="","",Tāme!A69)</f>
        <v/>
      </c>
      <c r="B65" s="65">
        <f>IF(Tāme!B69="","",Tāme!B69)</f>
        <v>6.1</v>
      </c>
      <c r="C65" s="66" t="str">
        <f>IF(Tāme!C69="","",Tāme!C69)</f>
        <v/>
      </c>
      <c r="D65" s="274" t="str">
        <f>IF(Tāme!D69="","",Tāme!D69)</f>
        <v/>
      </c>
      <c r="E65" s="274" t="str">
        <f>IF(Tāme!E69="","",Tāme!E69)</f>
        <v/>
      </c>
      <c r="F65" s="67" t="str">
        <f>IF(Tāme!F69="","",Tāme!F69)</f>
        <v/>
      </c>
      <c r="G65" s="300">
        <f>IF(Tāme!G69="","",Tāme!G69)</f>
        <v>1</v>
      </c>
      <c r="H65" s="67">
        <f>IF(Tāme!H69="","",Tāme!H69)</f>
        <v>0</v>
      </c>
      <c r="I65" s="68">
        <f>IF(Tāme!I69="","",Tāme!I69)</f>
        <v>0</v>
      </c>
      <c r="J65" s="69">
        <f>IF(Tāme!J69="","",Tāme!J69)</f>
        <v>0</v>
      </c>
      <c r="K65" s="60"/>
      <c r="L65" s="91" t="str">
        <f>IF(Tāme!L69="","",Tāme!L69)</f>
        <v/>
      </c>
      <c r="M65" s="39"/>
      <c r="N65" s="37"/>
      <c r="O65" s="40"/>
      <c r="P65" s="69" t="str">
        <f aca="true" t="shared" si="10" ref="P65:P74">IF(L65="","",L65-M65-N65-O65)</f>
        <v/>
      </c>
      <c r="Q65" s="59"/>
      <c r="R65" s="59"/>
      <c r="S65" s="59"/>
    </row>
    <row r="66" spans="1:19" s="204" customFormat="1" ht="11.25" customHeight="1" collapsed="1">
      <c r="A66" s="78" t="str">
        <f>IF(Tāme!A70="","",Tāme!A70)</f>
        <v/>
      </c>
      <c r="B66" s="65">
        <f>IF(Tāme!B70="","",Tāme!B70)</f>
        <v>6.2</v>
      </c>
      <c r="C66" s="66" t="str">
        <f>IF(Tāme!C70="","",Tāme!C70)</f>
        <v/>
      </c>
      <c r="D66" s="274" t="str">
        <f>IF(Tāme!D70="","",Tāme!D70)</f>
        <v/>
      </c>
      <c r="E66" s="274" t="str">
        <f>IF(Tāme!E70="","",Tāme!E70)</f>
        <v/>
      </c>
      <c r="F66" s="67" t="str">
        <f>IF(Tāme!F70="","",Tāme!F70)</f>
        <v/>
      </c>
      <c r="G66" s="300">
        <f>IF(Tāme!G70="","",Tāme!G70)</f>
        <v>1</v>
      </c>
      <c r="H66" s="67">
        <f>IF(Tāme!H70="","",Tāme!H70)</f>
        <v>0</v>
      </c>
      <c r="I66" s="68">
        <f>IF(Tāme!I70="","",Tāme!I70)</f>
        <v>0</v>
      </c>
      <c r="J66" s="69">
        <f>IF(Tāme!J70="","",Tāme!J70)</f>
        <v>0</v>
      </c>
      <c r="K66" s="60"/>
      <c r="L66" s="91" t="str">
        <f>IF(Tāme!L70="","",Tāme!L70)</f>
        <v/>
      </c>
      <c r="M66" s="39"/>
      <c r="N66" s="37"/>
      <c r="O66" s="40"/>
      <c r="P66" s="69" t="str">
        <f t="shared" si="10"/>
        <v/>
      </c>
      <c r="Q66" s="59"/>
      <c r="R66" s="59"/>
      <c r="S66" s="59"/>
    </row>
    <row r="67" spans="1:19" s="204" customFormat="1" ht="11.25" customHeight="1" hidden="1" outlineLevel="1">
      <c r="A67" s="78" t="str">
        <f>IF(Tāme!A71="","",Tāme!A71)</f>
        <v/>
      </c>
      <c r="B67" s="65">
        <f>IF(Tāme!B71="","",Tāme!B71)</f>
        <v>6.3</v>
      </c>
      <c r="C67" s="66" t="str">
        <f>IF(Tāme!C71="","",Tāme!C71)</f>
        <v/>
      </c>
      <c r="D67" s="274" t="str">
        <f>IF(Tāme!D71="","",Tāme!D71)</f>
        <v/>
      </c>
      <c r="E67" s="274" t="str">
        <f>IF(Tāme!E71="","",Tāme!E71)</f>
        <v/>
      </c>
      <c r="F67" s="67" t="str">
        <f>IF(Tāme!F71="","",Tāme!F71)</f>
        <v/>
      </c>
      <c r="G67" s="300">
        <f>IF(Tāme!G71="","",Tāme!G71)</f>
        <v>1</v>
      </c>
      <c r="H67" s="67">
        <f>IF(Tāme!H71="","",Tāme!H71)</f>
        <v>0</v>
      </c>
      <c r="I67" s="68">
        <f>IF(Tāme!I71="","",Tāme!I71)</f>
        <v>0</v>
      </c>
      <c r="J67" s="69">
        <f>IF(Tāme!J71="","",Tāme!J71)</f>
        <v>0</v>
      </c>
      <c r="K67" s="60"/>
      <c r="L67" s="91" t="str">
        <f>IF(Tāme!L71="","",Tāme!L71)</f>
        <v/>
      </c>
      <c r="M67" s="39"/>
      <c r="N67" s="37"/>
      <c r="O67" s="40"/>
      <c r="P67" s="69" t="str">
        <f t="shared" si="10"/>
        <v/>
      </c>
      <c r="Q67" s="59"/>
      <c r="R67" s="59"/>
      <c r="S67" s="59"/>
    </row>
    <row r="68" spans="1:19" s="204" customFormat="1" ht="11.25" customHeight="1" hidden="1" outlineLevel="1">
      <c r="A68" s="78" t="str">
        <f>IF(Tāme!A72="","",Tāme!A72)</f>
        <v/>
      </c>
      <c r="B68" s="65">
        <f>IF(Tāme!B72="","",Tāme!B72)</f>
        <v>6.4</v>
      </c>
      <c r="C68" s="66" t="str">
        <f>IF(Tāme!C72="","",Tāme!C72)</f>
        <v/>
      </c>
      <c r="D68" s="274" t="str">
        <f>IF(Tāme!D72="","",Tāme!D72)</f>
        <v/>
      </c>
      <c r="E68" s="274" t="str">
        <f>IF(Tāme!E72="","",Tāme!E72)</f>
        <v/>
      </c>
      <c r="F68" s="67" t="str">
        <f>IF(Tāme!F72="","",Tāme!F72)</f>
        <v/>
      </c>
      <c r="G68" s="300">
        <f>IF(Tāme!G72="","",Tāme!G72)</f>
        <v>1</v>
      </c>
      <c r="H68" s="67">
        <f>IF(Tāme!H72="","",Tāme!H72)</f>
        <v>0</v>
      </c>
      <c r="I68" s="68">
        <f>IF(Tāme!I72="","",Tāme!I72)</f>
        <v>0</v>
      </c>
      <c r="J68" s="69">
        <f>IF(Tāme!J72="","",Tāme!J72)</f>
        <v>0</v>
      </c>
      <c r="K68" s="60"/>
      <c r="L68" s="91" t="str">
        <f>IF(Tāme!L72="","",Tāme!L72)</f>
        <v/>
      </c>
      <c r="M68" s="39"/>
      <c r="N68" s="37"/>
      <c r="O68" s="40"/>
      <c r="P68" s="69" t="str">
        <f t="shared" si="10"/>
        <v/>
      </c>
      <c r="Q68" s="59"/>
      <c r="R68" s="59"/>
      <c r="S68" s="59"/>
    </row>
    <row r="69" spans="1:19" s="204" customFormat="1" ht="11.25" customHeight="1" hidden="1" outlineLevel="1">
      <c r="A69" s="78" t="str">
        <f>IF(Tāme!A73="","",Tāme!A73)</f>
        <v/>
      </c>
      <c r="B69" s="65">
        <f>IF(Tāme!B73="","",Tāme!B73)</f>
        <v>6.5</v>
      </c>
      <c r="C69" s="66" t="str">
        <f>IF(Tāme!C73="","",Tāme!C73)</f>
        <v/>
      </c>
      <c r="D69" s="274" t="str">
        <f>IF(Tāme!D73="","",Tāme!D73)</f>
        <v/>
      </c>
      <c r="E69" s="274" t="str">
        <f>IF(Tāme!E73="","",Tāme!E73)</f>
        <v/>
      </c>
      <c r="F69" s="67" t="str">
        <f>IF(Tāme!F73="","",Tāme!F73)</f>
        <v/>
      </c>
      <c r="G69" s="300">
        <f>IF(Tāme!G73="","",Tāme!G73)</f>
        <v>1</v>
      </c>
      <c r="H69" s="67">
        <f>IF(Tāme!H73="","",Tāme!H73)</f>
        <v>0</v>
      </c>
      <c r="I69" s="68">
        <f>IF(Tāme!I73="","",Tāme!I73)</f>
        <v>0</v>
      </c>
      <c r="J69" s="69">
        <f>IF(Tāme!J73="","",Tāme!J73)</f>
        <v>0</v>
      </c>
      <c r="K69" s="60"/>
      <c r="L69" s="91" t="str">
        <f>IF(Tāme!L73="","",Tāme!L73)</f>
        <v/>
      </c>
      <c r="M69" s="39"/>
      <c r="N69" s="37"/>
      <c r="O69" s="40"/>
      <c r="P69" s="69" t="str">
        <f t="shared" si="10"/>
        <v/>
      </c>
      <c r="Q69" s="59"/>
      <c r="R69" s="59"/>
      <c r="S69" s="59"/>
    </row>
    <row r="70" spans="1:19" s="204" customFormat="1" ht="11.25" customHeight="1" hidden="1" outlineLevel="1">
      <c r="A70" s="78" t="str">
        <f>IF(Tāme!A74="","",Tāme!A74)</f>
        <v/>
      </c>
      <c r="B70" s="65">
        <f>IF(Tāme!B74="","",Tāme!B74)</f>
        <v>6.6</v>
      </c>
      <c r="C70" s="66" t="str">
        <f>IF(Tāme!C74="","",Tāme!C74)</f>
        <v/>
      </c>
      <c r="D70" s="274" t="str">
        <f>IF(Tāme!D74="","",Tāme!D74)</f>
        <v/>
      </c>
      <c r="E70" s="274" t="str">
        <f>IF(Tāme!E74="","",Tāme!E74)</f>
        <v/>
      </c>
      <c r="F70" s="67" t="str">
        <f>IF(Tāme!F74="","",Tāme!F74)</f>
        <v/>
      </c>
      <c r="G70" s="300">
        <f>IF(Tāme!G74="","",Tāme!G74)</f>
        <v>1</v>
      </c>
      <c r="H70" s="67">
        <f>IF(Tāme!H74="","",Tāme!H74)</f>
        <v>0</v>
      </c>
      <c r="I70" s="68">
        <f>IF(Tāme!I74="","",Tāme!I74)</f>
        <v>0</v>
      </c>
      <c r="J70" s="69">
        <f>IF(Tāme!J74="","",Tāme!J74)</f>
        <v>0</v>
      </c>
      <c r="K70" s="60"/>
      <c r="L70" s="91" t="str">
        <f>IF(Tāme!L74="","",Tāme!L74)</f>
        <v/>
      </c>
      <c r="M70" s="39"/>
      <c r="N70" s="37"/>
      <c r="O70" s="40"/>
      <c r="P70" s="69" t="str">
        <f t="shared" si="10"/>
        <v/>
      </c>
      <c r="Q70" s="59"/>
      <c r="R70" s="59"/>
      <c r="S70" s="59"/>
    </row>
    <row r="71" spans="1:19" s="204" customFormat="1" ht="11.25" customHeight="1" hidden="1" outlineLevel="1">
      <c r="A71" s="78" t="str">
        <f>IF(Tāme!A75="","",Tāme!A75)</f>
        <v/>
      </c>
      <c r="B71" s="65">
        <f>IF(Tāme!B75="","",Tāme!B75)</f>
        <v>6.7</v>
      </c>
      <c r="C71" s="66" t="str">
        <f>IF(Tāme!C75="","",Tāme!C75)</f>
        <v/>
      </c>
      <c r="D71" s="274" t="str">
        <f>IF(Tāme!D75="","",Tāme!D75)</f>
        <v/>
      </c>
      <c r="E71" s="274" t="str">
        <f>IF(Tāme!E75="","",Tāme!E75)</f>
        <v/>
      </c>
      <c r="F71" s="67" t="str">
        <f>IF(Tāme!F75="","",Tāme!F75)</f>
        <v/>
      </c>
      <c r="G71" s="300">
        <f>IF(Tāme!G75="","",Tāme!G75)</f>
        <v>1</v>
      </c>
      <c r="H71" s="67">
        <f>IF(Tāme!H75="","",Tāme!H75)</f>
        <v>0</v>
      </c>
      <c r="I71" s="68">
        <f>IF(Tāme!I75="","",Tāme!I75)</f>
        <v>0</v>
      </c>
      <c r="J71" s="69">
        <f>IF(Tāme!J75="","",Tāme!J75)</f>
        <v>0</v>
      </c>
      <c r="K71" s="60"/>
      <c r="L71" s="91" t="str">
        <f>IF(Tāme!L75="","",Tāme!L75)</f>
        <v/>
      </c>
      <c r="M71" s="39"/>
      <c r="N71" s="37"/>
      <c r="O71" s="40"/>
      <c r="P71" s="69" t="str">
        <f t="shared" si="10"/>
        <v/>
      </c>
      <c r="Q71" s="59"/>
      <c r="R71" s="59"/>
      <c r="S71" s="59"/>
    </row>
    <row r="72" spans="1:19" s="204" customFormat="1" ht="11.25" customHeight="1" hidden="1" outlineLevel="1">
      <c r="A72" s="78" t="str">
        <f>IF(Tāme!A76="","",Tāme!A76)</f>
        <v/>
      </c>
      <c r="B72" s="65">
        <f>IF(Tāme!B76="","",Tāme!B76)</f>
        <v>6.8</v>
      </c>
      <c r="C72" s="66" t="str">
        <f>IF(Tāme!C76="","",Tāme!C76)</f>
        <v/>
      </c>
      <c r="D72" s="274" t="str">
        <f>IF(Tāme!D76="","",Tāme!D76)</f>
        <v/>
      </c>
      <c r="E72" s="274" t="str">
        <f>IF(Tāme!E76="","",Tāme!E76)</f>
        <v/>
      </c>
      <c r="F72" s="67" t="str">
        <f>IF(Tāme!F76="","",Tāme!F76)</f>
        <v/>
      </c>
      <c r="G72" s="300">
        <f>IF(Tāme!G76="","",Tāme!G76)</f>
        <v>1</v>
      </c>
      <c r="H72" s="67">
        <f>IF(Tāme!H76="","",Tāme!H76)</f>
        <v>0</v>
      </c>
      <c r="I72" s="68">
        <f>IF(Tāme!I76="","",Tāme!I76)</f>
        <v>0</v>
      </c>
      <c r="J72" s="69">
        <f>IF(Tāme!J76="","",Tāme!J76)</f>
        <v>0</v>
      </c>
      <c r="K72" s="60"/>
      <c r="L72" s="91" t="str">
        <f>IF(Tāme!L76="","",Tāme!L76)</f>
        <v/>
      </c>
      <c r="M72" s="39"/>
      <c r="N72" s="37"/>
      <c r="O72" s="40"/>
      <c r="P72" s="69" t="str">
        <f t="shared" si="10"/>
        <v/>
      </c>
      <c r="Q72" s="59"/>
      <c r="R72" s="59"/>
      <c r="S72" s="59"/>
    </row>
    <row r="73" spans="1:19" s="204" customFormat="1" ht="11.25" customHeight="1" hidden="1" outlineLevel="1">
      <c r="A73" s="78" t="str">
        <f>IF(Tāme!A77="","",Tāme!A77)</f>
        <v/>
      </c>
      <c r="B73" s="65">
        <f>IF(Tāme!B77="","",Tāme!B77)</f>
        <v>6.9</v>
      </c>
      <c r="C73" s="66" t="str">
        <f>IF(Tāme!C77="","",Tāme!C77)</f>
        <v/>
      </c>
      <c r="D73" s="274" t="str">
        <f>IF(Tāme!D77="","",Tāme!D77)</f>
        <v/>
      </c>
      <c r="E73" s="274" t="str">
        <f>IF(Tāme!E77="","",Tāme!E77)</f>
        <v/>
      </c>
      <c r="F73" s="67" t="str">
        <f>IF(Tāme!F77="","",Tāme!F77)</f>
        <v/>
      </c>
      <c r="G73" s="300">
        <f>IF(Tāme!G77="","",Tāme!G77)</f>
        <v>1</v>
      </c>
      <c r="H73" s="67">
        <f>IF(Tāme!H77="","",Tāme!H77)</f>
        <v>0</v>
      </c>
      <c r="I73" s="68">
        <f>IF(Tāme!I77="","",Tāme!I77)</f>
        <v>0</v>
      </c>
      <c r="J73" s="69">
        <f>IF(Tāme!J77="","",Tāme!J77)</f>
        <v>0</v>
      </c>
      <c r="K73" s="60"/>
      <c r="L73" s="91" t="str">
        <f>IF(Tāme!L77="","",Tāme!L77)</f>
        <v/>
      </c>
      <c r="M73" s="39"/>
      <c r="N73" s="37"/>
      <c r="O73" s="40"/>
      <c r="P73" s="69" t="str">
        <f t="shared" si="10"/>
        <v/>
      </c>
      <c r="Q73" s="59"/>
      <c r="R73" s="59"/>
      <c r="S73" s="59"/>
    </row>
    <row r="74" spans="1:19" s="204" customFormat="1" ht="11.25" customHeight="1" hidden="1" outlineLevel="1">
      <c r="A74" s="79" t="str">
        <f>IF(Tāme!A78="","",Tāme!A78)</f>
        <v/>
      </c>
      <c r="B74" s="70" t="str">
        <f>IF(Tāme!B78="","",Tāme!B78)</f>
        <v>6.10.</v>
      </c>
      <c r="C74" s="71" t="str">
        <f>IF(Tāme!C78="","",Tāme!C78)</f>
        <v/>
      </c>
      <c r="D74" s="275" t="str">
        <f>IF(Tāme!D78="","",Tāme!D78)</f>
        <v/>
      </c>
      <c r="E74" s="275" t="str">
        <f>IF(Tāme!E78="","",Tāme!E78)</f>
        <v/>
      </c>
      <c r="F74" s="72" t="str">
        <f>IF(Tāme!F78="","",Tāme!F78)</f>
        <v/>
      </c>
      <c r="G74" s="301">
        <f>IF(Tāme!G78="","",Tāme!G78)</f>
        <v>1</v>
      </c>
      <c r="H74" s="72">
        <f>IF(Tāme!H78="","",Tāme!H78)</f>
        <v>0</v>
      </c>
      <c r="I74" s="73">
        <f>IF(Tāme!I78="","",Tāme!I78)</f>
        <v>0</v>
      </c>
      <c r="J74" s="74">
        <f>IF(Tāme!J78="","",Tāme!J78)</f>
        <v>0</v>
      </c>
      <c r="K74" s="60"/>
      <c r="L74" s="93" t="str">
        <f>IF(Tāme!L78="","",Tāme!L78)</f>
        <v/>
      </c>
      <c r="M74" s="41"/>
      <c r="N74" s="37"/>
      <c r="O74" s="40"/>
      <c r="P74" s="69" t="str">
        <f t="shared" si="10"/>
        <v/>
      </c>
      <c r="Q74" s="59"/>
      <c r="R74" s="59"/>
      <c r="S74" s="59"/>
    </row>
    <row r="75" spans="1:19" s="204" customFormat="1" ht="22.5" customHeight="1">
      <c r="A75" s="59"/>
      <c r="B75" s="61">
        <v>7</v>
      </c>
      <c r="C75" s="402" t="str">
        <f>Tāme!C79</f>
        <v>Virszemes un pazemes komunikāciju infrastruktūras izbūves un/vai pārbūves izmaksas</v>
      </c>
      <c r="D75" s="403"/>
      <c r="E75" s="273"/>
      <c r="F75" s="62"/>
      <c r="G75" s="299"/>
      <c r="H75" s="63"/>
      <c r="I75" s="210"/>
      <c r="J75" s="86">
        <f>SUM(J76:J85)</f>
        <v>0</v>
      </c>
      <c r="K75" s="60"/>
      <c r="L75" s="106">
        <f>SUM(L76:L85)</f>
        <v>0</v>
      </c>
      <c r="M75" s="106">
        <f>SUM(M76:M85)</f>
        <v>0</v>
      </c>
      <c r="N75" s="209">
        <f>SUM(N76:N85)</f>
        <v>0</v>
      </c>
      <c r="O75" s="107">
        <f>SUM(O76:O85)</f>
        <v>0</v>
      </c>
      <c r="P75" s="86">
        <f>SUM(P76:P85)</f>
        <v>0</v>
      </c>
      <c r="Q75" s="59"/>
      <c r="R75" s="59"/>
      <c r="S75" s="59"/>
    </row>
    <row r="76" spans="1:19" s="204" customFormat="1" ht="11.25" customHeight="1">
      <c r="A76" s="59"/>
      <c r="B76" s="65">
        <f>IF(Tāme!B80="","",Tāme!B80)</f>
        <v>7.1</v>
      </c>
      <c r="C76" s="66" t="str">
        <f>IF(Tāme!C80="","",Tāme!C80)</f>
        <v/>
      </c>
      <c r="D76" s="274" t="str">
        <f>IF(Tāme!D80="","",Tāme!D80)</f>
        <v/>
      </c>
      <c r="E76" s="274" t="str">
        <f>IF(Tāme!E80="","",Tāme!E80)</f>
        <v/>
      </c>
      <c r="F76" s="67" t="str">
        <f>IF(Tāme!F80="","",Tāme!F80)</f>
        <v/>
      </c>
      <c r="G76" s="300">
        <f>IF(Tāme!G80="","",Tāme!G80)</f>
        <v>1</v>
      </c>
      <c r="H76" s="67">
        <f>IF(Tāme!H80="","",Tāme!H80)</f>
        <v>0</v>
      </c>
      <c r="I76" s="68">
        <f>IF(Tāme!I80="","",Tāme!I80)</f>
        <v>0</v>
      </c>
      <c r="J76" s="69">
        <f>IF(Tāme!J80="","",Tāme!J80)</f>
        <v>0</v>
      </c>
      <c r="K76" s="60"/>
      <c r="L76" s="91" t="str">
        <f>IF(Tāme!L80="","",Tāme!L80)</f>
        <v/>
      </c>
      <c r="M76" s="39"/>
      <c r="N76" s="37"/>
      <c r="O76" s="40"/>
      <c r="P76" s="69" t="str">
        <f>IF(L76="","",L76-M76-N76-O76)</f>
        <v/>
      </c>
      <c r="Q76" s="59"/>
      <c r="R76" s="59"/>
      <c r="S76" s="59"/>
    </row>
    <row r="77" spans="1:19" s="204" customFormat="1" ht="11.25" customHeight="1" collapsed="1">
      <c r="A77" s="59"/>
      <c r="B77" s="65">
        <f>IF(Tāme!B81="","",Tāme!B81)</f>
        <v>7.2</v>
      </c>
      <c r="C77" s="66" t="str">
        <f>IF(Tāme!C81="","",Tāme!C81)</f>
        <v/>
      </c>
      <c r="D77" s="274" t="str">
        <f>IF(Tāme!D81="","",Tāme!D81)</f>
        <v/>
      </c>
      <c r="E77" s="274" t="str">
        <f>IF(Tāme!E81="","",Tāme!E81)</f>
        <v/>
      </c>
      <c r="F77" s="67" t="str">
        <f>IF(Tāme!F81="","",Tāme!F81)</f>
        <v/>
      </c>
      <c r="G77" s="300">
        <f>IF(Tāme!G81="","",Tāme!G81)</f>
        <v>1</v>
      </c>
      <c r="H77" s="67">
        <f>IF(Tāme!H81="","",Tāme!H81)</f>
        <v>0</v>
      </c>
      <c r="I77" s="68">
        <f>IF(Tāme!I81="","",Tāme!I81)</f>
        <v>0</v>
      </c>
      <c r="J77" s="69">
        <f>IF(Tāme!J81="","",Tāme!J81)</f>
        <v>0</v>
      </c>
      <c r="K77" s="60"/>
      <c r="L77" s="91" t="str">
        <f>IF(Tāme!L81="","",Tāme!L81)</f>
        <v/>
      </c>
      <c r="M77" s="39"/>
      <c r="N77" s="37"/>
      <c r="O77" s="40"/>
      <c r="P77" s="69" t="str">
        <f aca="true" t="shared" si="11" ref="P77:P85">IF(L77="","",L77-M77-N77-O77)</f>
        <v/>
      </c>
      <c r="Q77" s="59"/>
      <c r="R77" s="59"/>
      <c r="S77" s="59"/>
    </row>
    <row r="78" spans="1:19" s="204" customFormat="1" ht="11.25" customHeight="1" hidden="1" outlineLevel="1">
      <c r="A78" s="59"/>
      <c r="B78" s="65">
        <f>IF(Tāme!B82="","",Tāme!B82)</f>
        <v>7.3</v>
      </c>
      <c r="C78" s="66" t="str">
        <f>IF(Tāme!C82="","",Tāme!C82)</f>
        <v/>
      </c>
      <c r="D78" s="274" t="str">
        <f>IF(Tāme!D82="","",Tāme!D82)</f>
        <v/>
      </c>
      <c r="E78" s="274" t="str">
        <f>IF(Tāme!E82="","",Tāme!E82)</f>
        <v/>
      </c>
      <c r="F78" s="67" t="str">
        <f>IF(Tāme!F82="","",Tāme!F82)</f>
        <v/>
      </c>
      <c r="G78" s="300">
        <f>IF(Tāme!G82="","",Tāme!G82)</f>
        <v>1</v>
      </c>
      <c r="H78" s="67">
        <f>IF(Tāme!H82="","",Tāme!H82)</f>
        <v>0</v>
      </c>
      <c r="I78" s="68">
        <f>IF(Tāme!I82="","",Tāme!I82)</f>
        <v>0</v>
      </c>
      <c r="J78" s="69">
        <f>IF(Tāme!J82="","",Tāme!J82)</f>
        <v>0</v>
      </c>
      <c r="K78" s="60"/>
      <c r="L78" s="91" t="str">
        <f>IF(Tāme!L82="","",Tāme!L82)</f>
        <v/>
      </c>
      <c r="M78" s="39"/>
      <c r="N78" s="37"/>
      <c r="O78" s="40"/>
      <c r="P78" s="69" t="str">
        <f t="shared" si="11"/>
        <v/>
      </c>
      <c r="Q78" s="59"/>
      <c r="R78" s="59"/>
      <c r="S78" s="59"/>
    </row>
    <row r="79" spans="1:19" s="204" customFormat="1" ht="11.25" customHeight="1" hidden="1" outlineLevel="1">
      <c r="A79" s="59"/>
      <c r="B79" s="65">
        <f>IF(Tāme!B83="","",Tāme!B83)</f>
        <v>7.4</v>
      </c>
      <c r="C79" s="66" t="str">
        <f>IF(Tāme!C83="","",Tāme!C83)</f>
        <v/>
      </c>
      <c r="D79" s="274" t="str">
        <f>IF(Tāme!D83="","",Tāme!D83)</f>
        <v/>
      </c>
      <c r="E79" s="274" t="str">
        <f>IF(Tāme!E83="","",Tāme!E83)</f>
        <v/>
      </c>
      <c r="F79" s="67" t="str">
        <f>IF(Tāme!F83="","",Tāme!F83)</f>
        <v/>
      </c>
      <c r="G79" s="300">
        <f>IF(Tāme!G83="","",Tāme!G83)</f>
        <v>1</v>
      </c>
      <c r="H79" s="67">
        <f>IF(Tāme!H83="","",Tāme!H83)</f>
        <v>0</v>
      </c>
      <c r="I79" s="68">
        <f>IF(Tāme!I83="","",Tāme!I83)</f>
        <v>0</v>
      </c>
      <c r="J79" s="69">
        <f>IF(Tāme!J83="","",Tāme!J83)</f>
        <v>0</v>
      </c>
      <c r="K79" s="60"/>
      <c r="L79" s="91" t="str">
        <f>IF(Tāme!L83="","",Tāme!L83)</f>
        <v/>
      </c>
      <c r="M79" s="39"/>
      <c r="N79" s="37"/>
      <c r="O79" s="40"/>
      <c r="P79" s="69" t="str">
        <f t="shared" si="11"/>
        <v/>
      </c>
      <c r="Q79" s="59"/>
      <c r="R79" s="59"/>
      <c r="S79" s="59"/>
    </row>
    <row r="80" spans="1:19" s="204" customFormat="1" ht="11.25" customHeight="1" hidden="1" outlineLevel="1">
      <c r="A80" s="59"/>
      <c r="B80" s="65">
        <f>IF(Tāme!B84="","",Tāme!B84)</f>
        <v>7.5</v>
      </c>
      <c r="C80" s="66" t="str">
        <f>IF(Tāme!C84="","",Tāme!C84)</f>
        <v/>
      </c>
      <c r="D80" s="274" t="str">
        <f>IF(Tāme!D84="","",Tāme!D84)</f>
        <v/>
      </c>
      <c r="E80" s="274" t="str">
        <f>IF(Tāme!E84="","",Tāme!E84)</f>
        <v/>
      </c>
      <c r="F80" s="67" t="str">
        <f>IF(Tāme!F84="","",Tāme!F84)</f>
        <v/>
      </c>
      <c r="G80" s="300">
        <f>IF(Tāme!G84="","",Tāme!G84)</f>
        <v>1</v>
      </c>
      <c r="H80" s="67">
        <f>IF(Tāme!H84="","",Tāme!H84)</f>
        <v>0</v>
      </c>
      <c r="I80" s="68">
        <f>IF(Tāme!I84="","",Tāme!I84)</f>
        <v>0</v>
      </c>
      <c r="J80" s="69">
        <f>IF(Tāme!J84="","",Tāme!J84)</f>
        <v>0</v>
      </c>
      <c r="K80" s="60"/>
      <c r="L80" s="91" t="str">
        <f>IF(Tāme!L84="","",Tāme!L84)</f>
        <v/>
      </c>
      <c r="M80" s="39"/>
      <c r="N80" s="37"/>
      <c r="O80" s="40"/>
      <c r="P80" s="69" t="str">
        <f t="shared" si="11"/>
        <v/>
      </c>
      <c r="Q80" s="59"/>
      <c r="R80" s="59"/>
      <c r="S80" s="59"/>
    </row>
    <row r="81" spans="1:19" s="204" customFormat="1" ht="11.25" customHeight="1" hidden="1" outlineLevel="1">
      <c r="A81" s="59"/>
      <c r="B81" s="65">
        <f>IF(Tāme!B85="","",Tāme!B85)</f>
        <v>7.6</v>
      </c>
      <c r="C81" s="66" t="str">
        <f>IF(Tāme!C85="","",Tāme!C85)</f>
        <v/>
      </c>
      <c r="D81" s="274" t="str">
        <f>IF(Tāme!D85="","",Tāme!D85)</f>
        <v/>
      </c>
      <c r="E81" s="274" t="str">
        <f>IF(Tāme!E85="","",Tāme!E85)</f>
        <v/>
      </c>
      <c r="F81" s="67" t="str">
        <f>IF(Tāme!F85="","",Tāme!F85)</f>
        <v/>
      </c>
      <c r="G81" s="300">
        <f>IF(Tāme!G85="","",Tāme!G85)</f>
        <v>1</v>
      </c>
      <c r="H81" s="67">
        <f>IF(Tāme!H85="","",Tāme!H85)</f>
        <v>0</v>
      </c>
      <c r="I81" s="68">
        <f>IF(Tāme!I85="","",Tāme!I85)</f>
        <v>0</v>
      </c>
      <c r="J81" s="69">
        <f>IF(Tāme!J85="","",Tāme!J85)</f>
        <v>0</v>
      </c>
      <c r="K81" s="60"/>
      <c r="L81" s="91" t="str">
        <f>IF(Tāme!L85="","",Tāme!L85)</f>
        <v/>
      </c>
      <c r="M81" s="39"/>
      <c r="N81" s="37"/>
      <c r="O81" s="40"/>
      <c r="P81" s="69" t="str">
        <f t="shared" si="11"/>
        <v/>
      </c>
      <c r="Q81" s="59"/>
      <c r="R81" s="59"/>
      <c r="S81" s="59"/>
    </row>
    <row r="82" spans="1:19" s="204" customFormat="1" ht="11.25" customHeight="1" hidden="1" outlineLevel="1">
      <c r="A82" s="59"/>
      <c r="B82" s="65">
        <f>IF(Tāme!B86="","",Tāme!B86)</f>
        <v>7.7</v>
      </c>
      <c r="C82" s="66" t="str">
        <f>IF(Tāme!C86="","",Tāme!C86)</f>
        <v/>
      </c>
      <c r="D82" s="274" t="str">
        <f>IF(Tāme!D86="","",Tāme!D86)</f>
        <v/>
      </c>
      <c r="E82" s="274" t="str">
        <f>IF(Tāme!E86="","",Tāme!E86)</f>
        <v/>
      </c>
      <c r="F82" s="67" t="str">
        <f>IF(Tāme!F86="","",Tāme!F86)</f>
        <v/>
      </c>
      <c r="G82" s="300">
        <f>IF(Tāme!G86="","",Tāme!G86)</f>
        <v>1</v>
      </c>
      <c r="H82" s="67">
        <f>IF(Tāme!H86="","",Tāme!H86)</f>
        <v>0</v>
      </c>
      <c r="I82" s="68">
        <f>IF(Tāme!I86="","",Tāme!I86)</f>
        <v>0</v>
      </c>
      <c r="J82" s="69">
        <f>IF(Tāme!J86="","",Tāme!J86)</f>
        <v>0</v>
      </c>
      <c r="K82" s="60"/>
      <c r="L82" s="91" t="str">
        <f>IF(Tāme!L86="","",Tāme!L86)</f>
        <v/>
      </c>
      <c r="M82" s="39"/>
      <c r="N82" s="37"/>
      <c r="O82" s="40"/>
      <c r="P82" s="69" t="str">
        <f t="shared" si="11"/>
        <v/>
      </c>
      <c r="Q82" s="59"/>
      <c r="R82" s="59"/>
      <c r="S82" s="59"/>
    </row>
    <row r="83" spans="1:19" s="204" customFormat="1" ht="11.25" customHeight="1" hidden="1" outlineLevel="1">
      <c r="A83" s="59"/>
      <c r="B83" s="65">
        <f>IF(Tāme!B87="","",Tāme!B87)</f>
        <v>7.8</v>
      </c>
      <c r="C83" s="66" t="str">
        <f>IF(Tāme!C87="","",Tāme!C87)</f>
        <v/>
      </c>
      <c r="D83" s="274" t="str">
        <f>IF(Tāme!D87="","",Tāme!D87)</f>
        <v/>
      </c>
      <c r="E83" s="274" t="str">
        <f>IF(Tāme!E87="","",Tāme!E87)</f>
        <v/>
      </c>
      <c r="F83" s="67" t="str">
        <f>IF(Tāme!F87="","",Tāme!F87)</f>
        <v/>
      </c>
      <c r="G83" s="300">
        <f>IF(Tāme!G87="","",Tāme!G87)</f>
        <v>1</v>
      </c>
      <c r="H83" s="67">
        <f>IF(Tāme!H87="","",Tāme!H87)</f>
        <v>0</v>
      </c>
      <c r="I83" s="68">
        <f>IF(Tāme!I87="","",Tāme!I87)</f>
        <v>0</v>
      </c>
      <c r="J83" s="69">
        <f>IF(Tāme!J87="","",Tāme!J87)</f>
        <v>0</v>
      </c>
      <c r="K83" s="60"/>
      <c r="L83" s="91" t="str">
        <f>IF(Tāme!L87="","",Tāme!L87)</f>
        <v/>
      </c>
      <c r="M83" s="39"/>
      <c r="N83" s="37"/>
      <c r="O83" s="40"/>
      <c r="P83" s="69" t="str">
        <f t="shared" si="11"/>
        <v/>
      </c>
      <c r="Q83" s="59"/>
      <c r="R83" s="59"/>
      <c r="S83" s="59"/>
    </row>
    <row r="84" spans="1:19" s="204" customFormat="1" ht="11.25" customHeight="1" hidden="1" outlineLevel="1">
      <c r="A84" s="59"/>
      <c r="B84" s="65">
        <f>IF(Tāme!B88="","",Tāme!B88)</f>
        <v>7.9</v>
      </c>
      <c r="C84" s="66" t="str">
        <f>IF(Tāme!C88="","",Tāme!C88)</f>
        <v/>
      </c>
      <c r="D84" s="274" t="str">
        <f>IF(Tāme!D88="","",Tāme!D88)</f>
        <v/>
      </c>
      <c r="E84" s="274" t="str">
        <f>IF(Tāme!E88="","",Tāme!E88)</f>
        <v/>
      </c>
      <c r="F84" s="67" t="str">
        <f>IF(Tāme!F88="","",Tāme!F88)</f>
        <v/>
      </c>
      <c r="G84" s="300">
        <f>IF(Tāme!G88="","",Tāme!G88)</f>
        <v>1</v>
      </c>
      <c r="H84" s="67">
        <f>IF(Tāme!H88="","",Tāme!H88)</f>
        <v>0</v>
      </c>
      <c r="I84" s="68">
        <f>IF(Tāme!I88="","",Tāme!I88)</f>
        <v>0</v>
      </c>
      <c r="J84" s="69">
        <f>IF(Tāme!J88="","",Tāme!J88)</f>
        <v>0</v>
      </c>
      <c r="K84" s="60"/>
      <c r="L84" s="91" t="str">
        <f>IF(Tāme!L88="","",Tāme!L88)</f>
        <v/>
      </c>
      <c r="M84" s="39"/>
      <c r="N84" s="37"/>
      <c r="O84" s="40"/>
      <c r="P84" s="69" t="str">
        <f t="shared" si="11"/>
        <v/>
      </c>
      <c r="Q84" s="59"/>
      <c r="R84" s="59"/>
      <c r="S84" s="59"/>
    </row>
    <row r="85" spans="1:19" s="204" customFormat="1" ht="11.25" customHeight="1" hidden="1" outlineLevel="1">
      <c r="A85" s="59"/>
      <c r="B85" s="65" t="str">
        <f>IF(Tāme!B89="","",Tāme!B89)</f>
        <v>7.10.</v>
      </c>
      <c r="C85" s="66" t="str">
        <f>IF(Tāme!C89="","",Tāme!C89)</f>
        <v/>
      </c>
      <c r="D85" s="274" t="str">
        <f>IF(Tāme!D89="","",Tāme!D89)</f>
        <v/>
      </c>
      <c r="E85" s="274" t="str">
        <f>IF(Tāme!E89="","",Tāme!E89)</f>
        <v/>
      </c>
      <c r="F85" s="67" t="str">
        <f>IF(Tāme!F89="","",Tāme!F89)</f>
        <v/>
      </c>
      <c r="G85" s="300">
        <f>IF(Tāme!G89="","",Tāme!G89)</f>
        <v>1</v>
      </c>
      <c r="H85" s="67">
        <f>IF(Tāme!H89="","",Tāme!H89)</f>
        <v>0</v>
      </c>
      <c r="I85" s="68">
        <f>IF(Tāme!I89="","",Tāme!I89)</f>
        <v>0</v>
      </c>
      <c r="J85" s="69">
        <f>IF(Tāme!J89="","",Tāme!J89)</f>
        <v>0</v>
      </c>
      <c r="K85" s="60"/>
      <c r="L85" s="91" t="str">
        <f>IF(Tāme!L89="","",Tāme!L89)</f>
        <v/>
      </c>
      <c r="M85" s="113"/>
      <c r="N85" s="114"/>
      <c r="O85" s="115"/>
      <c r="P85" s="69" t="str">
        <f t="shared" si="11"/>
        <v/>
      </c>
      <c r="Q85" s="59"/>
      <c r="R85" s="59"/>
      <c r="S85" s="59"/>
    </row>
    <row r="86" spans="1:19" s="204" customFormat="1" ht="22.5" customHeight="1">
      <c r="A86" s="59"/>
      <c r="B86" s="61">
        <v>8</v>
      </c>
      <c r="C86" s="402" t="str">
        <f>Tāme!C90</f>
        <v>Iekārtu un ierīču izmaksas
(virtuves un sanitāro telpu funkcionalitātei un iebūvējamo mēbeļu nodrošināšanai)</v>
      </c>
      <c r="D86" s="403"/>
      <c r="E86" s="273"/>
      <c r="F86" s="62"/>
      <c r="G86" s="299"/>
      <c r="H86" s="63"/>
      <c r="I86" s="210"/>
      <c r="J86" s="86">
        <f>SUM(J87:J96)</f>
        <v>0</v>
      </c>
      <c r="K86" s="60"/>
      <c r="L86" s="106">
        <f>SUM(L87:L96)</f>
        <v>0</v>
      </c>
      <c r="M86" s="106">
        <f>SUM(M87:M96)</f>
        <v>0</v>
      </c>
      <c r="N86" s="209">
        <f>SUM(N87:N96)</f>
        <v>0</v>
      </c>
      <c r="O86" s="107">
        <f>SUM(O87:O96)</f>
        <v>0</v>
      </c>
      <c r="P86" s="86">
        <f>SUM(P87:P96)</f>
        <v>0</v>
      </c>
      <c r="Q86" s="59"/>
      <c r="R86" s="59"/>
      <c r="S86" s="59"/>
    </row>
    <row r="87" spans="1:19" s="204" customFormat="1" ht="11.25" customHeight="1">
      <c r="A87" s="59"/>
      <c r="B87" s="65">
        <f>IF(Tāme!B91="","",Tāme!B91)</f>
        <v>8.1</v>
      </c>
      <c r="C87" s="66" t="str">
        <f>IF(Tāme!C91="","",Tāme!C91)</f>
        <v/>
      </c>
      <c r="D87" s="274" t="str">
        <f>IF(Tāme!D91="","",Tāme!D91)</f>
        <v/>
      </c>
      <c r="E87" s="274" t="str">
        <f>IF(Tāme!E91="","",Tāme!E91)</f>
        <v/>
      </c>
      <c r="F87" s="67" t="str">
        <f>IF(Tāme!F91="","",Tāme!F91)</f>
        <v/>
      </c>
      <c r="G87" s="300">
        <f>IF(Tāme!G91="","",Tāme!G91)</f>
        <v>1</v>
      </c>
      <c r="H87" s="67">
        <f>IF(Tāme!H91="","",Tāme!H91)</f>
        <v>0</v>
      </c>
      <c r="I87" s="68">
        <f>IF(Tāme!I91="","",Tāme!I91)</f>
        <v>0</v>
      </c>
      <c r="J87" s="69">
        <f>IF(Tāme!J91="","",Tāme!J91)</f>
        <v>0</v>
      </c>
      <c r="K87" s="60"/>
      <c r="L87" s="91" t="str">
        <f>IF(Tāme!L91="","",Tāme!L91)</f>
        <v/>
      </c>
      <c r="M87" s="39"/>
      <c r="N87" s="37"/>
      <c r="O87" s="40"/>
      <c r="P87" s="69" t="str">
        <f aca="true" t="shared" si="12" ref="P87:P96">IF(L87="","",L87-M87-N87-O87)</f>
        <v/>
      </c>
      <c r="Q87" s="59"/>
      <c r="R87" s="59"/>
      <c r="S87" s="59"/>
    </row>
    <row r="88" spans="1:19" s="204" customFormat="1" ht="11.25" customHeight="1" collapsed="1">
      <c r="A88" s="59"/>
      <c r="B88" s="65">
        <f>IF(Tāme!B92="","",Tāme!B92)</f>
        <v>8.2</v>
      </c>
      <c r="C88" s="66" t="str">
        <f>IF(Tāme!C92="","",Tāme!C92)</f>
        <v/>
      </c>
      <c r="D88" s="274" t="str">
        <f>IF(Tāme!D92="","",Tāme!D92)</f>
        <v/>
      </c>
      <c r="E88" s="274" t="str">
        <f>IF(Tāme!E92="","",Tāme!E92)</f>
        <v/>
      </c>
      <c r="F88" s="67" t="str">
        <f>IF(Tāme!F92="","",Tāme!F92)</f>
        <v/>
      </c>
      <c r="G88" s="300">
        <f>IF(Tāme!G92="","",Tāme!G92)</f>
        <v>1</v>
      </c>
      <c r="H88" s="67">
        <f>IF(Tāme!H92="","",Tāme!H92)</f>
        <v>0</v>
      </c>
      <c r="I88" s="68">
        <f>IF(Tāme!I92="","",Tāme!I92)</f>
        <v>0</v>
      </c>
      <c r="J88" s="69">
        <f>IF(Tāme!J92="","",Tāme!J92)</f>
        <v>0</v>
      </c>
      <c r="K88" s="60"/>
      <c r="L88" s="91" t="str">
        <f>IF(Tāme!L92="","",Tāme!L92)</f>
        <v/>
      </c>
      <c r="M88" s="39"/>
      <c r="N88" s="37"/>
      <c r="O88" s="40"/>
      <c r="P88" s="69" t="str">
        <f t="shared" si="12"/>
        <v/>
      </c>
      <c r="Q88" s="59"/>
      <c r="R88" s="59"/>
      <c r="S88" s="59"/>
    </row>
    <row r="89" spans="1:19" s="204" customFormat="1" ht="11.25" customHeight="1" hidden="1" outlineLevel="1">
      <c r="A89" s="59"/>
      <c r="B89" s="65">
        <f>IF(Tāme!B93="","",Tāme!B93)</f>
        <v>8.3</v>
      </c>
      <c r="C89" s="66" t="str">
        <f>IF(Tāme!C93="","",Tāme!C93)</f>
        <v/>
      </c>
      <c r="D89" s="274" t="str">
        <f>IF(Tāme!D93="","",Tāme!D93)</f>
        <v/>
      </c>
      <c r="E89" s="274" t="str">
        <f>IF(Tāme!E93="","",Tāme!E93)</f>
        <v/>
      </c>
      <c r="F89" s="67" t="str">
        <f>IF(Tāme!F93="","",Tāme!F93)</f>
        <v/>
      </c>
      <c r="G89" s="300">
        <f>IF(Tāme!G93="","",Tāme!G93)</f>
        <v>1</v>
      </c>
      <c r="H89" s="67">
        <f>IF(Tāme!H93="","",Tāme!H93)</f>
        <v>0</v>
      </c>
      <c r="I89" s="68">
        <f>IF(Tāme!I93="","",Tāme!I93)</f>
        <v>0</v>
      </c>
      <c r="J89" s="69">
        <f>IF(Tāme!J93="","",Tāme!J93)</f>
        <v>0</v>
      </c>
      <c r="K89" s="60"/>
      <c r="L89" s="91" t="str">
        <f>IF(Tāme!L93="","",Tāme!L93)</f>
        <v/>
      </c>
      <c r="M89" s="39"/>
      <c r="N89" s="37"/>
      <c r="O89" s="40"/>
      <c r="P89" s="69" t="str">
        <f t="shared" si="12"/>
        <v/>
      </c>
      <c r="Q89" s="59"/>
      <c r="R89" s="59"/>
      <c r="S89" s="59"/>
    </row>
    <row r="90" spans="1:19" s="204" customFormat="1" ht="11.25" customHeight="1" hidden="1" outlineLevel="1">
      <c r="A90" s="59"/>
      <c r="B90" s="65">
        <f>IF(Tāme!B94="","",Tāme!B94)</f>
        <v>8.4</v>
      </c>
      <c r="C90" s="66" t="str">
        <f>IF(Tāme!C94="","",Tāme!C94)</f>
        <v/>
      </c>
      <c r="D90" s="274" t="str">
        <f>IF(Tāme!D94="","",Tāme!D94)</f>
        <v/>
      </c>
      <c r="E90" s="274" t="str">
        <f>IF(Tāme!E94="","",Tāme!E94)</f>
        <v/>
      </c>
      <c r="F90" s="67" t="str">
        <f>IF(Tāme!F94="","",Tāme!F94)</f>
        <v/>
      </c>
      <c r="G90" s="300">
        <f>IF(Tāme!G94="","",Tāme!G94)</f>
        <v>1</v>
      </c>
      <c r="H90" s="67">
        <f>IF(Tāme!H94="","",Tāme!H94)</f>
        <v>0</v>
      </c>
      <c r="I90" s="68">
        <f>IF(Tāme!I94="","",Tāme!I94)</f>
        <v>0</v>
      </c>
      <c r="J90" s="69">
        <f>IF(Tāme!J94="","",Tāme!J94)</f>
        <v>0</v>
      </c>
      <c r="K90" s="60"/>
      <c r="L90" s="91" t="str">
        <f>IF(Tāme!L94="","",Tāme!L94)</f>
        <v/>
      </c>
      <c r="M90" s="39"/>
      <c r="N90" s="37"/>
      <c r="O90" s="40"/>
      <c r="P90" s="69" t="str">
        <f t="shared" si="12"/>
        <v/>
      </c>
      <c r="Q90" s="59"/>
      <c r="R90" s="59"/>
      <c r="S90" s="59"/>
    </row>
    <row r="91" spans="1:19" s="204" customFormat="1" ht="11.25" customHeight="1" hidden="1" outlineLevel="1">
      <c r="A91" s="59"/>
      <c r="B91" s="65">
        <f>IF(Tāme!B95="","",Tāme!B95)</f>
        <v>8.5</v>
      </c>
      <c r="C91" s="66" t="str">
        <f>IF(Tāme!C95="","",Tāme!C95)</f>
        <v/>
      </c>
      <c r="D91" s="274" t="str">
        <f>IF(Tāme!D95="","",Tāme!D95)</f>
        <v/>
      </c>
      <c r="E91" s="274" t="str">
        <f>IF(Tāme!E95="","",Tāme!E95)</f>
        <v/>
      </c>
      <c r="F91" s="67" t="str">
        <f>IF(Tāme!F95="","",Tāme!F95)</f>
        <v/>
      </c>
      <c r="G91" s="300">
        <f>IF(Tāme!G95="","",Tāme!G95)</f>
        <v>1</v>
      </c>
      <c r="H91" s="67">
        <f>IF(Tāme!H95="","",Tāme!H95)</f>
        <v>0</v>
      </c>
      <c r="I91" s="68">
        <f>IF(Tāme!I95="","",Tāme!I95)</f>
        <v>0</v>
      </c>
      <c r="J91" s="69">
        <f>IF(Tāme!J95="","",Tāme!J95)</f>
        <v>0</v>
      </c>
      <c r="K91" s="60"/>
      <c r="L91" s="91" t="str">
        <f>IF(Tāme!L95="","",Tāme!L95)</f>
        <v/>
      </c>
      <c r="M91" s="39"/>
      <c r="N91" s="37"/>
      <c r="O91" s="40"/>
      <c r="P91" s="69" t="str">
        <f t="shared" si="12"/>
        <v/>
      </c>
      <c r="Q91" s="59"/>
      <c r="R91" s="59"/>
      <c r="S91" s="59"/>
    </row>
    <row r="92" spans="1:19" s="204" customFormat="1" ht="11.25" customHeight="1" hidden="1" outlineLevel="1">
      <c r="A92" s="59"/>
      <c r="B92" s="65">
        <f>IF(Tāme!B96="","",Tāme!B96)</f>
        <v>8.6</v>
      </c>
      <c r="C92" s="66" t="str">
        <f>IF(Tāme!C96="","",Tāme!C96)</f>
        <v/>
      </c>
      <c r="D92" s="274" t="str">
        <f>IF(Tāme!D96="","",Tāme!D96)</f>
        <v/>
      </c>
      <c r="E92" s="274" t="str">
        <f>IF(Tāme!E96="","",Tāme!E96)</f>
        <v/>
      </c>
      <c r="F92" s="67" t="str">
        <f>IF(Tāme!F96="","",Tāme!F96)</f>
        <v/>
      </c>
      <c r="G92" s="300">
        <f>IF(Tāme!G96="","",Tāme!G96)</f>
        <v>1</v>
      </c>
      <c r="H92" s="67">
        <f>IF(Tāme!H96="","",Tāme!H96)</f>
        <v>0</v>
      </c>
      <c r="I92" s="68">
        <f>IF(Tāme!I96="","",Tāme!I96)</f>
        <v>0</v>
      </c>
      <c r="J92" s="69">
        <f>IF(Tāme!J96="","",Tāme!J96)</f>
        <v>0</v>
      </c>
      <c r="K92" s="60"/>
      <c r="L92" s="91" t="str">
        <f>IF(Tāme!L96="","",Tāme!L96)</f>
        <v/>
      </c>
      <c r="M92" s="39"/>
      <c r="N92" s="37"/>
      <c r="O92" s="40"/>
      <c r="P92" s="69" t="str">
        <f t="shared" si="12"/>
        <v/>
      </c>
      <c r="Q92" s="59"/>
      <c r="R92" s="59"/>
      <c r="S92" s="59"/>
    </row>
    <row r="93" spans="1:19" s="204" customFormat="1" ht="11.25" customHeight="1" hidden="1" outlineLevel="1">
      <c r="A93" s="59"/>
      <c r="B93" s="65">
        <f>IF(Tāme!B97="","",Tāme!B97)</f>
        <v>8.7</v>
      </c>
      <c r="C93" s="66" t="str">
        <f>IF(Tāme!C97="","",Tāme!C97)</f>
        <v/>
      </c>
      <c r="D93" s="274" t="str">
        <f>IF(Tāme!D97="","",Tāme!D97)</f>
        <v/>
      </c>
      <c r="E93" s="274" t="str">
        <f>IF(Tāme!E97="","",Tāme!E97)</f>
        <v/>
      </c>
      <c r="F93" s="67" t="str">
        <f>IF(Tāme!F97="","",Tāme!F97)</f>
        <v/>
      </c>
      <c r="G93" s="300">
        <f>IF(Tāme!G97="","",Tāme!G97)</f>
        <v>1</v>
      </c>
      <c r="H93" s="67">
        <f>IF(Tāme!H97="","",Tāme!H97)</f>
        <v>0</v>
      </c>
      <c r="I93" s="68">
        <f>IF(Tāme!I97="","",Tāme!I97)</f>
        <v>0</v>
      </c>
      <c r="J93" s="69">
        <f>IF(Tāme!J97="","",Tāme!J97)</f>
        <v>0</v>
      </c>
      <c r="K93" s="60"/>
      <c r="L93" s="91" t="str">
        <f>IF(Tāme!L97="","",Tāme!L97)</f>
        <v/>
      </c>
      <c r="M93" s="39"/>
      <c r="N93" s="37"/>
      <c r="O93" s="40"/>
      <c r="P93" s="69" t="str">
        <f t="shared" si="12"/>
        <v/>
      </c>
      <c r="Q93" s="59"/>
      <c r="R93" s="59"/>
      <c r="S93" s="59"/>
    </row>
    <row r="94" spans="1:19" s="204" customFormat="1" ht="11.25" customHeight="1" hidden="1" outlineLevel="1">
      <c r="A94" s="59"/>
      <c r="B94" s="65">
        <f>IF(Tāme!B98="","",Tāme!B98)</f>
        <v>8.8</v>
      </c>
      <c r="C94" s="66" t="str">
        <f>IF(Tāme!C98="","",Tāme!C98)</f>
        <v/>
      </c>
      <c r="D94" s="274" t="str">
        <f>IF(Tāme!D98="","",Tāme!D98)</f>
        <v/>
      </c>
      <c r="E94" s="274" t="str">
        <f>IF(Tāme!E98="","",Tāme!E98)</f>
        <v/>
      </c>
      <c r="F94" s="67" t="str">
        <f>IF(Tāme!F98="","",Tāme!F98)</f>
        <v/>
      </c>
      <c r="G94" s="300">
        <f>IF(Tāme!G98="","",Tāme!G98)</f>
        <v>1</v>
      </c>
      <c r="H94" s="67">
        <f>IF(Tāme!H98="","",Tāme!H98)</f>
        <v>0</v>
      </c>
      <c r="I94" s="68">
        <f>IF(Tāme!I98="","",Tāme!I98)</f>
        <v>0</v>
      </c>
      <c r="J94" s="69">
        <f>IF(Tāme!J98="","",Tāme!J98)</f>
        <v>0</v>
      </c>
      <c r="K94" s="60"/>
      <c r="L94" s="91" t="str">
        <f>IF(Tāme!L98="","",Tāme!L98)</f>
        <v/>
      </c>
      <c r="M94" s="39"/>
      <c r="N94" s="37"/>
      <c r="O94" s="40"/>
      <c r="P94" s="69" t="str">
        <f t="shared" si="12"/>
        <v/>
      </c>
      <c r="Q94" s="59"/>
      <c r="R94" s="59"/>
      <c r="S94" s="59"/>
    </row>
    <row r="95" spans="1:19" s="204" customFormat="1" ht="11.25" customHeight="1" hidden="1" outlineLevel="1">
      <c r="A95" s="59"/>
      <c r="B95" s="65">
        <f>IF(Tāme!B99="","",Tāme!B99)</f>
        <v>8.9</v>
      </c>
      <c r="C95" s="66" t="str">
        <f>IF(Tāme!C99="","",Tāme!C99)</f>
        <v/>
      </c>
      <c r="D95" s="274" t="str">
        <f>IF(Tāme!D99="","",Tāme!D99)</f>
        <v/>
      </c>
      <c r="E95" s="274" t="str">
        <f>IF(Tāme!E99="","",Tāme!E99)</f>
        <v/>
      </c>
      <c r="F95" s="67" t="str">
        <f>IF(Tāme!F99="","",Tāme!F99)</f>
        <v/>
      </c>
      <c r="G95" s="300">
        <f>IF(Tāme!G99="","",Tāme!G99)</f>
        <v>1</v>
      </c>
      <c r="H95" s="67">
        <f>IF(Tāme!H99="","",Tāme!H99)</f>
        <v>0</v>
      </c>
      <c r="I95" s="68">
        <f>IF(Tāme!I99="","",Tāme!I99)</f>
        <v>0</v>
      </c>
      <c r="J95" s="69">
        <f>IF(Tāme!J99="","",Tāme!J99)</f>
        <v>0</v>
      </c>
      <c r="K95" s="60"/>
      <c r="L95" s="91" t="str">
        <f>IF(Tāme!L99="","",Tāme!L99)</f>
        <v/>
      </c>
      <c r="M95" s="39"/>
      <c r="N95" s="37"/>
      <c r="O95" s="40"/>
      <c r="P95" s="69" t="str">
        <f t="shared" si="12"/>
        <v/>
      </c>
      <c r="Q95" s="59"/>
      <c r="R95" s="59"/>
      <c r="S95" s="59"/>
    </row>
    <row r="96" spans="1:19" s="204" customFormat="1" ht="11.25" customHeight="1" hidden="1" outlineLevel="1">
      <c r="A96" s="59"/>
      <c r="B96" s="70" t="str">
        <f>IF(Tāme!B100="","",Tāme!B100)</f>
        <v>8.10.</v>
      </c>
      <c r="C96" s="71" t="str">
        <f>IF(Tāme!C100="","",Tāme!C100)</f>
        <v/>
      </c>
      <c r="D96" s="275" t="str">
        <f>IF(Tāme!D100="","",Tāme!D100)</f>
        <v/>
      </c>
      <c r="E96" s="275" t="str">
        <f>IF(Tāme!E100="","",Tāme!E100)</f>
        <v/>
      </c>
      <c r="F96" s="72" t="str">
        <f>IF(Tāme!F100="","",Tāme!F100)</f>
        <v/>
      </c>
      <c r="G96" s="301">
        <f>IF(Tāme!G100="","",Tāme!G100)</f>
        <v>1</v>
      </c>
      <c r="H96" s="72">
        <f>IF(Tāme!H100="","",Tāme!H100)</f>
        <v>0</v>
      </c>
      <c r="I96" s="73">
        <f>IF(Tāme!I100="","",Tāme!I100)</f>
        <v>0</v>
      </c>
      <c r="J96" s="74">
        <f>IF(Tāme!J100="","",Tāme!J100)</f>
        <v>0</v>
      </c>
      <c r="K96" s="60"/>
      <c r="L96" s="93" t="str">
        <f>IF(Tāme!L100="","",Tāme!L100)</f>
        <v/>
      </c>
      <c r="M96" s="41"/>
      <c r="N96" s="37"/>
      <c r="O96" s="40"/>
      <c r="P96" s="69" t="str">
        <f t="shared" si="12"/>
        <v/>
      </c>
      <c r="Q96" s="59"/>
      <c r="R96" s="59"/>
      <c r="S96" s="59"/>
    </row>
    <row r="97" spans="1:19" s="204" customFormat="1" ht="22.5" customHeight="1">
      <c r="A97" s="59"/>
      <c r="B97" s="61">
        <v>9</v>
      </c>
      <c r="C97" s="402" t="str">
        <f>Tāme!C101</f>
        <v>Izmaksas, kas saistītas ar dzīvojamās īres mājas nodošanu ekspluatācijā</v>
      </c>
      <c r="D97" s="403"/>
      <c r="E97" s="273"/>
      <c r="F97" s="62"/>
      <c r="G97" s="299"/>
      <c r="H97" s="63"/>
      <c r="I97" s="210"/>
      <c r="J97" s="86">
        <f>SUM(J98:J107)</f>
        <v>0</v>
      </c>
      <c r="K97" s="60"/>
      <c r="L97" s="106">
        <f>SUM(L98:L107)</f>
        <v>0</v>
      </c>
      <c r="M97" s="106">
        <f>SUM(M98:M107)</f>
        <v>0</v>
      </c>
      <c r="N97" s="209">
        <f>SUM(N98:N107)</f>
        <v>0</v>
      </c>
      <c r="O97" s="107">
        <f>SUM(O98:O107)</f>
        <v>0</v>
      </c>
      <c r="P97" s="86">
        <f>SUM(P98:P107)</f>
        <v>0</v>
      </c>
      <c r="Q97" s="59"/>
      <c r="R97" s="59"/>
      <c r="S97" s="59"/>
    </row>
    <row r="98" spans="1:19" s="204" customFormat="1" ht="11.25" customHeight="1">
      <c r="A98" s="59"/>
      <c r="B98" s="65">
        <f>IF(Tāme!B102="","",Tāme!B102)</f>
        <v>9.1</v>
      </c>
      <c r="C98" s="66" t="str">
        <f>IF(Tāme!C102="","",Tāme!C102)</f>
        <v/>
      </c>
      <c r="D98" s="274" t="str">
        <f>IF(Tāme!D102="","",Tāme!D102)</f>
        <v/>
      </c>
      <c r="E98" s="274" t="str">
        <f>IF(Tāme!E102="","",Tāme!E102)</f>
        <v/>
      </c>
      <c r="F98" s="67" t="str">
        <f>IF(Tāme!F102="","",Tāme!F102)</f>
        <v/>
      </c>
      <c r="G98" s="300">
        <f>IF(Tāme!G102="","",Tāme!G102)</f>
        <v>1</v>
      </c>
      <c r="H98" s="67">
        <f>IF(Tāme!H102="","",Tāme!H102)</f>
        <v>0</v>
      </c>
      <c r="I98" s="68">
        <f>IF(Tāme!I102="","",Tāme!I102)</f>
        <v>0</v>
      </c>
      <c r="J98" s="69">
        <f>IF(Tāme!J102="","",Tāme!J102)</f>
        <v>0</v>
      </c>
      <c r="K98" s="60"/>
      <c r="L98" s="91" t="str">
        <f>IF(Tāme!L102="","",Tāme!L102)</f>
        <v/>
      </c>
      <c r="M98" s="39"/>
      <c r="N98" s="37"/>
      <c r="O98" s="40"/>
      <c r="P98" s="69" t="str">
        <f aca="true" t="shared" si="13" ref="P98:P107">IF(L98="","",L98-M98-N98-O98)</f>
        <v/>
      </c>
      <c r="Q98" s="59"/>
      <c r="R98" s="59"/>
      <c r="S98" s="59"/>
    </row>
    <row r="99" spans="1:19" s="204" customFormat="1" ht="11.25" customHeight="1" collapsed="1">
      <c r="A99" s="59"/>
      <c r="B99" s="65">
        <f>IF(Tāme!B103="","",Tāme!B103)</f>
        <v>9.2</v>
      </c>
      <c r="C99" s="66" t="str">
        <f>IF(Tāme!C103="","",Tāme!C103)</f>
        <v/>
      </c>
      <c r="D99" s="274" t="str">
        <f>IF(Tāme!D103="","",Tāme!D103)</f>
        <v/>
      </c>
      <c r="E99" s="274" t="str">
        <f>IF(Tāme!E103="","",Tāme!E103)</f>
        <v/>
      </c>
      <c r="F99" s="67" t="str">
        <f>IF(Tāme!F103="","",Tāme!F103)</f>
        <v/>
      </c>
      <c r="G99" s="300">
        <f>IF(Tāme!G103="","",Tāme!G103)</f>
        <v>1</v>
      </c>
      <c r="H99" s="67">
        <f>IF(Tāme!H103="","",Tāme!H103)</f>
        <v>0</v>
      </c>
      <c r="I99" s="68">
        <f>IF(Tāme!I103="","",Tāme!I103)</f>
        <v>0</v>
      </c>
      <c r="J99" s="69">
        <f>IF(Tāme!J103="","",Tāme!J103)</f>
        <v>0</v>
      </c>
      <c r="K99" s="60"/>
      <c r="L99" s="91" t="str">
        <f>IF(Tāme!L103="","",Tāme!L103)</f>
        <v/>
      </c>
      <c r="M99" s="39"/>
      <c r="N99" s="37"/>
      <c r="O99" s="40"/>
      <c r="P99" s="69" t="str">
        <f t="shared" si="13"/>
        <v/>
      </c>
      <c r="Q99" s="59"/>
      <c r="R99" s="59"/>
      <c r="S99" s="59"/>
    </row>
    <row r="100" spans="1:19" s="204" customFormat="1" ht="12" hidden="1" outlineLevel="1">
      <c r="A100" s="59"/>
      <c r="B100" s="65">
        <f>IF(Tāme!B104="","",Tāme!B104)</f>
        <v>9.3</v>
      </c>
      <c r="C100" s="66" t="str">
        <f>IF(Tāme!C104="","",Tāme!C104)</f>
        <v/>
      </c>
      <c r="D100" s="274" t="str">
        <f>IF(Tāme!D104="","",Tāme!D104)</f>
        <v/>
      </c>
      <c r="E100" s="274" t="str">
        <f>IF(Tāme!E104="","",Tāme!E104)</f>
        <v/>
      </c>
      <c r="F100" s="67" t="str">
        <f>IF(Tāme!F104="","",Tāme!F104)</f>
        <v/>
      </c>
      <c r="G100" s="300">
        <f>IF(Tāme!G104="","",Tāme!G104)</f>
        <v>1</v>
      </c>
      <c r="H100" s="67">
        <f>IF(Tāme!H104="","",Tāme!H104)</f>
        <v>0</v>
      </c>
      <c r="I100" s="68">
        <f>IF(Tāme!I104="","",Tāme!I104)</f>
        <v>0</v>
      </c>
      <c r="J100" s="69">
        <f>IF(Tāme!J104="","",Tāme!J104)</f>
        <v>0</v>
      </c>
      <c r="K100" s="60"/>
      <c r="L100" s="91" t="str">
        <f>IF(Tāme!L104="","",Tāme!L104)</f>
        <v/>
      </c>
      <c r="M100" s="39"/>
      <c r="N100" s="37"/>
      <c r="O100" s="40"/>
      <c r="P100" s="69" t="str">
        <f t="shared" si="13"/>
        <v/>
      </c>
      <c r="Q100" s="59"/>
      <c r="R100" s="59"/>
      <c r="S100" s="59"/>
    </row>
    <row r="101" spans="1:19" s="204" customFormat="1" ht="12" hidden="1" outlineLevel="1">
      <c r="A101" s="59"/>
      <c r="B101" s="65">
        <f>IF(Tāme!B105="","",Tāme!B105)</f>
        <v>9.4</v>
      </c>
      <c r="C101" s="66" t="str">
        <f>IF(Tāme!C105="","",Tāme!C105)</f>
        <v/>
      </c>
      <c r="D101" s="274" t="str">
        <f>IF(Tāme!D105="","",Tāme!D105)</f>
        <v/>
      </c>
      <c r="E101" s="274" t="str">
        <f>IF(Tāme!E105="","",Tāme!E105)</f>
        <v/>
      </c>
      <c r="F101" s="67" t="str">
        <f>IF(Tāme!F105="","",Tāme!F105)</f>
        <v/>
      </c>
      <c r="G101" s="300">
        <f>IF(Tāme!G105="","",Tāme!G105)</f>
        <v>1</v>
      </c>
      <c r="H101" s="67">
        <f>IF(Tāme!H105="","",Tāme!H105)</f>
        <v>0</v>
      </c>
      <c r="I101" s="68">
        <f>IF(Tāme!I105="","",Tāme!I105)</f>
        <v>0</v>
      </c>
      <c r="J101" s="69">
        <f>IF(Tāme!J105="","",Tāme!J105)</f>
        <v>0</v>
      </c>
      <c r="K101" s="60"/>
      <c r="L101" s="91" t="str">
        <f>IF(Tāme!L105="","",Tāme!L105)</f>
        <v/>
      </c>
      <c r="M101" s="39"/>
      <c r="N101" s="37"/>
      <c r="O101" s="40"/>
      <c r="P101" s="69" t="str">
        <f t="shared" si="13"/>
        <v/>
      </c>
      <c r="Q101" s="59"/>
      <c r="R101" s="59"/>
      <c r="S101" s="59"/>
    </row>
    <row r="102" spans="1:19" s="204" customFormat="1" ht="12" hidden="1" outlineLevel="1">
      <c r="A102" s="59"/>
      <c r="B102" s="65">
        <f>IF(Tāme!B106="","",Tāme!B106)</f>
        <v>9.5</v>
      </c>
      <c r="C102" s="66" t="str">
        <f>IF(Tāme!C106="","",Tāme!C106)</f>
        <v/>
      </c>
      <c r="D102" s="274" t="str">
        <f>IF(Tāme!D106="","",Tāme!D106)</f>
        <v/>
      </c>
      <c r="E102" s="274" t="str">
        <f>IF(Tāme!E106="","",Tāme!E106)</f>
        <v/>
      </c>
      <c r="F102" s="67" t="str">
        <f>IF(Tāme!F106="","",Tāme!F106)</f>
        <v/>
      </c>
      <c r="G102" s="300">
        <f>IF(Tāme!G106="","",Tāme!G106)</f>
        <v>1</v>
      </c>
      <c r="H102" s="67">
        <f>IF(Tāme!H106="","",Tāme!H106)</f>
        <v>0</v>
      </c>
      <c r="I102" s="68">
        <f>IF(Tāme!I106="","",Tāme!I106)</f>
        <v>0</v>
      </c>
      <c r="J102" s="69">
        <f>IF(Tāme!J106="","",Tāme!J106)</f>
        <v>0</v>
      </c>
      <c r="K102" s="60"/>
      <c r="L102" s="91" t="str">
        <f>IF(Tāme!L106="","",Tāme!L106)</f>
        <v/>
      </c>
      <c r="M102" s="39"/>
      <c r="N102" s="37"/>
      <c r="O102" s="40"/>
      <c r="P102" s="69" t="str">
        <f t="shared" si="13"/>
        <v/>
      </c>
      <c r="Q102" s="59"/>
      <c r="R102" s="59"/>
      <c r="S102" s="59"/>
    </row>
    <row r="103" spans="1:19" s="204" customFormat="1" ht="12" hidden="1" outlineLevel="1">
      <c r="A103" s="59"/>
      <c r="B103" s="65">
        <f>IF(Tāme!B107="","",Tāme!B107)</f>
        <v>9.6</v>
      </c>
      <c r="C103" s="66" t="str">
        <f>IF(Tāme!C107="","",Tāme!C107)</f>
        <v/>
      </c>
      <c r="D103" s="274" t="str">
        <f>IF(Tāme!D107="","",Tāme!D107)</f>
        <v/>
      </c>
      <c r="E103" s="274" t="str">
        <f>IF(Tāme!E107="","",Tāme!E107)</f>
        <v/>
      </c>
      <c r="F103" s="67" t="str">
        <f>IF(Tāme!F107="","",Tāme!F107)</f>
        <v/>
      </c>
      <c r="G103" s="300">
        <f>IF(Tāme!G107="","",Tāme!G107)</f>
        <v>1</v>
      </c>
      <c r="H103" s="67">
        <f>IF(Tāme!H107="","",Tāme!H107)</f>
        <v>0</v>
      </c>
      <c r="I103" s="68">
        <f>IF(Tāme!I107="","",Tāme!I107)</f>
        <v>0</v>
      </c>
      <c r="J103" s="69">
        <f>IF(Tāme!J107="","",Tāme!J107)</f>
        <v>0</v>
      </c>
      <c r="K103" s="60"/>
      <c r="L103" s="91" t="str">
        <f>IF(Tāme!L107="","",Tāme!L107)</f>
        <v/>
      </c>
      <c r="M103" s="39"/>
      <c r="N103" s="37"/>
      <c r="O103" s="40"/>
      <c r="P103" s="69" t="str">
        <f t="shared" si="13"/>
        <v/>
      </c>
      <c r="Q103" s="59"/>
      <c r="S103" s="59"/>
    </row>
    <row r="104" spans="1:19" s="204" customFormat="1" ht="12" hidden="1" outlineLevel="1">
      <c r="A104" s="59"/>
      <c r="B104" s="65">
        <f>IF(Tāme!B108="","",Tāme!B108)</f>
        <v>9.7</v>
      </c>
      <c r="C104" s="66" t="str">
        <f>IF(Tāme!C108="","",Tāme!C108)</f>
        <v/>
      </c>
      <c r="D104" s="274" t="str">
        <f>IF(Tāme!D108="","",Tāme!D108)</f>
        <v/>
      </c>
      <c r="E104" s="274" t="str">
        <f>IF(Tāme!E108="","",Tāme!E108)</f>
        <v/>
      </c>
      <c r="F104" s="67" t="str">
        <f>IF(Tāme!F108="","",Tāme!F108)</f>
        <v/>
      </c>
      <c r="G104" s="300">
        <f>IF(Tāme!G108="","",Tāme!G108)</f>
        <v>1</v>
      </c>
      <c r="H104" s="67">
        <f>IF(Tāme!H108="","",Tāme!H108)</f>
        <v>0</v>
      </c>
      <c r="I104" s="68">
        <f>IF(Tāme!I108="","",Tāme!I108)</f>
        <v>0</v>
      </c>
      <c r="J104" s="69">
        <f>IF(Tāme!J108="","",Tāme!J108)</f>
        <v>0</v>
      </c>
      <c r="K104" s="60"/>
      <c r="L104" s="91" t="str">
        <f>IF(Tāme!L108="","",Tāme!L108)</f>
        <v/>
      </c>
      <c r="M104" s="39"/>
      <c r="N104" s="37"/>
      <c r="O104" s="40"/>
      <c r="P104" s="69" t="str">
        <f t="shared" si="13"/>
        <v/>
      </c>
      <c r="Q104" s="59"/>
      <c r="R104" s="59"/>
      <c r="S104" s="59"/>
    </row>
    <row r="105" spans="1:19" s="204" customFormat="1" ht="12" hidden="1" outlineLevel="1">
      <c r="A105" s="59"/>
      <c r="B105" s="65">
        <f>IF(Tāme!B109="","",Tāme!B109)</f>
        <v>9.8</v>
      </c>
      <c r="C105" s="66" t="str">
        <f>IF(Tāme!C109="","",Tāme!C109)</f>
        <v/>
      </c>
      <c r="D105" s="274" t="str">
        <f>IF(Tāme!D109="","",Tāme!D109)</f>
        <v/>
      </c>
      <c r="E105" s="274" t="str">
        <f>IF(Tāme!E109="","",Tāme!E109)</f>
        <v/>
      </c>
      <c r="F105" s="67" t="str">
        <f>IF(Tāme!F109="","",Tāme!F109)</f>
        <v/>
      </c>
      <c r="G105" s="300">
        <f>IF(Tāme!G109="","",Tāme!G109)</f>
        <v>1</v>
      </c>
      <c r="H105" s="67">
        <f>IF(Tāme!H109="","",Tāme!H109)</f>
        <v>0</v>
      </c>
      <c r="I105" s="68">
        <f>IF(Tāme!I109="","",Tāme!I109)</f>
        <v>0</v>
      </c>
      <c r="J105" s="69">
        <f>IF(Tāme!J109="","",Tāme!J109)</f>
        <v>0</v>
      </c>
      <c r="K105" s="60"/>
      <c r="L105" s="91" t="str">
        <f>IF(Tāme!L109="","",Tāme!L109)</f>
        <v/>
      </c>
      <c r="M105" s="39"/>
      <c r="N105" s="37"/>
      <c r="O105" s="40"/>
      <c r="P105" s="69" t="str">
        <f t="shared" si="13"/>
        <v/>
      </c>
      <c r="Q105" s="59"/>
      <c r="R105" s="59"/>
      <c r="S105" s="59"/>
    </row>
    <row r="106" spans="1:19" s="204" customFormat="1" ht="12" hidden="1" outlineLevel="1">
      <c r="A106" s="59"/>
      <c r="B106" s="65">
        <f>IF(Tāme!B110="","",Tāme!B110)</f>
        <v>9.9</v>
      </c>
      <c r="C106" s="66" t="str">
        <f>IF(Tāme!C110="","",Tāme!C110)</f>
        <v/>
      </c>
      <c r="D106" s="274" t="str">
        <f>IF(Tāme!D110="","",Tāme!D110)</f>
        <v/>
      </c>
      <c r="E106" s="274" t="str">
        <f>IF(Tāme!E110="","",Tāme!E110)</f>
        <v/>
      </c>
      <c r="F106" s="67" t="str">
        <f>IF(Tāme!F110="","",Tāme!F110)</f>
        <v/>
      </c>
      <c r="G106" s="300">
        <f>IF(Tāme!G110="","",Tāme!G110)</f>
        <v>1</v>
      </c>
      <c r="H106" s="67">
        <f>IF(Tāme!H110="","",Tāme!H110)</f>
        <v>0</v>
      </c>
      <c r="I106" s="68">
        <f>IF(Tāme!I110="","",Tāme!I110)</f>
        <v>0</v>
      </c>
      <c r="J106" s="69">
        <f>IF(Tāme!J110="","",Tāme!J110)</f>
        <v>0</v>
      </c>
      <c r="K106" s="60"/>
      <c r="L106" s="91" t="str">
        <f>IF(Tāme!L110="","",Tāme!L110)</f>
        <v/>
      </c>
      <c r="M106" s="39"/>
      <c r="N106" s="37"/>
      <c r="O106" s="40"/>
      <c r="P106" s="69" t="str">
        <f t="shared" si="13"/>
        <v/>
      </c>
      <c r="Q106" s="59"/>
      <c r="R106" s="59"/>
      <c r="S106" s="59"/>
    </row>
    <row r="107" spans="1:19" s="204" customFormat="1" ht="12" hidden="1" outlineLevel="1">
      <c r="A107" s="59"/>
      <c r="B107" s="70" t="str">
        <f>IF(Tāme!B111="","",Tāme!B111)</f>
        <v>9.10.</v>
      </c>
      <c r="C107" s="71" t="str">
        <f>IF(Tāme!C111="","",Tāme!C111)</f>
        <v/>
      </c>
      <c r="D107" s="275" t="str">
        <f>IF(Tāme!D111="","",Tāme!D111)</f>
        <v/>
      </c>
      <c r="E107" s="275" t="str">
        <f>IF(Tāme!E111="","",Tāme!E111)</f>
        <v/>
      </c>
      <c r="F107" s="72" t="str">
        <f>IF(Tāme!F111="","",Tāme!F111)</f>
        <v/>
      </c>
      <c r="G107" s="301">
        <f>IF(Tāme!G111="","",Tāme!G111)</f>
        <v>1</v>
      </c>
      <c r="H107" s="72">
        <f>IF(Tāme!H111="","",Tāme!H111)</f>
        <v>0</v>
      </c>
      <c r="I107" s="73">
        <f>IF(Tāme!I111="","",Tāme!I111)</f>
        <v>0</v>
      </c>
      <c r="J107" s="74">
        <f>IF(Tāme!J111="","",Tāme!J111)</f>
        <v>0</v>
      </c>
      <c r="K107" s="60"/>
      <c r="L107" s="93" t="str">
        <f>IF(Tāme!L111="","",Tāme!L111)</f>
        <v/>
      </c>
      <c r="M107" s="41"/>
      <c r="N107" s="37"/>
      <c r="O107" s="40"/>
      <c r="P107" s="69" t="str">
        <f t="shared" si="13"/>
        <v/>
      </c>
      <c r="Q107" s="59"/>
      <c r="R107" s="59"/>
      <c r="S107" s="59"/>
    </row>
    <row r="108" spans="1:19" s="204" customFormat="1" ht="22.5" customHeight="1" thickBot="1">
      <c r="A108" s="59"/>
      <c r="B108" s="61">
        <f>IF(Tāme!B112="","",Tāme!B112)</f>
        <v>10</v>
      </c>
      <c r="C108" s="402" t="str">
        <f>IF(Tāme!C112="","",Tāme!C112)</f>
        <v>Dzīvojamās īres mājas teritorijas labiekārtošanas izmaksas</v>
      </c>
      <c r="D108" s="403" t="str">
        <f>IF(Tāme!D112="","",Tāme!D112)</f>
        <v/>
      </c>
      <c r="E108" s="273" t="str">
        <f>IF(Tāme!E112="","",Tāme!E112)</f>
        <v/>
      </c>
      <c r="F108" s="62" t="str">
        <f>IF(Tāme!F112="","",Tāme!F112)</f>
        <v/>
      </c>
      <c r="G108" s="299" t="str">
        <f>IF(Tāme!G112="","",Tāme!G112)</f>
        <v/>
      </c>
      <c r="H108" s="63"/>
      <c r="I108" s="210"/>
      <c r="J108" s="86">
        <f>IF(Tāme!J112="","",Tāme!J112)</f>
        <v>0</v>
      </c>
      <c r="K108" s="60"/>
      <c r="L108" s="106">
        <f>SUM(L109:L118)</f>
        <v>0</v>
      </c>
      <c r="M108" s="106">
        <f>SUM(M109:M118)</f>
        <v>0</v>
      </c>
      <c r="N108" s="209">
        <f>SUM(N109:N118)</f>
        <v>0</v>
      </c>
      <c r="O108" s="107">
        <f>SUM(O109:O118)</f>
        <v>0</v>
      </c>
      <c r="P108" s="86">
        <f>SUM(P109:P118)</f>
        <v>0</v>
      </c>
      <c r="Q108" s="59"/>
      <c r="R108" s="59"/>
      <c r="S108" s="59"/>
    </row>
    <row r="109" spans="1:19" s="204" customFormat="1" ht="15" hidden="1" thickBot="1">
      <c r="A109" s="59"/>
      <c r="B109" s="65">
        <f>IF(Tāme!B113="","",Tāme!B113)</f>
        <v>10.1</v>
      </c>
      <c r="C109" s="66" t="str">
        <f>IF(Tāme!C113="","",Tāme!C113)</f>
        <v/>
      </c>
      <c r="D109" s="274" t="str">
        <f>IF(Tāme!D113="","",Tāme!D113)</f>
        <v/>
      </c>
      <c r="E109" s="274" t="str">
        <f>IF(Tāme!E113="","",Tāme!E113)</f>
        <v/>
      </c>
      <c r="F109" s="67" t="str">
        <f>IF(Tāme!F113="","",Tāme!F113)</f>
        <v/>
      </c>
      <c r="G109" s="300">
        <f>IF(Tāme!G113="","",Tāme!G113)</f>
        <v>1</v>
      </c>
      <c r="H109" s="67">
        <f>IF(Tāme!H113="","",Tāme!H113)</f>
        <v>0</v>
      </c>
      <c r="I109" s="68">
        <f>IF(Tāme!I113="","",Tāme!I113)</f>
        <v>0</v>
      </c>
      <c r="J109" s="69">
        <f>IF(Tāme!J113="","",Tāme!J113)</f>
        <v>0</v>
      </c>
      <c r="K109" s="60"/>
      <c r="L109" s="91" t="str">
        <f>IF(Tāme!L113="","",Tāme!L113)</f>
        <v/>
      </c>
      <c r="M109" s="39"/>
      <c r="N109" s="37"/>
      <c r="O109" s="40"/>
      <c r="P109" s="69" t="str">
        <f aca="true" t="shared" si="14" ref="P109:P118">IF(L109="","",L109-M109-N109-O109)</f>
        <v/>
      </c>
      <c r="Q109" s="59"/>
      <c r="R109" s="59"/>
      <c r="S109" s="59"/>
    </row>
    <row r="110" spans="1:19" s="204" customFormat="1" ht="15" hidden="1" thickBot="1">
      <c r="A110" s="59"/>
      <c r="B110" s="65">
        <f>IF(Tāme!B114="","",Tāme!B114)</f>
        <v>10.2</v>
      </c>
      <c r="C110" s="66" t="str">
        <f>IF(Tāme!C114="","",Tāme!C114)</f>
        <v/>
      </c>
      <c r="D110" s="274" t="str">
        <f>IF(Tāme!D114="","",Tāme!D114)</f>
        <v/>
      </c>
      <c r="E110" s="274" t="str">
        <f>IF(Tāme!E114="","",Tāme!E114)</f>
        <v/>
      </c>
      <c r="F110" s="67" t="str">
        <f>IF(Tāme!F114="","",Tāme!F114)</f>
        <v/>
      </c>
      <c r="G110" s="300">
        <f>IF(Tāme!G114="","",Tāme!G114)</f>
        <v>1</v>
      </c>
      <c r="H110" s="67">
        <f>IF(Tāme!H114="","",Tāme!H114)</f>
        <v>0</v>
      </c>
      <c r="I110" s="68">
        <f>IF(Tāme!I114="","",Tāme!I114)</f>
        <v>0</v>
      </c>
      <c r="J110" s="69">
        <f>IF(Tāme!J114="","",Tāme!J114)</f>
        <v>0</v>
      </c>
      <c r="K110" s="60"/>
      <c r="L110" s="91" t="str">
        <f>IF(Tāme!L114="","",Tāme!L114)</f>
        <v/>
      </c>
      <c r="M110" s="39"/>
      <c r="N110" s="37"/>
      <c r="O110" s="40"/>
      <c r="P110" s="69" t="str">
        <f t="shared" si="14"/>
        <v/>
      </c>
      <c r="Q110" s="59"/>
      <c r="R110" s="59"/>
      <c r="S110" s="59"/>
    </row>
    <row r="111" spans="1:19" s="204" customFormat="1" ht="15" hidden="1" outlineLevel="1" thickBot="1">
      <c r="A111" s="59"/>
      <c r="B111" s="65">
        <f>IF(Tāme!B115="","",Tāme!B115)</f>
        <v>10.3</v>
      </c>
      <c r="C111" s="66" t="str">
        <f>IF(Tāme!C115="","",Tāme!C115)</f>
        <v/>
      </c>
      <c r="D111" s="274" t="str">
        <f>IF(Tāme!D115="","",Tāme!D115)</f>
        <v/>
      </c>
      <c r="E111" s="274" t="str">
        <f>IF(Tāme!E115="","",Tāme!E115)</f>
        <v/>
      </c>
      <c r="F111" s="67" t="str">
        <f>IF(Tāme!F115="","",Tāme!F115)</f>
        <v/>
      </c>
      <c r="G111" s="300">
        <f>IF(Tāme!G115="","",Tāme!G115)</f>
        <v>1</v>
      </c>
      <c r="H111" s="67">
        <f>IF(Tāme!H115="","",Tāme!H115)</f>
        <v>0</v>
      </c>
      <c r="I111" s="68">
        <f>IF(Tāme!I115="","",Tāme!I115)</f>
        <v>0</v>
      </c>
      <c r="J111" s="69">
        <f>IF(Tāme!J115="","",Tāme!J115)</f>
        <v>0</v>
      </c>
      <c r="K111" s="60"/>
      <c r="L111" s="91" t="str">
        <f>IF(Tāme!L115="","",Tāme!L115)</f>
        <v/>
      </c>
      <c r="M111" s="39"/>
      <c r="N111" s="37"/>
      <c r="O111" s="40"/>
      <c r="P111" s="69" t="str">
        <f t="shared" si="14"/>
        <v/>
      </c>
      <c r="Q111" s="59"/>
      <c r="R111" s="59"/>
      <c r="S111" s="59"/>
    </row>
    <row r="112" spans="1:19" s="204" customFormat="1" ht="15" hidden="1" outlineLevel="1" thickBot="1">
      <c r="A112" s="59"/>
      <c r="B112" s="65">
        <f>IF(Tāme!B116="","",Tāme!B116)</f>
        <v>10.4</v>
      </c>
      <c r="C112" s="66" t="str">
        <f>IF(Tāme!C116="","",Tāme!C116)</f>
        <v/>
      </c>
      <c r="D112" s="274" t="str">
        <f>IF(Tāme!D116="","",Tāme!D116)</f>
        <v/>
      </c>
      <c r="E112" s="274" t="str">
        <f>IF(Tāme!E116="","",Tāme!E116)</f>
        <v/>
      </c>
      <c r="F112" s="67" t="str">
        <f>IF(Tāme!F116="","",Tāme!F116)</f>
        <v/>
      </c>
      <c r="G112" s="300">
        <f>IF(Tāme!G116="","",Tāme!G116)</f>
        <v>1</v>
      </c>
      <c r="H112" s="67">
        <f>IF(Tāme!H116="","",Tāme!H116)</f>
        <v>0</v>
      </c>
      <c r="I112" s="68">
        <f>IF(Tāme!I116="","",Tāme!I116)</f>
        <v>0</v>
      </c>
      <c r="J112" s="69">
        <f>IF(Tāme!J116="","",Tāme!J116)</f>
        <v>0</v>
      </c>
      <c r="K112" s="60"/>
      <c r="L112" s="91" t="str">
        <f>IF(Tāme!L116="","",Tāme!L116)</f>
        <v/>
      </c>
      <c r="M112" s="39"/>
      <c r="N112" s="37"/>
      <c r="O112" s="40"/>
      <c r="P112" s="69" t="str">
        <f t="shared" si="14"/>
        <v/>
      </c>
      <c r="Q112" s="59"/>
      <c r="R112" s="59"/>
      <c r="S112" s="59"/>
    </row>
    <row r="113" spans="1:19" s="204" customFormat="1" ht="15" hidden="1" outlineLevel="1" thickBot="1">
      <c r="A113" s="59"/>
      <c r="B113" s="65">
        <f>IF(Tāme!B117="","",Tāme!B117)</f>
        <v>10.5</v>
      </c>
      <c r="C113" s="66" t="str">
        <f>IF(Tāme!C117="","",Tāme!C117)</f>
        <v/>
      </c>
      <c r="D113" s="274" t="str">
        <f>IF(Tāme!D117="","",Tāme!D117)</f>
        <v/>
      </c>
      <c r="E113" s="274" t="str">
        <f>IF(Tāme!E117="","",Tāme!E117)</f>
        <v/>
      </c>
      <c r="F113" s="67" t="str">
        <f>IF(Tāme!F117="","",Tāme!F117)</f>
        <v/>
      </c>
      <c r="G113" s="300">
        <f>IF(Tāme!G117="","",Tāme!G117)</f>
        <v>1</v>
      </c>
      <c r="H113" s="67">
        <f>IF(Tāme!H117="","",Tāme!H117)</f>
        <v>0</v>
      </c>
      <c r="I113" s="68">
        <f>IF(Tāme!I117="","",Tāme!I117)</f>
        <v>0</v>
      </c>
      <c r="J113" s="69">
        <f>IF(Tāme!J117="","",Tāme!J117)</f>
        <v>0</v>
      </c>
      <c r="K113" s="60"/>
      <c r="L113" s="91" t="str">
        <f>IF(Tāme!L117="","",Tāme!L117)</f>
        <v/>
      </c>
      <c r="M113" s="39"/>
      <c r="N113" s="37"/>
      <c r="O113" s="40"/>
      <c r="P113" s="69" t="str">
        <f t="shared" si="14"/>
        <v/>
      </c>
      <c r="Q113" s="59"/>
      <c r="R113" s="59"/>
      <c r="S113" s="59"/>
    </row>
    <row r="114" spans="1:19" s="204" customFormat="1" ht="15" hidden="1" outlineLevel="1" thickBot="1">
      <c r="A114" s="59"/>
      <c r="B114" s="65">
        <f>IF(Tāme!B118="","",Tāme!B118)</f>
        <v>10.6</v>
      </c>
      <c r="C114" s="66" t="str">
        <f>IF(Tāme!C118="","",Tāme!C118)</f>
        <v/>
      </c>
      <c r="D114" s="274" t="str">
        <f>IF(Tāme!D118="","",Tāme!D118)</f>
        <v/>
      </c>
      <c r="E114" s="274" t="str">
        <f>IF(Tāme!E118="","",Tāme!E118)</f>
        <v/>
      </c>
      <c r="F114" s="67" t="str">
        <f>IF(Tāme!F118="","",Tāme!F118)</f>
        <v/>
      </c>
      <c r="G114" s="300">
        <f>IF(Tāme!G118="","",Tāme!G118)</f>
        <v>1</v>
      </c>
      <c r="H114" s="67">
        <f>IF(Tāme!H118="","",Tāme!H118)</f>
        <v>0</v>
      </c>
      <c r="I114" s="68">
        <f>IF(Tāme!I118="","",Tāme!I118)</f>
        <v>0</v>
      </c>
      <c r="J114" s="69">
        <f>IF(Tāme!J118="","",Tāme!J118)</f>
        <v>0</v>
      </c>
      <c r="K114" s="60"/>
      <c r="L114" s="91" t="str">
        <f>IF(Tāme!L118="","",Tāme!L118)</f>
        <v/>
      </c>
      <c r="M114" s="39"/>
      <c r="N114" s="37"/>
      <c r="O114" s="40"/>
      <c r="P114" s="69" t="str">
        <f t="shared" si="14"/>
        <v/>
      </c>
      <c r="Q114" s="59"/>
      <c r="R114" s="59"/>
      <c r="S114" s="59"/>
    </row>
    <row r="115" spans="1:19" s="204" customFormat="1" ht="15" hidden="1" outlineLevel="1" thickBot="1">
      <c r="A115" s="59"/>
      <c r="B115" s="65">
        <f>IF(Tāme!B119="","",Tāme!B119)</f>
        <v>10.7</v>
      </c>
      <c r="C115" s="66" t="str">
        <f>IF(Tāme!C119="","",Tāme!C119)</f>
        <v/>
      </c>
      <c r="D115" s="274" t="str">
        <f>IF(Tāme!D119="","",Tāme!D119)</f>
        <v/>
      </c>
      <c r="E115" s="274" t="str">
        <f>IF(Tāme!E119="","",Tāme!E119)</f>
        <v/>
      </c>
      <c r="F115" s="67" t="str">
        <f>IF(Tāme!F119="","",Tāme!F119)</f>
        <v/>
      </c>
      <c r="G115" s="300">
        <f>IF(Tāme!G119="","",Tāme!G119)</f>
        <v>1</v>
      </c>
      <c r="H115" s="67">
        <f>IF(Tāme!H119="","",Tāme!H119)</f>
        <v>0</v>
      </c>
      <c r="I115" s="68">
        <f>IF(Tāme!I119="","",Tāme!I119)</f>
        <v>0</v>
      </c>
      <c r="J115" s="69">
        <f>IF(Tāme!J119="","",Tāme!J119)</f>
        <v>0</v>
      </c>
      <c r="K115" s="60"/>
      <c r="L115" s="91" t="str">
        <f>IF(Tāme!L119="","",Tāme!L119)</f>
        <v/>
      </c>
      <c r="M115" s="39"/>
      <c r="N115" s="37"/>
      <c r="O115" s="40"/>
      <c r="P115" s="69" t="str">
        <f t="shared" si="14"/>
        <v/>
      </c>
      <c r="Q115" s="59"/>
      <c r="R115" s="59"/>
      <c r="S115" s="59"/>
    </row>
    <row r="116" spans="1:19" s="204" customFormat="1" ht="15" hidden="1" outlineLevel="1" thickBot="1">
      <c r="A116" s="59"/>
      <c r="B116" s="65">
        <f>IF(Tāme!B120="","",Tāme!B120)</f>
        <v>10.8</v>
      </c>
      <c r="C116" s="66" t="str">
        <f>IF(Tāme!C120="","",Tāme!C120)</f>
        <v/>
      </c>
      <c r="D116" s="274" t="str">
        <f>IF(Tāme!D120="","",Tāme!D120)</f>
        <v/>
      </c>
      <c r="E116" s="274" t="str">
        <f>IF(Tāme!E120="","",Tāme!E120)</f>
        <v/>
      </c>
      <c r="F116" s="67" t="str">
        <f>IF(Tāme!F120="","",Tāme!F120)</f>
        <v/>
      </c>
      <c r="G116" s="300">
        <f>IF(Tāme!G120="","",Tāme!G120)</f>
        <v>1</v>
      </c>
      <c r="H116" s="67">
        <f>IF(Tāme!H120="","",Tāme!H120)</f>
        <v>0</v>
      </c>
      <c r="I116" s="68">
        <f>IF(Tāme!I120="","",Tāme!I120)</f>
        <v>0</v>
      </c>
      <c r="J116" s="69">
        <f>IF(Tāme!J120="","",Tāme!J120)</f>
        <v>0</v>
      </c>
      <c r="K116" s="60"/>
      <c r="L116" s="91" t="str">
        <f>IF(Tāme!L120="","",Tāme!L120)</f>
        <v/>
      </c>
      <c r="M116" s="39"/>
      <c r="N116" s="37"/>
      <c r="O116" s="40"/>
      <c r="P116" s="69" t="str">
        <f t="shared" si="14"/>
        <v/>
      </c>
      <c r="Q116" s="59"/>
      <c r="R116" s="59"/>
      <c r="S116" s="59"/>
    </row>
    <row r="117" spans="1:19" s="204" customFormat="1" ht="15" hidden="1" outlineLevel="1" thickBot="1">
      <c r="A117" s="59"/>
      <c r="B117" s="65">
        <f>IF(Tāme!B121="","",Tāme!B121)</f>
        <v>10.9</v>
      </c>
      <c r="C117" s="66" t="str">
        <f>IF(Tāme!C121="","",Tāme!C121)</f>
        <v/>
      </c>
      <c r="D117" s="274" t="str">
        <f>IF(Tāme!D121="","",Tāme!D121)</f>
        <v/>
      </c>
      <c r="E117" s="274" t="str">
        <f>IF(Tāme!E121="","",Tāme!E121)</f>
        <v/>
      </c>
      <c r="F117" s="67" t="str">
        <f>IF(Tāme!F121="","",Tāme!F121)</f>
        <v/>
      </c>
      <c r="G117" s="300">
        <f>IF(Tāme!G121="","",Tāme!G121)</f>
        <v>1</v>
      </c>
      <c r="H117" s="67">
        <f>IF(Tāme!H121="","",Tāme!H121)</f>
        <v>0</v>
      </c>
      <c r="I117" s="68">
        <f>IF(Tāme!I121="","",Tāme!I121)</f>
        <v>0</v>
      </c>
      <c r="J117" s="69">
        <f>IF(Tāme!J121="","",Tāme!J121)</f>
        <v>0</v>
      </c>
      <c r="K117" s="60"/>
      <c r="L117" s="91" t="str">
        <f>IF(Tāme!L121="","",Tāme!L121)</f>
        <v/>
      </c>
      <c r="M117" s="39"/>
      <c r="N117" s="37"/>
      <c r="O117" s="40"/>
      <c r="P117" s="69" t="str">
        <f t="shared" si="14"/>
        <v/>
      </c>
      <c r="Q117" s="59"/>
      <c r="R117" s="59"/>
      <c r="S117" s="59"/>
    </row>
    <row r="118" spans="1:19" s="204" customFormat="1" ht="15" hidden="1" outlineLevel="1" thickBot="1">
      <c r="A118" s="59"/>
      <c r="B118" s="70" t="str">
        <f>IF(Tāme!B122="","",Tāme!B122)</f>
        <v>10.10.</v>
      </c>
      <c r="C118" s="71" t="str">
        <f>IF(Tāme!C122="","",Tāme!C122)</f>
        <v/>
      </c>
      <c r="D118" s="275" t="str">
        <f>IF(Tāme!D122="","",Tāme!D122)</f>
        <v/>
      </c>
      <c r="E118" s="275" t="str">
        <f>IF(Tāme!E122="","",Tāme!E122)</f>
        <v/>
      </c>
      <c r="F118" s="72" t="str">
        <f>IF(Tāme!F122="","",Tāme!F122)</f>
        <v/>
      </c>
      <c r="G118" s="301">
        <f>IF(Tāme!G122="","",Tāme!G122)</f>
        <v>1</v>
      </c>
      <c r="H118" s="72">
        <f>IF(Tāme!H122="","",Tāme!H122)</f>
        <v>0</v>
      </c>
      <c r="I118" s="73">
        <f>IF(Tāme!I122="","",Tāme!I122)</f>
        <v>0</v>
      </c>
      <c r="J118" s="74">
        <f>IF(Tāme!J122="","",Tāme!J122)</f>
        <v>0</v>
      </c>
      <c r="K118" s="60"/>
      <c r="L118" s="93" t="str">
        <f>IF(Tāme!L122="","",Tāme!L122)</f>
        <v/>
      </c>
      <c r="M118" s="41"/>
      <c r="N118" s="37"/>
      <c r="O118" s="40"/>
      <c r="P118" s="69" t="str">
        <f t="shared" si="14"/>
        <v/>
      </c>
      <c r="Q118" s="59"/>
      <c r="R118" s="59"/>
      <c r="S118" s="59"/>
    </row>
    <row r="119" spans="1:19" s="214" customFormat="1" ht="21.75" customHeight="1" thickBot="1" thickTop="1">
      <c r="A119" s="81"/>
      <c r="B119" s="404" t="s">
        <v>33</v>
      </c>
      <c r="C119" s="405"/>
      <c r="D119" s="405"/>
      <c r="E119" s="405"/>
      <c r="F119" s="405"/>
      <c r="G119" s="406"/>
      <c r="H119" s="212">
        <f>SUM(H9:H118)</f>
        <v>0</v>
      </c>
      <c r="I119" s="212">
        <f>SUM(I9:I118)</f>
        <v>0</v>
      </c>
      <c r="J119" s="213">
        <f>J97+J86+J75+J64+J53+J42+J31+J20+J9+J108</f>
        <v>0</v>
      </c>
      <c r="K119" s="60"/>
      <c r="L119" s="213">
        <f>L97+L86+L75+L64+L53+L42+L31+L20+L9+L108</f>
        <v>0</v>
      </c>
      <c r="M119" s="213">
        <f aca="true" t="shared" si="15" ref="M119:O119">M97+M86+M75+M64+M53+M42+M31+M20+M9+M108</f>
        <v>0</v>
      </c>
      <c r="N119" s="213">
        <f t="shared" si="15"/>
        <v>0</v>
      </c>
      <c r="O119" s="213">
        <f t="shared" si="15"/>
        <v>0</v>
      </c>
      <c r="P119" s="213">
        <f>P97+P86+P75+P64+P53+P42+P31+P20+P9+P108</f>
        <v>0</v>
      </c>
      <c r="Q119" s="81"/>
      <c r="R119" s="81"/>
      <c r="S119" s="81"/>
    </row>
    <row r="120" spans="1:19" s="214" customFormat="1" ht="6" customHeight="1" thickTop="1">
      <c r="A120" s="81"/>
      <c r="B120" s="188"/>
      <c r="C120" s="188"/>
      <c r="D120" s="277"/>
      <c r="E120" s="277"/>
      <c r="F120" s="188"/>
      <c r="G120" s="188"/>
      <c r="H120" s="188"/>
      <c r="I120" s="188"/>
      <c r="J120" s="188"/>
      <c r="K120" s="60"/>
      <c r="L120" s="188"/>
      <c r="M120" s="188"/>
      <c r="N120" s="188"/>
      <c r="O120" s="60"/>
      <c r="P120" s="215"/>
      <c r="Q120" s="81"/>
      <c r="R120" s="81"/>
      <c r="S120" s="81"/>
    </row>
    <row r="121" spans="1:19" s="216" customFormat="1" ht="15" hidden="1">
      <c r="A121" s="190"/>
      <c r="B121" s="190"/>
      <c r="C121" s="190"/>
      <c r="D121" s="278"/>
      <c r="E121" s="278"/>
      <c r="F121" s="190"/>
      <c r="G121" s="190"/>
      <c r="H121" s="191"/>
      <c r="I121" s="192"/>
      <c r="J121" s="191"/>
      <c r="K121" s="191"/>
      <c r="L121" s="401" t="str">
        <f>IF(L119=SUM(M119:P119),"","! Nav veikts korekts attiecināmo izmaksu sadalījums pa finansētājiem")</f>
        <v/>
      </c>
      <c r="M121" s="401"/>
      <c r="N121" s="401"/>
      <c r="O121" s="401"/>
      <c r="P121" s="401"/>
      <c r="Q121" s="190"/>
      <c r="R121" s="190"/>
      <c r="S121" s="190"/>
    </row>
    <row r="122" spans="12:16" ht="15" hidden="1">
      <c r="L122" s="401" t="str">
        <f>_xlfn.IFERROR(IF(M119/P119&lt;5%," ! Aizņēmēja līdzdalībai projektā jābūt ne mazākai kā 5% no ALTUM aizdevuma ",""),"")</f>
        <v/>
      </c>
      <c r="M122" s="401"/>
      <c r="N122" s="401"/>
      <c r="O122" s="401"/>
      <c r="P122" s="401"/>
    </row>
  </sheetData>
  <sheetProtection algorithmName="SHA-512" hashValue="70J3+GNS/GBwd1NL1JW/BT2gLKmrNFMsq4UT6k9h4u3qWUmp6Rk2Slku1umoOIZjEMCvsKJhac7rlrrRlt9Afg==" saltValue="/mOGnIfzhtdEgxrm3p/LnA==" spinCount="100000" sheet="1" formatCells="0" formatColumns="0" formatRows="0"/>
  <mergeCells count="27">
    <mergeCell ref="B5:J5"/>
    <mergeCell ref="B7:B8"/>
    <mergeCell ref="C7:C8"/>
    <mergeCell ref="D7:E7"/>
    <mergeCell ref="M7:P7"/>
    <mergeCell ref="L7:L8"/>
    <mergeCell ref="I7:I8"/>
    <mergeCell ref="J7:J8"/>
    <mergeCell ref="F7:F8"/>
    <mergeCell ref="G7:G8"/>
    <mergeCell ref="H7:H8"/>
    <mergeCell ref="H1:R1"/>
    <mergeCell ref="L121:P121"/>
    <mergeCell ref="L122:P122"/>
    <mergeCell ref="C9:D9"/>
    <mergeCell ref="C20:D20"/>
    <mergeCell ref="C31:D31"/>
    <mergeCell ref="B119:G119"/>
    <mergeCell ref="C42:D42"/>
    <mergeCell ref="C53:D53"/>
    <mergeCell ref="C64:D64"/>
    <mergeCell ref="C75:D75"/>
    <mergeCell ref="C86:D86"/>
    <mergeCell ref="C97:D97"/>
    <mergeCell ref="C108:D108"/>
    <mergeCell ref="B4:Q4"/>
    <mergeCell ref="Q9:Q22"/>
  </mergeCell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BAAE-6915-47B2-B0D0-DFC4B0EC3DE7}">
  <sheetPr>
    <tabColor theme="9" tint="0.7999799847602844"/>
    <outlinePr summaryBelow="0" summaryRight="0"/>
  </sheetPr>
  <dimension ref="A1:AF128"/>
  <sheetViews>
    <sheetView showGridLines="0" workbookViewId="0" topLeftCell="A1">
      <pane ySplit="9" topLeftCell="A10" activePane="bottomLeft" state="frozen"/>
      <selection pane="bottomLeft" activeCell="C8" sqref="C8:C9"/>
    </sheetView>
  </sheetViews>
  <sheetFormatPr defaultColWidth="0" defaultRowHeight="15" zeroHeight="1" outlineLevelRow="1" outlineLevelCol="1"/>
  <cols>
    <col min="1" max="1" width="1.57421875" style="1" customWidth="1"/>
    <col min="2" max="2" width="4.57421875" style="1" customWidth="1"/>
    <col min="3" max="3" width="53.140625" style="279" customWidth="1" collapsed="1"/>
    <col min="4" max="4" width="20.421875" style="279" hidden="1" customWidth="1" outlineLevel="1"/>
    <col min="5" max="5" width="14.00390625" style="279" hidden="1" customWidth="1" outlineLevel="1"/>
    <col min="6" max="6" width="12.7109375" style="1" hidden="1" customWidth="1" outlineLevel="1"/>
    <col min="7" max="7" width="7.00390625" style="1" hidden="1" customWidth="1" outlineLevel="1"/>
    <col min="8" max="8" width="13.00390625" style="15" customWidth="1"/>
    <col min="9" max="9" width="13.00390625" style="6" customWidth="1"/>
    <col min="10" max="10" width="13.00390625" style="15" customWidth="1"/>
    <col min="11" max="11" width="3.57421875" style="25" customWidth="1"/>
    <col min="12" max="12" width="13.57421875" style="25" customWidth="1"/>
    <col min="13" max="16" width="13.00390625" style="25" customWidth="1"/>
    <col min="17" max="17" width="3.421875" style="25" customWidth="1"/>
    <col min="18" max="18" width="13.421875" style="1" customWidth="1"/>
    <col min="19" max="20" width="13.00390625" style="1" customWidth="1"/>
    <col min="21" max="22" width="13.00390625" style="5" customWidth="1"/>
    <col min="23" max="23" width="3.57421875" style="1" customWidth="1"/>
    <col min="24" max="24" width="2.8515625" style="1" customWidth="1"/>
    <col min="25" max="32" width="9.140625" style="1" hidden="1" customWidth="1"/>
    <col min="33" max="41" width="0" style="1" hidden="1" customWidth="1"/>
    <col min="42" max="16384" width="9.140625" style="1" hidden="1" customWidth="1"/>
  </cols>
  <sheetData>
    <row r="1" spans="6:32" ht="77.25" customHeight="1">
      <c r="F1" s="30"/>
      <c r="G1" s="30"/>
      <c r="H1" s="421" t="s">
        <v>83</v>
      </c>
      <c r="I1" s="421"/>
      <c r="J1" s="421"/>
      <c r="K1" s="421"/>
      <c r="L1" s="421"/>
      <c r="M1" s="421"/>
      <c r="N1" s="421"/>
      <c r="O1" s="421"/>
      <c r="P1" s="421"/>
      <c r="Q1" s="421"/>
      <c r="R1" s="421"/>
      <c r="S1" s="421"/>
      <c r="T1" s="421"/>
      <c r="U1" s="421"/>
      <c r="V1" s="421"/>
      <c r="W1" s="421"/>
      <c r="X1" s="2"/>
      <c r="Y1" s="2"/>
      <c r="Z1" s="2"/>
      <c r="AA1" s="2"/>
      <c r="AB1" s="2"/>
      <c r="AC1" s="2"/>
      <c r="AD1" s="2"/>
      <c r="AE1" s="2"/>
      <c r="AF1" s="2"/>
    </row>
    <row r="2" spans="2:32" ht="15" customHeight="1" thickBot="1">
      <c r="B2" s="346" t="s">
        <v>17</v>
      </c>
      <c r="C2" s="280"/>
      <c r="D2" s="280"/>
      <c r="E2" s="286"/>
      <c r="F2" s="7"/>
      <c r="G2" s="8"/>
      <c r="H2" s="13"/>
      <c r="I2" s="8"/>
      <c r="J2" s="16"/>
      <c r="K2" s="16"/>
      <c r="L2" s="16"/>
      <c r="M2" s="16"/>
      <c r="N2" s="16"/>
      <c r="O2" s="16"/>
      <c r="P2" s="16"/>
      <c r="Q2" s="16"/>
      <c r="R2" s="8"/>
      <c r="S2" s="8"/>
      <c r="T2" s="8"/>
      <c r="U2" s="9"/>
      <c r="V2" s="9"/>
      <c r="W2" s="9"/>
      <c r="X2" s="2"/>
      <c r="Y2" s="2"/>
      <c r="Z2" s="2"/>
      <c r="AA2" s="2"/>
      <c r="AB2" s="2"/>
      <c r="AC2" s="2"/>
      <c r="AD2" s="2"/>
      <c r="AE2" s="2"/>
      <c r="AF2" s="2"/>
    </row>
    <row r="3" spans="2:22" ht="6" customHeight="1">
      <c r="B3" s="11"/>
      <c r="C3" s="281"/>
      <c r="D3" s="281"/>
      <c r="E3" s="287"/>
      <c r="F3" s="12"/>
      <c r="G3" s="3"/>
      <c r="H3" s="14"/>
      <c r="I3" s="3"/>
      <c r="J3" s="17"/>
      <c r="K3" s="15"/>
      <c r="L3" s="15"/>
      <c r="M3" s="15"/>
      <c r="N3" s="15"/>
      <c r="O3" s="15"/>
      <c r="P3" s="15"/>
      <c r="Q3" s="15"/>
      <c r="R3" s="3"/>
      <c r="S3" s="3"/>
      <c r="T3" s="3"/>
      <c r="U3" s="4"/>
      <c r="V3" s="4"/>
    </row>
    <row r="4" spans="2:22" s="29" customFormat="1" ht="24" customHeight="1">
      <c r="B4" s="428" t="s">
        <v>103</v>
      </c>
      <c r="C4" s="428"/>
      <c r="D4" s="428"/>
      <c r="E4" s="428"/>
      <c r="F4" s="428"/>
      <c r="G4" s="428"/>
      <c r="H4" s="428"/>
      <c r="I4" s="428"/>
      <c r="J4" s="428"/>
      <c r="K4" s="428"/>
      <c r="L4" s="428"/>
      <c r="M4" s="428"/>
      <c r="N4" s="428"/>
      <c r="O4" s="428"/>
      <c r="P4" s="428"/>
      <c r="Q4" s="428"/>
      <c r="R4" s="428"/>
      <c r="S4" s="428"/>
      <c r="T4" s="428"/>
      <c r="U4" s="428"/>
      <c r="V4" s="332"/>
    </row>
    <row r="5" spans="2:22" s="29" customFormat="1" ht="16.5" customHeight="1">
      <c r="B5" s="429" t="str">
        <f>IF(OR(Tāme!P123&gt;0.01,Tāme!P123&lt;-0.01),"! Pirms aizpildiet šo darba lapu, aizpildiet pilnībā darba lapu- Tāme! (nepieciešams sadalīt kopējās izmaksas starp Attiecināmām un Neattiecināmām izmaksām)","")</f>
        <v/>
      </c>
      <c r="C5" s="429"/>
      <c r="D5" s="429"/>
      <c r="E5" s="429"/>
      <c r="F5" s="429"/>
      <c r="G5" s="429"/>
      <c r="H5" s="429"/>
      <c r="I5" s="429"/>
      <c r="J5" s="429"/>
      <c r="K5" s="429"/>
      <c r="L5" s="429"/>
      <c r="M5" s="429"/>
      <c r="N5" s="429"/>
      <c r="O5" s="429"/>
      <c r="P5" s="429"/>
      <c r="Q5" s="429"/>
      <c r="R5" s="429"/>
      <c r="S5" s="429"/>
      <c r="T5" s="429"/>
      <c r="U5" s="429"/>
      <c r="V5" s="333"/>
    </row>
    <row r="6" spans="2:22" ht="6" customHeight="1">
      <c r="B6" s="11"/>
      <c r="C6" s="281"/>
      <c r="D6" s="281"/>
      <c r="E6" s="287"/>
      <c r="F6" s="12"/>
      <c r="G6" s="3"/>
      <c r="H6" s="14"/>
      <c r="I6" s="3"/>
      <c r="J6" s="17"/>
      <c r="K6" s="15"/>
      <c r="L6" s="15"/>
      <c r="M6" s="15"/>
      <c r="N6" s="15"/>
      <c r="O6" s="15"/>
      <c r="P6" s="15"/>
      <c r="Q6" s="15"/>
      <c r="R6" s="3"/>
      <c r="S6" s="3"/>
      <c r="T6" s="3"/>
      <c r="U6" s="4"/>
      <c r="V6" s="4"/>
    </row>
    <row r="7" spans="2:22" ht="12" customHeight="1">
      <c r="B7" s="11"/>
      <c r="C7" s="281"/>
      <c r="D7" s="281"/>
      <c r="E7" s="287"/>
      <c r="F7" s="12"/>
      <c r="G7" s="3"/>
      <c r="H7" s="14"/>
      <c r="I7" s="3"/>
      <c r="J7" s="17"/>
      <c r="K7" s="15"/>
      <c r="L7" s="15"/>
      <c r="M7" s="15"/>
      <c r="N7" s="15"/>
      <c r="O7" s="15"/>
      <c r="P7" s="15"/>
      <c r="Q7" s="15"/>
      <c r="R7" s="3"/>
      <c r="S7" s="3"/>
      <c r="T7" s="3"/>
      <c r="U7" s="4"/>
      <c r="V7" s="4"/>
    </row>
    <row r="8" spans="2:22" ht="13.5" customHeight="1">
      <c r="B8" s="432" t="s">
        <v>0</v>
      </c>
      <c r="C8" s="424" t="s">
        <v>57</v>
      </c>
      <c r="D8" s="424" t="s">
        <v>13</v>
      </c>
      <c r="E8" s="424"/>
      <c r="F8" s="424" t="s">
        <v>2</v>
      </c>
      <c r="G8" s="424" t="s">
        <v>3</v>
      </c>
      <c r="H8" s="424" t="s">
        <v>4</v>
      </c>
      <c r="I8" s="430" t="s">
        <v>5</v>
      </c>
      <c r="J8" s="441" t="s">
        <v>59</v>
      </c>
      <c r="L8" s="412" t="s">
        <v>109</v>
      </c>
      <c r="M8" s="457" t="s">
        <v>18</v>
      </c>
      <c r="N8" s="458"/>
      <c r="O8" s="458"/>
      <c r="P8" s="459"/>
      <c r="R8" s="480" t="s">
        <v>110</v>
      </c>
      <c r="S8" s="434" t="s">
        <v>18</v>
      </c>
      <c r="T8" s="435"/>
      <c r="U8" s="435"/>
      <c r="V8" s="435"/>
    </row>
    <row r="9" spans="2:22" ht="71.25" customHeight="1">
      <c r="B9" s="433"/>
      <c r="C9" s="425"/>
      <c r="D9" s="265" t="s">
        <v>6</v>
      </c>
      <c r="E9" s="265" t="s">
        <v>7</v>
      </c>
      <c r="F9" s="425"/>
      <c r="G9" s="425"/>
      <c r="H9" s="425"/>
      <c r="I9" s="431"/>
      <c r="J9" s="442"/>
      <c r="L9" s="413"/>
      <c r="M9" s="238" t="s">
        <v>105</v>
      </c>
      <c r="N9" s="350" t="s">
        <v>106</v>
      </c>
      <c r="O9" s="350" t="s">
        <v>107</v>
      </c>
      <c r="P9" s="207" t="s">
        <v>94</v>
      </c>
      <c r="R9" s="481"/>
      <c r="S9" s="156" t="s">
        <v>61</v>
      </c>
      <c r="T9" s="157" t="s">
        <v>62</v>
      </c>
      <c r="U9" s="157" t="s">
        <v>63</v>
      </c>
      <c r="V9" s="482" t="s">
        <v>95</v>
      </c>
    </row>
    <row r="10" spans="2:22" s="18" customFormat="1" ht="22.5" customHeight="1">
      <c r="B10" s="219">
        <v>1</v>
      </c>
      <c r="C10" s="426" t="str">
        <f>'Attiecināmās izmaksas'!C9</f>
        <v>Projekta vadības izmaksas</v>
      </c>
      <c r="D10" s="427"/>
      <c r="E10" s="288"/>
      <c r="F10" s="151"/>
      <c r="G10" s="303"/>
      <c r="H10" s="220"/>
      <c r="I10" s="221"/>
      <c r="J10" s="222">
        <f>SUM(J11:J20)</f>
        <v>0</v>
      </c>
      <c r="K10" s="25"/>
      <c r="L10" s="222">
        <f>SUM(L11:L20)</f>
        <v>0</v>
      </c>
      <c r="M10" s="223">
        <f>SUM(M11:M20)</f>
        <v>0</v>
      </c>
      <c r="N10" s="224">
        <f>SUM(N11:N20)</f>
        <v>0</v>
      </c>
      <c r="O10" s="225">
        <f>SUM(O11:O20)</f>
        <v>0</v>
      </c>
      <c r="P10" s="347">
        <f>SUM(P11:P20)</f>
        <v>0</v>
      </c>
      <c r="Q10" s="60"/>
      <c r="R10" s="253">
        <f>SUM(R11:R20)</f>
        <v>0</v>
      </c>
      <c r="S10" s="223">
        <f>SUM(S11:S20)</f>
        <v>0</v>
      </c>
      <c r="T10" s="224">
        <f>SUM(T11:T20)</f>
        <v>0</v>
      </c>
      <c r="U10" s="225">
        <f>SUM(U11:U20)</f>
        <v>0</v>
      </c>
      <c r="V10" s="225">
        <f>SUM(V11:V20)</f>
        <v>0</v>
      </c>
    </row>
    <row r="11" spans="2:22" s="18" customFormat="1" ht="11.25" customHeight="1">
      <c r="B11" s="31">
        <f>IF(Tāme!B14="","",Tāme!B14)</f>
        <v>1.1</v>
      </c>
      <c r="C11" s="282" t="str">
        <f>IF(Tāme!C14="","",Tāme!C14)</f>
        <v/>
      </c>
      <c r="D11" s="282" t="str">
        <f>IF(Tāme!D14="","",Tāme!D14)</f>
        <v/>
      </c>
      <c r="E11" s="282" t="str">
        <f>IF(Tāme!E14="","",Tāme!E14)</f>
        <v/>
      </c>
      <c r="F11" s="22" t="str">
        <f>IF(Tāme!F14="","",Tāme!F14)</f>
        <v/>
      </c>
      <c r="G11" s="304">
        <f>IF(Tāme!G14="","",Tāme!G14)</f>
        <v>1</v>
      </c>
      <c r="H11" s="22">
        <f>IF(Tāme!H14="","",Tāme!H14)</f>
        <v>0</v>
      </c>
      <c r="I11" s="34">
        <f>IF(Tāme!I14="","",Tāme!I14)</f>
        <v>0</v>
      </c>
      <c r="J11" s="24">
        <f>IF(Tāme!J14="","",Tāme!J14)</f>
        <v>0</v>
      </c>
      <c r="K11" s="25"/>
      <c r="L11" s="180" t="str">
        <f>IF(Tāme!M14="","",Tāme!M14)</f>
        <v/>
      </c>
      <c r="M11" s="109"/>
      <c r="N11" s="37"/>
      <c r="O11" s="40"/>
      <c r="P11" s="348" t="str">
        <f>_xlfn.IFERROR(L11-M11-N11-O11,"")</f>
        <v/>
      </c>
      <c r="Q11" s="60"/>
      <c r="R11" s="69" t="str">
        <f>IF(Tāme!N14="","",Tāme!N14)</f>
        <v/>
      </c>
      <c r="S11" s="109"/>
      <c r="T11" s="37"/>
      <c r="U11" s="40"/>
      <c r="V11" s="351" t="str">
        <f>_xlfn.IFERROR(R11-S11-T11-U11,"")</f>
        <v/>
      </c>
    </row>
    <row r="12" spans="2:22" s="18" customFormat="1" ht="11.25" customHeight="1" collapsed="1">
      <c r="B12" s="31">
        <f>IF(Tāme!B15="","",Tāme!B15)</f>
        <v>1.2</v>
      </c>
      <c r="C12" s="282" t="str">
        <f>IF(Tāme!C15="","",Tāme!C15)</f>
        <v/>
      </c>
      <c r="D12" s="282" t="str">
        <f>IF(Tāme!D15="","",Tāme!D15)</f>
        <v/>
      </c>
      <c r="E12" s="282" t="str">
        <f>IF(Tāme!E15="","",Tāme!E15)</f>
        <v/>
      </c>
      <c r="F12" s="22" t="str">
        <f>IF(Tāme!F15="","",Tāme!F15)</f>
        <v/>
      </c>
      <c r="G12" s="304">
        <f>IF(Tāme!G15="","",Tāme!G15)</f>
        <v>1</v>
      </c>
      <c r="H12" s="22">
        <f>IF(Tāme!H15="","",Tāme!H15)</f>
        <v>0</v>
      </c>
      <c r="I12" s="34">
        <f>IF(Tāme!I15="","",Tāme!I15)</f>
        <v>0</v>
      </c>
      <c r="J12" s="24">
        <f>IF(Tāme!J15="","",Tāme!J15)</f>
        <v>0</v>
      </c>
      <c r="K12" s="25"/>
      <c r="L12" s="180" t="str">
        <f>IF(Tāme!M15="","",Tāme!M15)</f>
        <v/>
      </c>
      <c r="M12" s="109"/>
      <c r="N12" s="37"/>
      <c r="O12" s="40"/>
      <c r="P12" s="348" t="str">
        <f aca="true" t="shared" si="0" ref="P12:P20">_xlfn.IFERROR(L12-M12-N12-O12,"")</f>
        <v/>
      </c>
      <c r="Q12" s="60"/>
      <c r="R12" s="69" t="str">
        <f>IF(Tāme!N15="","",Tāme!N15)</f>
        <v/>
      </c>
      <c r="S12" s="109"/>
      <c r="T12" s="37"/>
      <c r="U12" s="40"/>
      <c r="V12" s="351" t="str">
        <f aca="true" t="shared" si="1" ref="V12:V20">_xlfn.IFERROR(R12-S12-T12-U12,"")</f>
        <v/>
      </c>
    </row>
    <row r="13" spans="2:22" s="18" customFormat="1" ht="11.25" customHeight="1" hidden="1" outlineLevel="1">
      <c r="B13" s="31">
        <f>IF(Tāme!B16="","",Tāme!B16)</f>
        <v>1.3</v>
      </c>
      <c r="C13" s="282" t="str">
        <f>IF(Tāme!C16="","",Tāme!C16)</f>
        <v/>
      </c>
      <c r="D13" s="282" t="str">
        <f>IF(Tāme!D16="","",Tāme!D16)</f>
        <v/>
      </c>
      <c r="E13" s="282" t="str">
        <f>IF(Tāme!E16="","",Tāme!E16)</f>
        <v/>
      </c>
      <c r="F13" s="22" t="str">
        <f>IF(Tāme!F16="","",Tāme!F16)</f>
        <v/>
      </c>
      <c r="G13" s="304">
        <f>IF(Tāme!G16="","",Tāme!G16)</f>
        <v>1</v>
      </c>
      <c r="H13" s="22">
        <f>IF(Tāme!H16="","",Tāme!H16)</f>
        <v>0</v>
      </c>
      <c r="I13" s="34">
        <f>IF(Tāme!I16="","",Tāme!I16)</f>
        <v>0</v>
      </c>
      <c r="J13" s="24">
        <f>IF(Tāme!J16="","",Tāme!J16)</f>
        <v>0</v>
      </c>
      <c r="K13" s="25"/>
      <c r="L13" s="180" t="str">
        <f>IF(Tāme!M16="","",Tāme!M16)</f>
        <v/>
      </c>
      <c r="M13" s="109"/>
      <c r="N13" s="37"/>
      <c r="O13" s="40"/>
      <c r="P13" s="348" t="str">
        <f t="shared" si="0"/>
        <v/>
      </c>
      <c r="Q13" s="60"/>
      <c r="R13" s="69" t="str">
        <f>IF(Tāme!N16="","",Tāme!N16)</f>
        <v/>
      </c>
      <c r="S13" s="109"/>
      <c r="T13" s="37"/>
      <c r="U13" s="40"/>
      <c r="V13" s="351" t="str">
        <f t="shared" si="1"/>
        <v/>
      </c>
    </row>
    <row r="14" spans="2:22" s="18" customFormat="1" ht="11.25" customHeight="1" hidden="1" outlineLevel="1">
      <c r="B14" s="31">
        <f>IF(Tāme!B17="","",Tāme!B17)</f>
        <v>1.4</v>
      </c>
      <c r="C14" s="282" t="str">
        <f>IF(Tāme!C17="","",Tāme!C17)</f>
        <v/>
      </c>
      <c r="D14" s="282" t="str">
        <f>IF(Tāme!D17="","",Tāme!D17)</f>
        <v/>
      </c>
      <c r="E14" s="282" t="str">
        <f>IF(Tāme!E17="","",Tāme!E17)</f>
        <v/>
      </c>
      <c r="F14" s="22" t="str">
        <f>IF(Tāme!F17="","",Tāme!F17)</f>
        <v/>
      </c>
      <c r="G14" s="304">
        <f>IF(Tāme!G17="","",Tāme!G17)</f>
        <v>1</v>
      </c>
      <c r="H14" s="22">
        <f>IF(Tāme!H17="","",Tāme!H17)</f>
        <v>0</v>
      </c>
      <c r="I14" s="34">
        <f>IF(Tāme!I17="","",Tāme!I17)</f>
        <v>0</v>
      </c>
      <c r="J14" s="24">
        <f>IF(Tāme!J17="","",Tāme!J17)</f>
        <v>0</v>
      </c>
      <c r="K14" s="25"/>
      <c r="L14" s="180" t="str">
        <f>IF(Tāme!M17="","",Tāme!M17)</f>
        <v/>
      </c>
      <c r="M14" s="109"/>
      <c r="N14" s="37"/>
      <c r="O14" s="40"/>
      <c r="P14" s="348" t="str">
        <f t="shared" si="0"/>
        <v/>
      </c>
      <c r="Q14" s="60"/>
      <c r="R14" s="69" t="str">
        <f>IF(Tāme!N17="","",Tāme!N17)</f>
        <v/>
      </c>
      <c r="S14" s="109"/>
      <c r="T14" s="37"/>
      <c r="U14" s="40"/>
      <c r="V14" s="351" t="str">
        <f t="shared" si="1"/>
        <v/>
      </c>
    </row>
    <row r="15" spans="2:22" s="18" customFormat="1" ht="11.25" customHeight="1" hidden="1" outlineLevel="1">
      <c r="B15" s="31">
        <f>IF(Tāme!B18="","",Tāme!B18)</f>
        <v>1.5</v>
      </c>
      <c r="C15" s="282" t="str">
        <f>IF(Tāme!C18="","",Tāme!C18)</f>
        <v/>
      </c>
      <c r="D15" s="282" t="str">
        <f>IF(Tāme!D18="","",Tāme!D18)</f>
        <v/>
      </c>
      <c r="E15" s="282" t="str">
        <f>IF(Tāme!E18="","",Tāme!E18)</f>
        <v/>
      </c>
      <c r="F15" s="22" t="str">
        <f>IF(Tāme!F18="","",Tāme!F18)</f>
        <v/>
      </c>
      <c r="G15" s="304">
        <f>IF(Tāme!G18="","",Tāme!G18)</f>
        <v>1</v>
      </c>
      <c r="H15" s="22">
        <f>IF(Tāme!H18="","",Tāme!H18)</f>
        <v>0</v>
      </c>
      <c r="I15" s="34">
        <f>IF(Tāme!I18="","",Tāme!I18)</f>
        <v>0</v>
      </c>
      <c r="J15" s="24">
        <f>IF(Tāme!J18="","",Tāme!J18)</f>
        <v>0</v>
      </c>
      <c r="K15" s="25"/>
      <c r="L15" s="180" t="str">
        <f>IF(Tāme!M18="","",Tāme!M18)</f>
        <v/>
      </c>
      <c r="M15" s="109"/>
      <c r="N15" s="37"/>
      <c r="O15" s="40"/>
      <c r="P15" s="348" t="str">
        <f t="shared" si="0"/>
        <v/>
      </c>
      <c r="Q15" s="60"/>
      <c r="R15" s="69" t="str">
        <f>IF(Tāme!N18="","",Tāme!N18)</f>
        <v/>
      </c>
      <c r="S15" s="109"/>
      <c r="T15" s="37"/>
      <c r="U15" s="40"/>
      <c r="V15" s="351" t="str">
        <f t="shared" si="1"/>
        <v/>
      </c>
    </row>
    <row r="16" spans="2:22" s="18" customFormat="1" ht="11.25" customHeight="1" hidden="1" outlineLevel="1">
      <c r="B16" s="31">
        <f>IF(Tāme!B19="","",Tāme!B19)</f>
        <v>1.6</v>
      </c>
      <c r="C16" s="282" t="str">
        <f>IF(Tāme!C19="","",Tāme!C19)</f>
        <v/>
      </c>
      <c r="D16" s="282" t="str">
        <f>IF(Tāme!D19="","",Tāme!D19)</f>
        <v/>
      </c>
      <c r="E16" s="282" t="str">
        <f>IF(Tāme!E19="","",Tāme!E19)</f>
        <v/>
      </c>
      <c r="F16" s="22" t="str">
        <f>IF(Tāme!F19="","",Tāme!F19)</f>
        <v/>
      </c>
      <c r="G16" s="304">
        <f>IF(Tāme!G19="","",Tāme!G19)</f>
        <v>1</v>
      </c>
      <c r="H16" s="22">
        <f>IF(Tāme!H19="","",Tāme!H19)</f>
        <v>0</v>
      </c>
      <c r="I16" s="34">
        <f>IF(Tāme!I19="","",Tāme!I19)</f>
        <v>0</v>
      </c>
      <c r="J16" s="24">
        <f>IF(Tāme!J19="","",Tāme!J19)</f>
        <v>0</v>
      </c>
      <c r="K16" s="25"/>
      <c r="L16" s="180" t="str">
        <f>IF(Tāme!M19="","",Tāme!M19)</f>
        <v/>
      </c>
      <c r="M16" s="109"/>
      <c r="N16" s="37"/>
      <c r="O16" s="40"/>
      <c r="P16" s="348" t="str">
        <f t="shared" si="0"/>
        <v/>
      </c>
      <c r="Q16" s="60"/>
      <c r="R16" s="69" t="str">
        <f>IF(Tāme!N19="","",Tāme!N19)</f>
        <v/>
      </c>
      <c r="S16" s="109"/>
      <c r="T16" s="37"/>
      <c r="U16" s="40"/>
      <c r="V16" s="351" t="str">
        <f t="shared" si="1"/>
        <v/>
      </c>
    </row>
    <row r="17" spans="2:22" s="18" customFormat="1" ht="11.25" customHeight="1" hidden="1" outlineLevel="1">
      <c r="B17" s="31">
        <f>IF(Tāme!B20="","",Tāme!B20)</f>
        <v>1.7</v>
      </c>
      <c r="C17" s="282" t="str">
        <f>IF(Tāme!C20="","",Tāme!C20)</f>
        <v/>
      </c>
      <c r="D17" s="282" t="str">
        <f>IF(Tāme!D20="","",Tāme!D20)</f>
        <v/>
      </c>
      <c r="E17" s="282" t="str">
        <f>IF(Tāme!E20="","",Tāme!E20)</f>
        <v/>
      </c>
      <c r="F17" s="22" t="str">
        <f>IF(Tāme!F20="","",Tāme!F20)</f>
        <v/>
      </c>
      <c r="G17" s="304">
        <f>IF(Tāme!G20="","",Tāme!G20)</f>
        <v>1</v>
      </c>
      <c r="H17" s="22">
        <f>IF(Tāme!H20="","",Tāme!H20)</f>
        <v>0</v>
      </c>
      <c r="I17" s="34">
        <f>IF(Tāme!I20="","",Tāme!I20)</f>
        <v>0</v>
      </c>
      <c r="J17" s="24">
        <f>IF(Tāme!J20="","",Tāme!J20)</f>
        <v>0</v>
      </c>
      <c r="K17" s="25"/>
      <c r="L17" s="180" t="str">
        <f>IF(Tāme!M20="","",Tāme!M20)</f>
        <v/>
      </c>
      <c r="M17" s="109"/>
      <c r="N17" s="37"/>
      <c r="O17" s="40"/>
      <c r="P17" s="348" t="str">
        <f t="shared" si="0"/>
        <v/>
      </c>
      <c r="Q17" s="60"/>
      <c r="R17" s="69" t="str">
        <f>IF(Tāme!N20="","",Tāme!N20)</f>
        <v/>
      </c>
      <c r="S17" s="109"/>
      <c r="T17" s="37"/>
      <c r="U17" s="40"/>
      <c r="V17" s="351" t="str">
        <f t="shared" si="1"/>
        <v/>
      </c>
    </row>
    <row r="18" spans="2:22" s="18" customFormat="1" ht="11.25" customHeight="1" hidden="1" outlineLevel="1">
      <c r="B18" s="31">
        <f>IF(Tāme!B21="","",Tāme!B21)</f>
        <v>1.8</v>
      </c>
      <c r="C18" s="282" t="str">
        <f>IF(Tāme!C21="","",Tāme!C21)</f>
        <v/>
      </c>
      <c r="D18" s="282" t="str">
        <f>IF(Tāme!D21="","",Tāme!D21)</f>
        <v/>
      </c>
      <c r="E18" s="282" t="str">
        <f>IF(Tāme!E21="","",Tāme!E21)</f>
        <v/>
      </c>
      <c r="F18" s="22" t="str">
        <f>IF(Tāme!F21="","",Tāme!F21)</f>
        <v/>
      </c>
      <c r="G18" s="304">
        <f>IF(Tāme!G21="","",Tāme!G21)</f>
        <v>1</v>
      </c>
      <c r="H18" s="22">
        <f>IF(Tāme!H21="","",Tāme!H21)</f>
        <v>0</v>
      </c>
      <c r="I18" s="34">
        <f>IF(Tāme!I21="","",Tāme!I21)</f>
        <v>0</v>
      </c>
      <c r="J18" s="24">
        <f>IF(Tāme!J21="","",Tāme!J21)</f>
        <v>0</v>
      </c>
      <c r="K18" s="25"/>
      <c r="L18" s="180" t="str">
        <f>IF(Tāme!M21="","",Tāme!M21)</f>
        <v/>
      </c>
      <c r="M18" s="109"/>
      <c r="N18" s="37"/>
      <c r="O18" s="40"/>
      <c r="P18" s="348" t="str">
        <f t="shared" si="0"/>
        <v/>
      </c>
      <c r="Q18" s="60"/>
      <c r="R18" s="69" t="str">
        <f>IF(Tāme!N21="","",Tāme!N21)</f>
        <v/>
      </c>
      <c r="S18" s="109"/>
      <c r="T18" s="37"/>
      <c r="U18" s="40"/>
      <c r="V18" s="351" t="str">
        <f t="shared" si="1"/>
        <v/>
      </c>
    </row>
    <row r="19" spans="2:22" s="18" customFormat="1" ht="11.25" customHeight="1" hidden="1" outlineLevel="1">
      <c r="B19" s="31">
        <f>IF(Tāme!B22="","",Tāme!B22)</f>
        <v>1.9</v>
      </c>
      <c r="C19" s="282" t="str">
        <f>IF(Tāme!C22="","",Tāme!C22)</f>
        <v/>
      </c>
      <c r="D19" s="282" t="str">
        <f>IF(Tāme!D22="","",Tāme!D22)</f>
        <v/>
      </c>
      <c r="E19" s="282" t="str">
        <f>IF(Tāme!E22="","",Tāme!E22)</f>
        <v/>
      </c>
      <c r="F19" s="22" t="str">
        <f>IF(Tāme!F22="","",Tāme!F22)</f>
        <v/>
      </c>
      <c r="G19" s="304">
        <f>IF(Tāme!G22="","",Tāme!G22)</f>
        <v>1</v>
      </c>
      <c r="H19" s="22">
        <f>IF(Tāme!H22="","",Tāme!H22)</f>
        <v>0</v>
      </c>
      <c r="I19" s="34">
        <f>IF(Tāme!I22="","",Tāme!I22)</f>
        <v>0</v>
      </c>
      <c r="J19" s="24">
        <f>IF(Tāme!J22="","",Tāme!J22)</f>
        <v>0</v>
      </c>
      <c r="K19" s="25"/>
      <c r="L19" s="180" t="str">
        <f>IF(Tāme!M22="","",Tāme!M22)</f>
        <v/>
      </c>
      <c r="M19" s="109"/>
      <c r="N19" s="37"/>
      <c r="O19" s="40"/>
      <c r="P19" s="348" t="str">
        <f t="shared" si="0"/>
        <v/>
      </c>
      <c r="Q19" s="60"/>
      <c r="R19" s="69" t="str">
        <f>IF(Tāme!N22="","",Tāme!N22)</f>
        <v/>
      </c>
      <c r="S19" s="109"/>
      <c r="T19" s="37"/>
      <c r="U19" s="40"/>
      <c r="V19" s="351" t="str">
        <f t="shared" si="1"/>
        <v/>
      </c>
    </row>
    <row r="20" spans="2:22" s="18" customFormat="1" ht="11.25" customHeight="1" hidden="1" outlineLevel="1">
      <c r="B20" s="32" t="str">
        <f>IF(Tāme!B23="","",Tāme!B23)</f>
        <v>1.10.</v>
      </c>
      <c r="C20" s="283" t="str">
        <f>IF(Tāme!C23="","",Tāme!C23)</f>
        <v/>
      </c>
      <c r="D20" s="283" t="str">
        <f>IF(Tāme!D23="","",Tāme!D23)</f>
        <v/>
      </c>
      <c r="E20" s="283" t="str">
        <f>IF(Tāme!E23="","",Tāme!E23)</f>
        <v/>
      </c>
      <c r="F20" s="23" t="str">
        <f>IF(Tāme!F23="","",Tāme!F23)</f>
        <v/>
      </c>
      <c r="G20" s="305">
        <f>IF(Tāme!G23="","",Tāme!G23)</f>
        <v>1</v>
      </c>
      <c r="H20" s="23">
        <f>IF(Tāme!H23="","",Tāme!H23)</f>
        <v>0</v>
      </c>
      <c r="I20" s="35">
        <f>IF(Tāme!I23="","",Tāme!I23)</f>
        <v>0</v>
      </c>
      <c r="J20" s="33">
        <f>IF(Tāme!J23="","",Tāme!J23)</f>
        <v>0</v>
      </c>
      <c r="K20" s="25"/>
      <c r="L20" s="180" t="str">
        <f>IF(Tāme!M23="","",Tāme!M23)</f>
        <v/>
      </c>
      <c r="M20" s="110"/>
      <c r="N20" s="37"/>
      <c r="O20" s="40"/>
      <c r="P20" s="348" t="str">
        <f t="shared" si="0"/>
        <v/>
      </c>
      <c r="Q20" s="60"/>
      <c r="R20" s="69" t="str">
        <f>IF(Tāme!N23="","",Tāme!N23)</f>
        <v/>
      </c>
      <c r="S20" s="110"/>
      <c r="T20" s="37"/>
      <c r="U20" s="40"/>
      <c r="V20" s="351" t="str">
        <f t="shared" si="1"/>
        <v/>
      </c>
    </row>
    <row r="21" spans="2:22" s="18" customFormat="1" ht="36" customHeight="1">
      <c r="B21" s="219">
        <v>2</v>
      </c>
      <c r="C21" s="426" t="str">
        <f>Tāme!C24</f>
        <v>Projekta dokumentācijas sagatavošanas izmaksas
(būvniecības ieceres, darba uzdevuma projektētājam, projektēšanas izmaksas)</v>
      </c>
      <c r="D21" s="427"/>
      <c r="E21" s="288"/>
      <c r="F21" s="151"/>
      <c r="G21" s="303"/>
      <c r="H21" s="220"/>
      <c r="I21" s="226"/>
      <c r="J21" s="222">
        <f>SUM(J22:J31)</f>
        <v>0</v>
      </c>
      <c r="K21" s="25"/>
      <c r="L21" s="222">
        <f>SUM(L22:L31)</f>
        <v>0</v>
      </c>
      <c r="M21" s="223">
        <f>SUM(M22:M31)</f>
        <v>0</v>
      </c>
      <c r="N21" s="224">
        <f>SUM(N22:N31)</f>
        <v>0</v>
      </c>
      <c r="O21" s="225">
        <f aca="true" t="shared" si="2" ref="O21">SUM(O22:O31)</f>
        <v>0</v>
      </c>
      <c r="P21" s="347">
        <f>SUM(P22:P31)</f>
        <v>0</v>
      </c>
      <c r="Q21" s="60"/>
      <c r="R21" s="253">
        <f>SUM(R22:R31)</f>
        <v>0</v>
      </c>
      <c r="S21" s="223">
        <f>SUM(S22:S31)</f>
        <v>0</v>
      </c>
      <c r="T21" s="224">
        <f>SUM(T22:T31)</f>
        <v>0</v>
      </c>
      <c r="U21" s="225">
        <f aca="true" t="shared" si="3" ref="U21:V21">SUM(U22:U31)</f>
        <v>0</v>
      </c>
      <c r="V21" s="225">
        <f t="shared" si="3"/>
        <v>0</v>
      </c>
    </row>
    <row r="22" spans="2:22" s="18" customFormat="1" ht="11.25" customHeight="1">
      <c r="B22" s="31">
        <f>IF(Tāme!B25="","",Tāme!B25)</f>
        <v>2.1</v>
      </c>
      <c r="C22" s="282" t="str">
        <f>IF(Tāme!C25="","",Tāme!C25)</f>
        <v/>
      </c>
      <c r="D22" s="282" t="str">
        <f>IF(Tāme!D25="","",Tāme!D25)</f>
        <v/>
      </c>
      <c r="E22" s="282" t="str">
        <f>IF(Tāme!E25="","",Tāme!E25)</f>
        <v/>
      </c>
      <c r="F22" s="22" t="str">
        <f>IF(Tāme!F25="","",Tāme!F25)</f>
        <v/>
      </c>
      <c r="G22" s="304">
        <f>IF(Tāme!G25="","",Tāme!G25)</f>
        <v>1</v>
      </c>
      <c r="H22" s="22">
        <f>IF(Tāme!H25="","",Tāme!H25)</f>
        <v>0</v>
      </c>
      <c r="I22" s="34" t="str">
        <f>IF(Tāme!I25="","",Tāme!I25)</f>
        <v/>
      </c>
      <c r="J22" s="24">
        <f>IF(Tāme!J25="","",Tāme!J25)</f>
        <v>0</v>
      </c>
      <c r="K22" s="25"/>
      <c r="L22" s="24" t="str">
        <f>IF(Tāme!M25="","",Tāme!M25)</f>
        <v/>
      </c>
      <c r="M22" s="109"/>
      <c r="N22" s="37"/>
      <c r="O22" s="40"/>
      <c r="P22" s="348" t="str">
        <f>_xlfn.IFERROR(L22-M22-N22-O22,"")</f>
        <v/>
      </c>
      <c r="Q22" s="60"/>
      <c r="R22" s="69" t="str">
        <f>IF(Tāme!N25="","",Tāme!N25)</f>
        <v/>
      </c>
      <c r="S22" s="109"/>
      <c r="T22" s="37"/>
      <c r="U22" s="40"/>
      <c r="V22" s="351" t="str">
        <f>_xlfn.IFERROR(R22-S22-T22-U22,"")</f>
        <v/>
      </c>
    </row>
    <row r="23" spans="2:22" s="18" customFormat="1" ht="11.25" customHeight="1" collapsed="1">
      <c r="B23" s="31">
        <f>IF(Tāme!B26="","",Tāme!B26)</f>
        <v>2.2</v>
      </c>
      <c r="C23" s="282" t="str">
        <f>IF(Tāme!C26="","",Tāme!C26)</f>
        <v/>
      </c>
      <c r="D23" s="282" t="str">
        <f>IF(Tāme!D26="","",Tāme!D26)</f>
        <v/>
      </c>
      <c r="E23" s="282" t="str">
        <f>IF(Tāme!E26="","",Tāme!E26)</f>
        <v/>
      </c>
      <c r="F23" s="22" t="str">
        <f>IF(Tāme!F26="","",Tāme!F26)</f>
        <v/>
      </c>
      <c r="G23" s="304">
        <f>IF(Tāme!G26="","",Tāme!G26)</f>
        <v>1</v>
      </c>
      <c r="H23" s="22">
        <f>IF(Tāme!H26="","",Tāme!H26)</f>
        <v>0</v>
      </c>
      <c r="I23" s="34">
        <f>IF(Tāme!I26="","",Tāme!I26)</f>
        <v>0</v>
      </c>
      <c r="J23" s="24">
        <f>IF(Tāme!J26="","",Tāme!J26)</f>
        <v>0</v>
      </c>
      <c r="K23" s="25"/>
      <c r="L23" s="24" t="str">
        <f>IF(Tāme!M26="","",Tāme!M26)</f>
        <v/>
      </c>
      <c r="M23" s="109"/>
      <c r="N23" s="37"/>
      <c r="O23" s="40"/>
      <c r="P23" s="348" t="str">
        <f aca="true" t="shared" si="4" ref="P23:P31">_xlfn.IFERROR(L23-M23-N23-O23,"")</f>
        <v/>
      </c>
      <c r="Q23" s="60"/>
      <c r="R23" s="69" t="str">
        <f>IF(Tāme!N26="","",Tāme!N26)</f>
        <v/>
      </c>
      <c r="S23" s="109"/>
      <c r="T23" s="37"/>
      <c r="U23" s="40"/>
      <c r="V23" s="351" t="str">
        <f aca="true" t="shared" si="5" ref="V23:V31">_xlfn.IFERROR(R23-S23-T23-U23,"")</f>
        <v/>
      </c>
    </row>
    <row r="24" spans="2:22" s="18" customFormat="1" ht="11.25" customHeight="1" hidden="1" outlineLevel="1">
      <c r="B24" s="31">
        <f>IF(Tāme!B27="","",Tāme!B27)</f>
        <v>2.3</v>
      </c>
      <c r="C24" s="282" t="str">
        <f>IF(Tāme!C27="","",Tāme!C27)</f>
        <v/>
      </c>
      <c r="D24" s="282" t="str">
        <f>IF(Tāme!D27="","",Tāme!D27)</f>
        <v/>
      </c>
      <c r="E24" s="282" t="str">
        <f>IF(Tāme!E27="","",Tāme!E27)</f>
        <v/>
      </c>
      <c r="F24" s="22" t="str">
        <f>IF(Tāme!F27="","",Tāme!F27)</f>
        <v/>
      </c>
      <c r="G24" s="304">
        <f>IF(Tāme!G27="","",Tāme!G27)</f>
        <v>1</v>
      </c>
      <c r="H24" s="22">
        <f>IF(Tāme!H27="","",Tāme!H27)</f>
        <v>0</v>
      </c>
      <c r="I24" s="34">
        <f>IF(Tāme!I27="","",Tāme!I27)</f>
        <v>0</v>
      </c>
      <c r="J24" s="24">
        <f>IF(Tāme!J27="","",Tāme!J27)</f>
        <v>0</v>
      </c>
      <c r="K24" s="25"/>
      <c r="L24" s="24" t="str">
        <f>IF(Tāme!M27="","",Tāme!M27)</f>
        <v/>
      </c>
      <c r="M24" s="109"/>
      <c r="N24" s="37"/>
      <c r="O24" s="40"/>
      <c r="P24" s="348" t="str">
        <f t="shared" si="4"/>
        <v/>
      </c>
      <c r="Q24" s="60"/>
      <c r="R24" s="69" t="str">
        <f>IF(Tāme!N27="","",Tāme!N27)</f>
        <v/>
      </c>
      <c r="S24" s="109"/>
      <c r="T24" s="37"/>
      <c r="U24" s="40"/>
      <c r="V24" s="351" t="str">
        <f t="shared" si="5"/>
        <v/>
      </c>
    </row>
    <row r="25" spans="2:22" s="18" customFormat="1" ht="11.25" customHeight="1" hidden="1" outlineLevel="1">
      <c r="B25" s="31">
        <f>IF(Tāme!B28="","",Tāme!B28)</f>
        <v>2.4</v>
      </c>
      <c r="C25" s="282" t="str">
        <f>IF(Tāme!C28="","",Tāme!C28)</f>
        <v/>
      </c>
      <c r="D25" s="282" t="str">
        <f>IF(Tāme!D28="","",Tāme!D28)</f>
        <v/>
      </c>
      <c r="E25" s="282" t="str">
        <f>IF(Tāme!E28="","",Tāme!E28)</f>
        <v/>
      </c>
      <c r="F25" s="22" t="str">
        <f>IF(Tāme!F28="","",Tāme!F28)</f>
        <v/>
      </c>
      <c r="G25" s="304">
        <f>IF(Tāme!G28="","",Tāme!G28)</f>
        <v>1</v>
      </c>
      <c r="H25" s="22">
        <f>IF(Tāme!H28="","",Tāme!H28)</f>
        <v>0</v>
      </c>
      <c r="I25" s="34">
        <f>IF(Tāme!I28="","",Tāme!I28)</f>
        <v>0</v>
      </c>
      <c r="J25" s="24">
        <f>IF(Tāme!J28="","",Tāme!J28)</f>
        <v>0</v>
      </c>
      <c r="K25" s="25"/>
      <c r="L25" s="24" t="str">
        <f>IF(Tāme!M28="","",Tāme!M28)</f>
        <v/>
      </c>
      <c r="M25" s="109"/>
      <c r="N25" s="37"/>
      <c r="O25" s="40"/>
      <c r="P25" s="348" t="str">
        <f t="shared" si="4"/>
        <v/>
      </c>
      <c r="Q25" s="60"/>
      <c r="R25" s="69" t="str">
        <f>IF(Tāme!N28="","",Tāme!N28)</f>
        <v/>
      </c>
      <c r="S25" s="109"/>
      <c r="T25" s="37"/>
      <c r="U25" s="40"/>
      <c r="V25" s="351" t="str">
        <f t="shared" si="5"/>
        <v/>
      </c>
    </row>
    <row r="26" spans="2:22" s="18" customFormat="1" ht="11.25" customHeight="1" hidden="1" outlineLevel="1">
      <c r="B26" s="31">
        <f>IF(Tāme!B29="","",Tāme!B29)</f>
        <v>2.5</v>
      </c>
      <c r="C26" s="282" t="str">
        <f>IF(Tāme!C29="","",Tāme!C29)</f>
        <v/>
      </c>
      <c r="D26" s="282" t="str">
        <f>IF(Tāme!D29="","",Tāme!D29)</f>
        <v/>
      </c>
      <c r="E26" s="282" t="str">
        <f>IF(Tāme!E29="","",Tāme!E29)</f>
        <v/>
      </c>
      <c r="F26" s="22" t="str">
        <f>IF(Tāme!F29="","",Tāme!F29)</f>
        <v/>
      </c>
      <c r="G26" s="304">
        <f>IF(Tāme!G29="","",Tāme!G29)</f>
        <v>1</v>
      </c>
      <c r="H26" s="22">
        <f>IF(Tāme!H29="","",Tāme!H29)</f>
        <v>0</v>
      </c>
      <c r="I26" s="34">
        <f>IF(Tāme!I29="","",Tāme!I29)</f>
        <v>0</v>
      </c>
      <c r="J26" s="24">
        <f>IF(Tāme!J29="","",Tāme!J29)</f>
        <v>0</v>
      </c>
      <c r="K26" s="25"/>
      <c r="L26" s="24" t="str">
        <f>IF(Tāme!M29="","",Tāme!M29)</f>
        <v/>
      </c>
      <c r="M26" s="109"/>
      <c r="N26" s="37"/>
      <c r="O26" s="40"/>
      <c r="P26" s="348" t="str">
        <f t="shared" si="4"/>
        <v/>
      </c>
      <c r="Q26" s="60"/>
      <c r="R26" s="69" t="str">
        <f>IF(Tāme!N29="","",Tāme!N29)</f>
        <v/>
      </c>
      <c r="S26" s="109"/>
      <c r="T26" s="37"/>
      <c r="U26" s="40"/>
      <c r="V26" s="351" t="str">
        <f t="shared" si="5"/>
        <v/>
      </c>
    </row>
    <row r="27" spans="2:22" s="18" customFormat="1" ht="11.25" customHeight="1" hidden="1" outlineLevel="1">
      <c r="B27" s="31">
        <f>IF(Tāme!B30="","",Tāme!B30)</f>
        <v>2.6</v>
      </c>
      <c r="C27" s="282" t="str">
        <f>IF(Tāme!C30="","",Tāme!C30)</f>
        <v/>
      </c>
      <c r="D27" s="282" t="str">
        <f>IF(Tāme!D30="","",Tāme!D30)</f>
        <v/>
      </c>
      <c r="E27" s="282" t="str">
        <f>IF(Tāme!E30="","",Tāme!E30)</f>
        <v/>
      </c>
      <c r="F27" s="22" t="str">
        <f>IF(Tāme!F30="","",Tāme!F30)</f>
        <v/>
      </c>
      <c r="G27" s="304">
        <f>IF(Tāme!G30="","",Tāme!G30)</f>
        <v>1</v>
      </c>
      <c r="H27" s="22">
        <f>IF(Tāme!H30="","",Tāme!H30)</f>
        <v>0</v>
      </c>
      <c r="I27" s="34">
        <f>IF(Tāme!I30="","",Tāme!I30)</f>
        <v>0</v>
      </c>
      <c r="J27" s="24">
        <f>IF(Tāme!J30="","",Tāme!J30)</f>
        <v>0</v>
      </c>
      <c r="K27" s="25"/>
      <c r="L27" s="24" t="str">
        <f>IF(Tāme!M30="","",Tāme!M30)</f>
        <v/>
      </c>
      <c r="M27" s="109"/>
      <c r="N27" s="37"/>
      <c r="O27" s="40"/>
      <c r="P27" s="348" t="str">
        <f t="shared" si="4"/>
        <v/>
      </c>
      <c r="Q27" s="60"/>
      <c r="R27" s="69" t="str">
        <f>IF(Tāme!N30="","",Tāme!N30)</f>
        <v/>
      </c>
      <c r="S27" s="109"/>
      <c r="T27" s="37"/>
      <c r="U27" s="40"/>
      <c r="V27" s="351" t="str">
        <f t="shared" si="5"/>
        <v/>
      </c>
    </row>
    <row r="28" spans="2:22" s="18" customFormat="1" ht="11.25" customHeight="1" hidden="1" outlineLevel="1">
      <c r="B28" s="31">
        <f>IF(Tāme!B31="","",Tāme!B31)</f>
        <v>2.7</v>
      </c>
      <c r="C28" s="282" t="str">
        <f>IF(Tāme!C31="","",Tāme!C31)</f>
        <v/>
      </c>
      <c r="D28" s="282" t="str">
        <f>IF(Tāme!D31="","",Tāme!D31)</f>
        <v/>
      </c>
      <c r="E28" s="282" t="str">
        <f>IF(Tāme!E31="","",Tāme!E31)</f>
        <v/>
      </c>
      <c r="F28" s="22" t="str">
        <f>IF(Tāme!F31="","",Tāme!F31)</f>
        <v/>
      </c>
      <c r="G28" s="304">
        <f>IF(Tāme!G31="","",Tāme!G31)</f>
        <v>1</v>
      </c>
      <c r="H28" s="22">
        <f>IF(Tāme!H31="","",Tāme!H31)</f>
        <v>0</v>
      </c>
      <c r="I28" s="34">
        <f>IF(Tāme!I31="","",Tāme!I31)</f>
        <v>0</v>
      </c>
      <c r="J28" s="24">
        <f>IF(Tāme!J31="","",Tāme!J31)</f>
        <v>0</v>
      </c>
      <c r="K28" s="25"/>
      <c r="L28" s="24" t="str">
        <f>IF(Tāme!M31="","",Tāme!M31)</f>
        <v/>
      </c>
      <c r="M28" s="109"/>
      <c r="N28" s="37"/>
      <c r="O28" s="40"/>
      <c r="P28" s="348" t="str">
        <f t="shared" si="4"/>
        <v/>
      </c>
      <c r="Q28" s="60"/>
      <c r="R28" s="69" t="str">
        <f>IF(Tāme!N31="","",Tāme!N31)</f>
        <v/>
      </c>
      <c r="S28" s="109"/>
      <c r="T28" s="37"/>
      <c r="U28" s="40"/>
      <c r="V28" s="351" t="str">
        <f t="shared" si="5"/>
        <v/>
      </c>
    </row>
    <row r="29" spans="2:22" s="18" customFormat="1" ht="11.25" customHeight="1" hidden="1" outlineLevel="1">
      <c r="B29" s="31">
        <f>IF(Tāme!B32="","",Tāme!B32)</f>
        <v>2.8</v>
      </c>
      <c r="C29" s="282" t="str">
        <f>IF(Tāme!C32="","",Tāme!C32)</f>
        <v/>
      </c>
      <c r="D29" s="282" t="str">
        <f>IF(Tāme!D32="","",Tāme!D32)</f>
        <v/>
      </c>
      <c r="E29" s="282" t="str">
        <f>IF(Tāme!E32="","",Tāme!E32)</f>
        <v/>
      </c>
      <c r="F29" s="22" t="str">
        <f>IF(Tāme!F32="","",Tāme!F32)</f>
        <v/>
      </c>
      <c r="G29" s="304">
        <f>IF(Tāme!G32="","",Tāme!G32)</f>
        <v>1</v>
      </c>
      <c r="H29" s="22">
        <f>IF(Tāme!H32="","",Tāme!H32)</f>
        <v>0</v>
      </c>
      <c r="I29" s="34">
        <f>IF(Tāme!I32="","",Tāme!I32)</f>
        <v>0</v>
      </c>
      <c r="J29" s="24">
        <f>IF(Tāme!J32="","",Tāme!J32)</f>
        <v>0</v>
      </c>
      <c r="K29" s="25"/>
      <c r="L29" s="24" t="str">
        <f>IF(Tāme!M32="","",Tāme!M32)</f>
        <v/>
      </c>
      <c r="M29" s="109"/>
      <c r="N29" s="37"/>
      <c r="O29" s="40"/>
      <c r="P29" s="348" t="str">
        <f t="shared" si="4"/>
        <v/>
      </c>
      <c r="Q29" s="60"/>
      <c r="R29" s="69" t="str">
        <f>IF(Tāme!N32="","",Tāme!N32)</f>
        <v/>
      </c>
      <c r="S29" s="109"/>
      <c r="T29" s="37"/>
      <c r="U29" s="40"/>
      <c r="V29" s="351" t="str">
        <f t="shared" si="5"/>
        <v/>
      </c>
    </row>
    <row r="30" spans="2:22" s="18" customFormat="1" ht="11.25" customHeight="1" hidden="1" outlineLevel="1">
      <c r="B30" s="31">
        <f>IF(Tāme!B33="","",Tāme!B33)</f>
        <v>2.9</v>
      </c>
      <c r="C30" s="282" t="str">
        <f>IF(Tāme!C33="","",Tāme!C33)</f>
        <v/>
      </c>
      <c r="D30" s="282" t="str">
        <f>IF(Tāme!D33="","",Tāme!D33)</f>
        <v/>
      </c>
      <c r="E30" s="282" t="str">
        <f>IF(Tāme!E33="","",Tāme!E33)</f>
        <v/>
      </c>
      <c r="F30" s="22" t="str">
        <f>IF(Tāme!F33="","",Tāme!F33)</f>
        <v/>
      </c>
      <c r="G30" s="304">
        <f>IF(Tāme!G33="","",Tāme!G33)</f>
        <v>1</v>
      </c>
      <c r="H30" s="22">
        <f>IF(Tāme!H33="","",Tāme!H33)</f>
        <v>0</v>
      </c>
      <c r="I30" s="34">
        <f>IF(Tāme!I33="","",Tāme!I33)</f>
        <v>0</v>
      </c>
      <c r="J30" s="24">
        <f>IF(Tāme!J33="","",Tāme!J33)</f>
        <v>0</v>
      </c>
      <c r="K30" s="25"/>
      <c r="L30" s="24" t="str">
        <f>IF(Tāme!M33="","",Tāme!M33)</f>
        <v/>
      </c>
      <c r="M30" s="109"/>
      <c r="N30" s="37"/>
      <c r="O30" s="40"/>
      <c r="P30" s="348" t="str">
        <f t="shared" si="4"/>
        <v/>
      </c>
      <c r="Q30" s="60"/>
      <c r="R30" s="69" t="str">
        <f>IF(Tāme!N33="","",Tāme!N33)</f>
        <v/>
      </c>
      <c r="S30" s="109"/>
      <c r="T30" s="37"/>
      <c r="U30" s="40"/>
      <c r="V30" s="351" t="str">
        <f t="shared" si="5"/>
        <v/>
      </c>
    </row>
    <row r="31" spans="2:22" s="18" customFormat="1" ht="11.25" customHeight="1" hidden="1" outlineLevel="1">
      <c r="B31" s="32" t="str">
        <f>IF(Tāme!B34="","",Tāme!B34)</f>
        <v>2.10.</v>
      </c>
      <c r="C31" s="283" t="str">
        <f>IF(Tāme!C34="","",Tāme!C34)</f>
        <v/>
      </c>
      <c r="D31" s="283" t="str">
        <f>IF(Tāme!D34="","",Tāme!D34)</f>
        <v/>
      </c>
      <c r="E31" s="283" t="str">
        <f>IF(Tāme!E34="","",Tāme!E34)</f>
        <v/>
      </c>
      <c r="F31" s="23" t="str">
        <f>IF(Tāme!F34="","",Tāme!F34)</f>
        <v/>
      </c>
      <c r="G31" s="305">
        <f>IF(Tāme!G34="","",Tāme!G34)</f>
        <v>1</v>
      </c>
      <c r="H31" s="23">
        <f>IF(Tāme!H34="","",Tāme!H34)</f>
        <v>0</v>
      </c>
      <c r="I31" s="35">
        <f>IF(Tāme!I34="","",Tāme!I34)</f>
        <v>0</v>
      </c>
      <c r="J31" s="33">
        <f>IF(Tāme!J34="","",Tāme!J34)</f>
        <v>0</v>
      </c>
      <c r="K31" s="25"/>
      <c r="L31" s="24" t="str">
        <f>IF(Tāme!M34="","",Tāme!M34)</f>
        <v/>
      </c>
      <c r="M31" s="110"/>
      <c r="N31" s="37"/>
      <c r="O31" s="40"/>
      <c r="P31" s="348" t="str">
        <f t="shared" si="4"/>
        <v/>
      </c>
      <c r="Q31" s="60"/>
      <c r="R31" s="74" t="str">
        <f>IF(Tāme!N34="","",Tāme!N34)</f>
        <v/>
      </c>
      <c r="S31" s="110"/>
      <c r="T31" s="37"/>
      <c r="U31" s="40"/>
      <c r="V31" s="351" t="str">
        <f t="shared" si="5"/>
        <v/>
      </c>
    </row>
    <row r="32" spans="2:22" s="18" customFormat="1" ht="34.5" customHeight="1">
      <c r="B32" s="219">
        <v>3</v>
      </c>
      <c r="C32" s="426" t="str">
        <f>Tāme!C35</f>
        <v>Zemes iegādes izmaksas</v>
      </c>
      <c r="D32" s="427"/>
      <c r="E32" s="288"/>
      <c r="F32" s="151"/>
      <c r="G32" s="303"/>
      <c r="H32" s="220"/>
      <c r="I32" s="226"/>
      <c r="J32" s="222">
        <f>SUM(J33:J42)</f>
        <v>0</v>
      </c>
      <c r="K32" s="25"/>
      <c r="L32" s="222">
        <f>SUM(L33:L42)</f>
        <v>0</v>
      </c>
      <c r="M32" s="223">
        <f>SUM(M33:M42)</f>
        <v>0</v>
      </c>
      <c r="N32" s="224">
        <f>SUM(N33:N42)</f>
        <v>0</v>
      </c>
      <c r="O32" s="225">
        <f aca="true" t="shared" si="6" ref="O32:P32">SUM(O33:O42)</f>
        <v>0</v>
      </c>
      <c r="P32" s="347">
        <f t="shared" si="6"/>
        <v>0</v>
      </c>
      <c r="Q32" s="60"/>
      <c r="R32" s="253">
        <f>SUM(R33:R42)</f>
        <v>0</v>
      </c>
      <c r="S32" s="223">
        <f>SUM(S33:S42)</f>
        <v>0</v>
      </c>
      <c r="T32" s="224">
        <f>SUM(T33:T42)</f>
        <v>0</v>
      </c>
      <c r="U32" s="225">
        <f aca="true" t="shared" si="7" ref="U32:V32">SUM(U33:U42)</f>
        <v>0</v>
      </c>
      <c r="V32" s="225">
        <f t="shared" si="7"/>
        <v>0</v>
      </c>
    </row>
    <row r="33" spans="2:22" s="18" customFormat="1" ht="11.25" customHeight="1">
      <c r="B33" s="31">
        <f>IF(Tāme!B36="","",Tāme!B36)</f>
        <v>3.1</v>
      </c>
      <c r="C33" s="282" t="str">
        <f>IF(Tāme!C36="","",Tāme!C36)</f>
        <v/>
      </c>
      <c r="D33" s="282" t="str">
        <f>IF(Tāme!D36="","",Tāme!D36)</f>
        <v/>
      </c>
      <c r="E33" s="282" t="str">
        <f>IF(Tāme!E36="","",Tāme!E36)</f>
        <v/>
      </c>
      <c r="F33" s="22" t="str">
        <f>IF(Tāme!F36="","",Tāme!F36)</f>
        <v/>
      </c>
      <c r="G33" s="304">
        <f>IF(Tāme!G36="","",Tāme!G36)</f>
        <v>1</v>
      </c>
      <c r="H33" s="22">
        <f>IF(Tāme!H36="","",Tāme!H36)</f>
        <v>0</v>
      </c>
      <c r="I33" s="34">
        <f>IF(Tāme!I36="","",Tāme!I36)</f>
        <v>0</v>
      </c>
      <c r="J33" s="24">
        <f>IF(Tāme!J36="","",Tāme!J36)</f>
        <v>0</v>
      </c>
      <c r="K33" s="25"/>
      <c r="L33" s="24" t="str">
        <f>IF(Tāme!M36="","",Tāme!M36)</f>
        <v/>
      </c>
      <c r="M33" s="109"/>
      <c r="N33" s="37"/>
      <c r="O33" s="40"/>
      <c r="P33" s="348" t="str">
        <f>_xlfn.IFERROR(L33-M33-N33-O33,"")</f>
        <v/>
      </c>
      <c r="Q33" s="60"/>
      <c r="R33" s="69" t="str">
        <f>IF(Tāme!N36="","",Tāme!N36)</f>
        <v/>
      </c>
      <c r="S33" s="109"/>
      <c r="T33" s="37"/>
      <c r="U33" s="40"/>
      <c r="V33" s="351" t="str">
        <f>_xlfn.IFERROR(R33-S33-T33-U33,"")</f>
        <v/>
      </c>
    </row>
    <row r="34" spans="2:22" s="18" customFormat="1" ht="11.25" customHeight="1" collapsed="1">
      <c r="B34" s="31">
        <f>IF(Tāme!B37="","",Tāme!B37)</f>
        <v>3.2</v>
      </c>
      <c r="C34" s="282" t="str">
        <f>IF(Tāme!C37="","",Tāme!C37)</f>
        <v/>
      </c>
      <c r="D34" s="282" t="str">
        <f>IF(Tāme!D37="","",Tāme!D37)</f>
        <v/>
      </c>
      <c r="E34" s="282" t="str">
        <f>IF(Tāme!E37="","",Tāme!E37)</f>
        <v/>
      </c>
      <c r="F34" s="22" t="str">
        <f>IF(Tāme!F37="","",Tāme!F37)</f>
        <v/>
      </c>
      <c r="G34" s="304">
        <f>IF(Tāme!G37="","",Tāme!G37)</f>
        <v>1</v>
      </c>
      <c r="H34" s="22">
        <f>IF(Tāme!H37="","",Tāme!H37)</f>
        <v>0</v>
      </c>
      <c r="I34" s="34">
        <f>IF(Tāme!I37="","",Tāme!I37)</f>
        <v>0</v>
      </c>
      <c r="J34" s="24">
        <f>IF(Tāme!J37="","",Tāme!J37)</f>
        <v>0</v>
      </c>
      <c r="K34" s="25"/>
      <c r="L34" s="24" t="str">
        <f>IF(Tāme!M37="","",Tāme!M37)</f>
        <v/>
      </c>
      <c r="M34" s="109"/>
      <c r="N34" s="37"/>
      <c r="O34" s="40"/>
      <c r="P34" s="348" t="str">
        <f aca="true" t="shared" si="8" ref="P34:P42">_xlfn.IFERROR(L34-M34-N34-O34,"")</f>
        <v/>
      </c>
      <c r="Q34" s="60"/>
      <c r="R34" s="69" t="str">
        <f>IF(Tāme!N37="","",Tāme!N37)</f>
        <v/>
      </c>
      <c r="S34" s="109"/>
      <c r="T34" s="37"/>
      <c r="U34" s="40"/>
      <c r="V34" s="351" t="str">
        <f aca="true" t="shared" si="9" ref="V34:V42">_xlfn.IFERROR(R34-S34-T34-U34,"")</f>
        <v/>
      </c>
    </row>
    <row r="35" spans="2:22" s="18" customFormat="1" ht="11.25" customHeight="1" hidden="1" outlineLevel="1">
      <c r="B35" s="31">
        <f>IF(Tāme!B38="","",Tāme!B38)</f>
        <v>3.3</v>
      </c>
      <c r="C35" s="282" t="str">
        <f>IF(Tāme!C38="","",Tāme!C38)</f>
        <v/>
      </c>
      <c r="D35" s="282" t="str">
        <f>IF(Tāme!D38="","",Tāme!D38)</f>
        <v/>
      </c>
      <c r="E35" s="282" t="str">
        <f>IF(Tāme!E38="","",Tāme!E38)</f>
        <v/>
      </c>
      <c r="F35" s="22" t="str">
        <f>IF(Tāme!F38="","",Tāme!F38)</f>
        <v/>
      </c>
      <c r="G35" s="304">
        <f>IF(Tāme!G38="","",Tāme!G38)</f>
        <v>1</v>
      </c>
      <c r="H35" s="22">
        <f>IF(Tāme!H38="","",Tāme!H38)</f>
        <v>0</v>
      </c>
      <c r="I35" s="34">
        <f>IF(Tāme!I38="","",Tāme!I38)</f>
        <v>0</v>
      </c>
      <c r="J35" s="24">
        <f>IF(Tāme!J38="","",Tāme!J38)</f>
        <v>0</v>
      </c>
      <c r="K35" s="25"/>
      <c r="L35" s="24" t="str">
        <f>IF(Tāme!M38="","",Tāme!M38)</f>
        <v/>
      </c>
      <c r="M35" s="109"/>
      <c r="N35" s="37"/>
      <c r="O35" s="40"/>
      <c r="P35" s="348" t="str">
        <f t="shared" si="8"/>
        <v/>
      </c>
      <c r="Q35" s="60"/>
      <c r="R35" s="69" t="str">
        <f>IF(Tāme!N38="","",Tāme!N38)</f>
        <v/>
      </c>
      <c r="S35" s="109"/>
      <c r="T35" s="37"/>
      <c r="U35" s="40"/>
      <c r="V35" s="351" t="str">
        <f t="shared" si="9"/>
        <v/>
      </c>
    </row>
    <row r="36" spans="2:22" s="18" customFormat="1" ht="11.25" customHeight="1" hidden="1" outlineLevel="1">
      <c r="B36" s="31">
        <f>IF(Tāme!B39="","",Tāme!B39)</f>
        <v>3.4</v>
      </c>
      <c r="C36" s="282" t="str">
        <f>IF(Tāme!C39="","",Tāme!C39)</f>
        <v/>
      </c>
      <c r="D36" s="282" t="str">
        <f>IF(Tāme!D39="","",Tāme!D39)</f>
        <v/>
      </c>
      <c r="E36" s="282" t="str">
        <f>IF(Tāme!E39="","",Tāme!E39)</f>
        <v/>
      </c>
      <c r="F36" s="22" t="str">
        <f>IF(Tāme!F39="","",Tāme!F39)</f>
        <v/>
      </c>
      <c r="G36" s="304">
        <f>IF(Tāme!G39="","",Tāme!G39)</f>
        <v>1</v>
      </c>
      <c r="H36" s="22">
        <f>IF(Tāme!H39="","",Tāme!H39)</f>
        <v>0</v>
      </c>
      <c r="I36" s="34">
        <f>IF(Tāme!I39="","",Tāme!I39)</f>
        <v>0</v>
      </c>
      <c r="J36" s="24">
        <f>IF(Tāme!J39="","",Tāme!J39)</f>
        <v>0</v>
      </c>
      <c r="K36" s="25"/>
      <c r="L36" s="24" t="str">
        <f>IF(Tāme!M39="","",Tāme!M39)</f>
        <v/>
      </c>
      <c r="M36" s="109"/>
      <c r="N36" s="37"/>
      <c r="O36" s="40"/>
      <c r="P36" s="348" t="str">
        <f t="shared" si="8"/>
        <v/>
      </c>
      <c r="Q36" s="60"/>
      <c r="R36" s="69" t="str">
        <f>IF(Tāme!N39="","",Tāme!N39)</f>
        <v/>
      </c>
      <c r="S36" s="109"/>
      <c r="T36" s="37"/>
      <c r="U36" s="40"/>
      <c r="V36" s="351" t="str">
        <f t="shared" si="9"/>
        <v/>
      </c>
    </row>
    <row r="37" spans="2:22" s="18" customFormat="1" ht="11.25" customHeight="1" hidden="1" outlineLevel="1">
      <c r="B37" s="31">
        <f>IF(Tāme!B40="","",Tāme!B40)</f>
        <v>3.5</v>
      </c>
      <c r="C37" s="282" t="str">
        <f>IF(Tāme!C40="","",Tāme!C40)</f>
        <v/>
      </c>
      <c r="D37" s="282" t="str">
        <f>IF(Tāme!D40="","",Tāme!D40)</f>
        <v/>
      </c>
      <c r="E37" s="282" t="str">
        <f>IF(Tāme!E40="","",Tāme!E40)</f>
        <v/>
      </c>
      <c r="F37" s="22" t="str">
        <f>IF(Tāme!F40="","",Tāme!F40)</f>
        <v/>
      </c>
      <c r="G37" s="304">
        <f>IF(Tāme!G40="","",Tāme!G40)</f>
        <v>1</v>
      </c>
      <c r="H37" s="22">
        <f>IF(Tāme!H40="","",Tāme!H40)</f>
        <v>0</v>
      </c>
      <c r="I37" s="34">
        <f>IF(Tāme!I40="","",Tāme!I40)</f>
        <v>0</v>
      </c>
      <c r="J37" s="24">
        <f>IF(Tāme!J40="","",Tāme!J40)</f>
        <v>0</v>
      </c>
      <c r="K37" s="25"/>
      <c r="L37" s="24" t="str">
        <f>IF(Tāme!M40="","",Tāme!M40)</f>
        <v/>
      </c>
      <c r="M37" s="109"/>
      <c r="N37" s="37"/>
      <c r="O37" s="40"/>
      <c r="P37" s="348" t="str">
        <f t="shared" si="8"/>
        <v/>
      </c>
      <c r="Q37" s="60"/>
      <c r="R37" s="69" t="str">
        <f>IF(Tāme!N40="","",Tāme!N40)</f>
        <v/>
      </c>
      <c r="S37" s="109"/>
      <c r="T37" s="37"/>
      <c r="U37" s="40"/>
      <c r="V37" s="351" t="str">
        <f t="shared" si="9"/>
        <v/>
      </c>
    </row>
    <row r="38" spans="2:22" s="18" customFormat="1" ht="11.25" customHeight="1" hidden="1" outlineLevel="1">
      <c r="B38" s="31">
        <f>IF(Tāme!B41="","",Tāme!B41)</f>
        <v>3.6</v>
      </c>
      <c r="C38" s="282" t="str">
        <f>IF(Tāme!C41="","",Tāme!C41)</f>
        <v/>
      </c>
      <c r="D38" s="282" t="str">
        <f>IF(Tāme!D41="","",Tāme!D41)</f>
        <v/>
      </c>
      <c r="E38" s="282" t="str">
        <f>IF(Tāme!E41="","",Tāme!E41)</f>
        <v/>
      </c>
      <c r="F38" s="22" t="str">
        <f>IF(Tāme!F41="","",Tāme!F41)</f>
        <v/>
      </c>
      <c r="G38" s="304">
        <f>IF(Tāme!G41="","",Tāme!G41)</f>
        <v>1</v>
      </c>
      <c r="H38" s="22">
        <f>IF(Tāme!H41="","",Tāme!H41)</f>
        <v>0</v>
      </c>
      <c r="I38" s="34">
        <f>IF(Tāme!I41="","",Tāme!I41)</f>
        <v>0</v>
      </c>
      <c r="J38" s="24">
        <f>IF(Tāme!J41="","",Tāme!J41)</f>
        <v>0</v>
      </c>
      <c r="K38" s="25"/>
      <c r="L38" s="24" t="str">
        <f>IF(Tāme!M41="","",Tāme!M41)</f>
        <v/>
      </c>
      <c r="M38" s="109"/>
      <c r="N38" s="37"/>
      <c r="O38" s="40"/>
      <c r="P38" s="348" t="str">
        <f t="shared" si="8"/>
        <v/>
      </c>
      <c r="Q38" s="60"/>
      <c r="R38" s="69" t="str">
        <f>IF(Tāme!N41="","",Tāme!N41)</f>
        <v/>
      </c>
      <c r="S38" s="109"/>
      <c r="T38" s="37"/>
      <c r="U38" s="40"/>
      <c r="V38" s="351" t="str">
        <f t="shared" si="9"/>
        <v/>
      </c>
    </row>
    <row r="39" spans="2:22" s="18" customFormat="1" ht="11.25" customHeight="1" hidden="1" outlineLevel="1">
      <c r="B39" s="31">
        <f>IF(Tāme!B42="","",Tāme!B42)</f>
        <v>3.7</v>
      </c>
      <c r="C39" s="282" t="str">
        <f>IF(Tāme!C42="","",Tāme!C42)</f>
        <v/>
      </c>
      <c r="D39" s="282" t="str">
        <f>IF(Tāme!D42="","",Tāme!D42)</f>
        <v/>
      </c>
      <c r="E39" s="282" t="str">
        <f>IF(Tāme!E42="","",Tāme!E42)</f>
        <v/>
      </c>
      <c r="F39" s="22" t="str">
        <f>IF(Tāme!F42="","",Tāme!F42)</f>
        <v/>
      </c>
      <c r="G39" s="304">
        <f>IF(Tāme!G42="","",Tāme!G42)</f>
        <v>1</v>
      </c>
      <c r="H39" s="22">
        <f>IF(Tāme!H42="","",Tāme!H42)</f>
        <v>0</v>
      </c>
      <c r="I39" s="34">
        <f>IF(Tāme!I42="","",Tāme!I42)</f>
        <v>0</v>
      </c>
      <c r="J39" s="24">
        <f>IF(Tāme!J42="","",Tāme!J42)</f>
        <v>0</v>
      </c>
      <c r="K39" s="25"/>
      <c r="L39" s="24" t="str">
        <f>IF(Tāme!M42="","",Tāme!M42)</f>
        <v/>
      </c>
      <c r="M39" s="109"/>
      <c r="N39" s="37"/>
      <c r="O39" s="40"/>
      <c r="P39" s="348" t="str">
        <f t="shared" si="8"/>
        <v/>
      </c>
      <c r="Q39" s="60"/>
      <c r="R39" s="69" t="str">
        <f>IF(Tāme!N42="","",Tāme!N42)</f>
        <v/>
      </c>
      <c r="S39" s="109"/>
      <c r="T39" s="37"/>
      <c r="U39" s="40"/>
      <c r="V39" s="351" t="str">
        <f t="shared" si="9"/>
        <v/>
      </c>
    </row>
    <row r="40" spans="2:22" s="18" customFormat="1" ht="11.25" customHeight="1" hidden="1" outlineLevel="1">
      <c r="B40" s="31">
        <f>IF(Tāme!B43="","",Tāme!B43)</f>
        <v>3.8</v>
      </c>
      <c r="C40" s="282" t="str">
        <f>IF(Tāme!C43="","",Tāme!C43)</f>
        <v/>
      </c>
      <c r="D40" s="282" t="str">
        <f>IF(Tāme!D43="","",Tāme!D43)</f>
        <v/>
      </c>
      <c r="E40" s="282" t="str">
        <f>IF(Tāme!E43="","",Tāme!E43)</f>
        <v/>
      </c>
      <c r="F40" s="22" t="str">
        <f>IF(Tāme!F43="","",Tāme!F43)</f>
        <v/>
      </c>
      <c r="G40" s="304">
        <f>IF(Tāme!G43="","",Tāme!G43)</f>
        <v>1</v>
      </c>
      <c r="H40" s="22">
        <f>IF(Tāme!H43="","",Tāme!H43)</f>
        <v>0</v>
      </c>
      <c r="I40" s="34">
        <f>IF(Tāme!I43="","",Tāme!I43)</f>
        <v>0</v>
      </c>
      <c r="J40" s="24">
        <f>IF(Tāme!J43="","",Tāme!J43)</f>
        <v>0</v>
      </c>
      <c r="K40" s="25"/>
      <c r="L40" s="24" t="str">
        <f>IF(Tāme!M43="","",Tāme!M43)</f>
        <v/>
      </c>
      <c r="M40" s="109"/>
      <c r="N40" s="37"/>
      <c r="O40" s="40"/>
      <c r="P40" s="348" t="str">
        <f t="shared" si="8"/>
        <v/>
      </c>
      <c r="Q40" s="60"/>
      <c r="R40" s="69" t="str">
        <f>IF(Tāme!N43="","",Tāme!N43)</f>
        <v/>
      </c>
      <c r="S40" s="109"/>
      <c r="T40" s="37"/>
      <c r="U40" s="40"/>
      <c r="V40" s="351" t="str">
        <f t="shared" si="9"/>
        <v/>
      </c>
    </row>
    <row r="41" spans="2:22" s="18" customFormat="1" ht="11.25" customHeight="1" hidden="1" outlineLevel="1">
      <c r="B41" s="31">
        <f>IF(Tāme!B44="","",Tāme!B44)</f>
        <v>3.9</v>
      </c>
      <c r="C41" s="282" t="str">
        <f>IF(Tāme!C44="","",Tāme!C44)</f>
        <v/>
      </c>
      <c r="D41" s="282" t="str">
        <f>IF(Tāme!D44="","",Tāme!D44)</f>
        <v/>
      </c>
      <c r="E41" s="282" t="str">
        <f>IF(Tāme!E44="","",Tāme!E44)</f>
        <v/>
      </c>
      <c r="F41" s="22" t="str">
        <f>IF(Tāme!F44="","",Tāme!F44)</f>
        <v/>
      </c>
      <c r="G41" s="304">
        <f>IF(Tāme!G44="","",Tāme!G44)</f>
        <v>1</v>
      </c>
      <c r="H41" s="22">
        <f>IF(Tāme!H44="","",Tāme!H44)</f>
        <v>0</v>
      </c>
      <c r="I41" s="34">
        <f>IF(Tāme!I44="","",Tāme!I44)</f>
        <v>0</v>
      </c>
      <c r="J41" s="24">
        <f>IF(Tāme!J44="","",Tāme!J44)</f>
        <v>0</v>
      </c>
      <c r="K41" s="25"/>
      <c r="L41" s="24" t="str">
        <f>IF(Tāme!M44="","",Tāme!M44)</f>
        <v/>
      </c>
      <c r="M41" s="109"/>
      <c r="N41" s="37"/>
      <c r="O41" s="40"/>
      <c r="P41" s="348" t="str">
        <f t="shared" si="8"/>
        <v/>
      </c>
      <c r="Q41" s="60"/>
      <c r="R41" s="69" t="str">
        <f>IF(Tāme!N44="","",Tāme!N44)</f>
        <v/>
      </c>
      <c r="S41" s="109"/>
      <c r="T41" s="37"/>
      <c r="U41" s="40"/>
      <c r="V41" s="351" t="str">
        <f t="shared" si="9"/>
        <v/>
      </c>
    </row>
    <row r="42" spans="2:22" s="18" customFormat="1" ht="11.25" customHeight="1" hidden="1" outlineLevel="1">
      <c r="B42" s="32" t="str">
        <f>IF(Tāme!B45="","",Tāme!B45)</f>
        <v>3.10.</v>
      </c>
      <c r="C42" s="283" t="str">
        <f>IF(Tāme!C45="","",Tāme!C45)</f>
        <v/>
      </c>
      <c r="D42" s="283" t="str">
        <f>IF(Tāme!D45="","",Tāme!D45)</f>
        <v/>
      </c>
      <c r="E42" s="283" t="str">
        <f>IF(Tāme!E45="","",Tāme!E45)</f>
        <v/>
      </c>
      <c r="F42" s="23" t="str">
        <f>IF(Tāme!F45="","",Tāme!F45)</f>
        <v/>
      </c>
      <c r="G42" s="305">
        <f>IF(Tāme!G45="","",Tāme!G45)</f>
        <v>1</v>
      </c>
      <c r="H42" s="23">
        <f>IF(Tāme!H45="","",Tāme!H45)</f>
        <v>0</v>
      </c>
      <c r="I42" s="35">
        <f>IF(Tāme!I45="","",Tāme!I45)</f>
        <v>0</v>
      </c>
      <c r="J42" s="33">
        <f>IF(Tāme!J45="","",Tāme!J45)</f>
        <v>0</v>
      </c>
      <c r="K42" s="25"/>
      <c r="L42" s="24" t="str">
        <f>IF(Tāme!M45="","",Tāme!M45)</f>
        <v/>
      </c>
      <c r="M42" s="110"/>
      <c r="N42" s="37"/>
      <c r="O42" s="40"/>
      <c r="P42" s="348" t="str">
        <f t="shared" si="8"/>
        <v/>
      </c>
      <c r="Q42" s="60"/>
      <c r="R42" s="74" t="str">
        <f>IF(Tāme!N45="","",Tāme!N45)</f>
        <v/>
      </c>
      <c r="S42" s="110"/>
      <c r="T42" s="37"/>
      <c r="U42" s="40"/>
      <c r="V42" s="351" t="str">
        <f t="shared" si="9"/>
        <v/>
      </c>
    </row>
    <row r="43" spans="2:22" s="18" customFormat="1" ht="22.5" customHeight="1">
      <c r="B43" s="219">
        <v>4</v>
      </c>
      <c r="C43" s="426" t="str">
        <f>Tāme!C46</f>
        <v>Būvekspertīzes, autoruzraudzības un būvuzraudzības izmaksas</v>
      </c>
      <c r="D43" s="427"/>
      <c r="E43" s="288"/>
      <c r="F43" s="151"/>
      <c r="G43" s="303"/>
      <c r="H43" s="220"/>
      <c r="I43" s="226"/>
      <c r="J43" s="222">
        <f>SUM(J44:J53)</f>
        <v>0</v>
      </c>
      <c r="K43" s="25"/>
      <c r="L43" s="222">
        <f>SUM(L44:L53)</f>
        <v>0</v>
      </c>
      <c r="M43" s="223">
        <f>SUM(M44:M53)</f>
        <v>0</v>
      </c>
      <c r="N43" s="224">
        <f>SUM(N44:N53)</f>
        <v>0</v>
      </c>
      <c r="O43" s="225">
        <f aca="true" t="shared" si="10" ref="O43:P43">SUM(O44:O53)</f>
        <v>0</v>
      </c>
      <c r="P43" s="347">
        <f t="shared" si="10"/>
        <v>0</v>
      </c>
      <c r="Q43" s="60"/>
      <c r="R43" s="253">
        <f>SUM(R44:R53)</f>
        <v>0</v>
      </c>
      <c r="S43" s="223">
        <f>SUM(S44:S53)</f>
        <v>0</v>
      </c>
      <c r="T43" s="224">
        <f>SUM(T44:T53)</f>
        <v>0</v>
      </c>
      <c r="U43" s="225">
        <f aca="true" t="shared" si="11" ref="U43:V43">SUM(U44:U53)</f>
        <v>0</v>
      </c>
      <c r="V43" s="225">
        <f t="shared" si="11"/>
        <v>0</v>
      </c>
    </row>
    <row r="44" spans="2:22" s="18" customFormat="1" ht="11.25" customHeight="1">
      <c r="B44" s="31">
        <f>IF(Tāme!B47="","",Tāme!B47)</f>
        <v>4.1</v>
      </c>
      <c r="C44" s="282" t="str">
        <f>IF(Tāme!C47="","",Tāme!C47)</f>
        <v/>
      </c>
      <c r="D44" s="282" t="str">
        <f>IF(Tāme!D47="","",Tāme!D47)</f>
        <v/>
      </c>
      <c r="E44" s="282" t="str">
        <f>IF(Tāme!E47="","",Tāme!E47)</f>
        <v/>
      </c>
      <c r="F44" s="22" t="str">
        <f>IF(Tāme!F47="","",Tāme!F47)</f>
        <v/>
      </c>
      <c r="G44" s="304">
        <f>IF(Tāme!G47="","",Tāme!G47)</f>
        <v>1</v>
      </c>
      <c r="H44" s="22">
        <f>IF(Tāme!H47="","",Tāme!H47)</f>
        <v>0</v>
      </c>
      <c r="I44" s="34">
        <f>IF(Tāme!I47="","",Tāme!I47)</f>
        <v>0</v>
      </c>
      <c r="J44" s="24">
        <f>IF(Tāme!J47="","",Tāme!J47)</f>
        <v>0</v>
      </c>
      <c r="K44" s="25"/>
      <c r="L44" s="24" t="str">
        <f>IF(Tāme!M47="","",Tāme!M47)</f>
        <v/>
      </c>
      <c r="M44" s="109"/>
      <c r="N44" s="37"/>
      <c r="O44" s="40"/>
      <c r="P44" s="348" t="str">
        <f>_xlfn.IFERROR(L44-M44-N44-O44,"")</f>
        <v/>
      </c>
      <c r="Q44" s="60"/>
      <c r="R44" s="69" t="str">
        <f>IF(Tāme!N47="","",Tāme!N47)</f>
        <v/>
      </c>
      <c r="S44" s="109"/>
      <c r="T44" s="37"/>
      <c r="U44" s="40"/>
      <c r="V44" s="351" t="str">
        <f>_xlfn.IFERROR(R44-S44-T44-U44,"")</f>
        <v/>
      </c>
    </row>
    <row r="45" spans="2:22" s="18" customFormat="1" ht="11.25" customHeight="1" collapsed="1">
      <c r="B45" s="31">
        <f>IF(Tāme!B48="","",Tāme!B48)</f>
        <v>4.2</v>
      </c>
      <c r="C45" s="282" t="str">
        <f>IF(Tāme!C48="","",Tāme!C48)</f>
        <v/>
      </c>
      <c r="D45" s="282" t="str">
        <f>IF(Tāme!D48="","",Tāme!D48)</f>
        <v/>
      </c>
      <c r="E45" s="282" t="str">
        <f>IF(Tāme!E48="","",Tāme!E48)</f>
        <v/>
      </c>
      <c r="F45" s="22" t="str">
        <f>IF(Tāme!F48="","",Tāme!F48)</f>
        <v/>
      </c>
      <c r="G45" s="304">
        <f>IF(Tāme!G48="","",Tāme!G48)</f>
        <v>1</v>
      </c>
      <c r="H45" s="22">
        <f>IF(Tāme!H48="","",Tāme!H48)</f>
        <v>0</v>
      </c>
      <c r="I45" s="34">
        <f>IF(Tāme!I48="","",Tāme!I48)</f>
        <v>0</v>
      </c>
      <c r="J45" s="24">
        <f>IF(Tāme!J48="","",Tāme!J48)</f>
        <v>0</v>
      </c>
      <c r="K45" s="25"/>
      <c r="L45" s="24" t="str">
        <f>IF(Tāme!M48="","",Tāme!M48)</f>
        <v/>
      </c>
      <c r="M45" s="109"/>
      <c r="N45" s="37"/>
      <c r="O45" s="40"/>
      <c r="P45" s="348" t="str">
        <f aca="true" t="shared" si="12" ref="P45:P53">_xlfn.IFERROR(L45-M45-N45-O45,"")</f>
        <v/>
      </c>
      <c r="Q45" s="60"/>
      <c r="R45" s="69" t="str">
        <f>IF(Tāme!N48="","",Tāme!N48)</f>
        <v/>
      </c>
      <c r="S45" s="109"/>
      <c r="T45" s="37"/>
      <c r="U45" s="40"/>
      <c r="V45" s="351" t="str">
        <f aca="true" t="shared" si="13" ref="V45:V53">_xlfn.IFERROR(R45-S45-T45-U45,"")</f>
        <v/>
      </c>
    </row>
    <row r="46" spans="2:22" s="18" customFormat="1" ht="11.25" customHeight="1" hidden="1" outlineLevel="1">
      <c r="B46" s="31">
        <f>IF(Tāme!B49="","",Tāme!B49)</f>
        <v>4.3</v>
      </c>
      <c r="C46" s="282" t="str">
        <f>IF(Tāme!C49="","",Tāme!C49)</f>
        <v/>
      </c>
      <c r="D46" s="282" t="str">
        <f>IF(Tāme!D49="","",Tāme!D49)</f>
        <v/>
      </c>
      <c r="E46" s="282" t="str">
        <f>IF(Tāme!E49="","",Tāme!E49)</f>
        <v/>
      </c>
      <c r="F46" s="22" t="str">
        <f>IF(Tāme!F49="","",Tāme!F49)</f>
        <v/>
      </c>
      <c r="G46" s="304">
        <f>IF(Tāme!G49="","",Tāme!G49)</f>
        <v>1</v>
      </c>
      <c r="H46" s="22">
        <f>IF(Tāme!H49="","",Tāme!H49)</f>
        <v>0</v>
      </c>
      <c r="I46" s="34">
        <f>IF(Tāme!I49="","",Tāme!I49)</f>
        <v>0</v>
      </c>
      <c r="J46" s="24">
        <f>IF(Tāme!J49="","",Tāme!J49)</f>
        <v>0</v>
      </c>
      <c r="K46" s="25"/>
      <c r="L46" s="24" t="str">
        <f>IF(Tāme!M49="","",Tāme!M49)</f>
        <v/>
      </c>
      <c r="M46" s="109"/>
      <c r="N46" s="37"/>
      <c r="O46" s="40"/>
      <c r="P46" s="348" t="str">
        <f t="shared" si="12"/>
        <v/>
      </c>
      <c r="Q46" s="60"/>
      <c r="R46" s="69" t="str">
        <f>IF(Tāme!N49="","",Tāme!N49)</f>
        <v/>
      </c>
      <c r="S46" s="109"/>
      <c r="T46" s="37"/>
      <c r="U46" s="40"/>
      <c r="V46" s="351" t="str">
        <f t="shared" si="13"/>
        <v/>
      </c>
    </row>
    <row r="47" spans="2:22" s="18" customFormat="1" ht="11.25" customHeight="1" hidden="1" outlineLevel="1">
      <c r="B47" s="31">
        <f>IF(Tāme!B50="","",Tāme!B50)</f>
        <v>4.4</v>
      </c>
      <c r="C47" s="282" t="str">
        <f>IF(Tāme!C50="","",Tāme!C50)</f>
        <v/>
      </c>
      <c r="D47" s="282" t="str">
        <f>IF(Tāme!D50="","",Tāme!D50)</f>
        <v/>
      </c>
      <c r="E47" s="282" t="str">
        <f>IF(Tāme!E50="","",Tāme!E50)</f>
        <v/>
      </c>
      <c r="F47" s="22" t="str">
        <f>IF(Tāme!F50="","",Tāme!F50)</f>
        <v/>
      </c>
      <c r="G47" s="304">
        <f>IF(Tāme!G50="","",Tāme!G50)</f>
        <v>1</v>
      </c>
      <c r="H47" s="22">
        <f>IF(Tāme!H50="","",Tāme!H50)</f>
        <v>0</v>
      </c>
      <c r="I47" s="34">
        <f>IF(Tāme!I50="","",Tāme!I50)</f>
        <v>0</v>
      </c>
      <c r="J47" s="24">
        <f>IF(Tāme!J50="","",Tāme!J50)</f>
        <v>0</v>
      </c>
      <c r="K47" s="25"/>
      <c r="L47" s="24" t="str">
        <f>IF(Tāme!M50="","",Tāme!M50)</f>
        <v/>
      </c>
      <c r="M47" s="109"/>
      <c r="N47" s="37"/>
      <c r="O47" s="40"/>
      <c r="P47" s="348" t="str">
        <f t="shared" si="12"/>
        <v/>
      </c>
      <c r="Q47" s="60"/>
      <c r="R47" s="69" t="str">
        <f>IF(Tāme!N50="","",Tāme!N50)</f>
        <v/>
      </c>
      <c r="S47" s="109"/>
      <c r="T47" s="37"/>
      <c r="U47" s="40"/>
      <c r="V47" s="351" t="str">
        <f t="shared" si="13"/>
        <v/>
      </c>
    </row>
    <row r="48" spans="2:22" s="18" customFormat="1" ht="11.25" customHeight="1" hidden="1" outlineLevel="1">
      <c r="B48" s="31">
        <f>IF(Tāme!B51="","",Tāme!B51)</f>
        <v>4.5</v>
      </c>
      <c r="C48" s="282" t="str">
        <f>IF(Tāme!C51="","",Tāme!C51)</f>
        <v/>
      </c>
      <c r="D48" s="282" t="str">
        <f>IF(Tāme!D51="","",Tāme!D51)</f>
        <v/>
      </c>
      <c r="E48" s="282" t="str">
        <f>IF(Tāme!E51="","",Tāme!E51)</f>
        <v/>
      </c>
      <c r="F48" s="22" t="str">
        <f>IF(Tāme!F51="","",Tāme!F51)</f>
        <v/>
      </c>
      <c r="G48" s="304">
        <f>IF(Tāme!G51="","",Tāme!G51)</f>
        <v>1</v>
      </c>
      <c r="H48" s="22">
        <f>IF(Tāme!H51="","",Tāme!H51)</f>
        <v>0</v>
      </c>
      <c r="I48" s="34">
        <f>IF(Tāme!I51="","",Tāme!I51)</f>
        <v>0</v>
      </c>
      <c r="J48" s="24">
        <f>IF(Tāme!J51="","",Tāme!J51)</f>
        <v>0</v>
      </c>
      <c r="K48" s="25"/>
      <c r="L48" s="24" t="str">
        <f>IF(Tāme!M51="","",Tāme!M51)</f>
        <v/>
      </c>
      <c r="M48" s="109"/>
      <c r="N48" s="37"/>
      <c r="O48" s="40"/>
      <c r="P48" s="348" t="str">
        <f t="shared" si="12"/>
        <v/>
      </c>
      <c r="Q48" s="60"/>
      <c r="R48" s="69" t="str">
        <f>IF(Tāme!N51="","",Tāme!N51)</f>
        <v/>
      </c>
      <c r="S48" s="109"/>
      <c r="T48" s="37"/>
      <c r="U48" s="40"/>
      <c r="V48" s="351" t="str">
        <f t="shared" si="13"/>
        <v/>
      </c>
    </row>
    <row r="49" spans="2:22" s="18" customFormat="1" ht="11.25" customHeight="1" hidden="1" outlineLevel="1">
      <c r="B49" s="31">
        <f>IF(Tāme!B52="","",Tāme!B52)</f>
        <v>4.6</v>
      </c>
      <c r="C49" s="282" t="str">
        <f>IF(Tāme!C52="","",Tāme!C52)</f>
        <v/>
      </c>
      <c r="D49" s="282" t="str">
        <f>IF(Tāme!D52="","",Tāme!D52)</f>
        <v/>
      </c>
      <c r="E49" s="282" t="str">
        <f>IF(Tāme!E52="","",Tāme!E52)</f>
        <v/>
      </c>
      <c r="F49" s="22" t="str">
        <f>IF(Tāme!F52="","",Tāme!F52)</f>
        <v/>
      </c>
      <c r="G49" s="304">
        <f>IF(Tāme!G52="","",Tāme!G52)</f>
        <v>1</v>
      </c>
      <c r="H49" s="22">
        <f>IF(Tāme!H52="","",Tāme!H52)</f>
        <v>0</v>
      </c>
      <c r="I49" s="34">
        <f>IF(Tāme!I52="","",Tāme!I52)</f>
        <v>0</v>
      </c>
      <c r="J49" s="24">
        <f>IF(Tāme!J52="","",Tāme!J52)</f>
        <v>0</v>
      </c>
      <c r="K49" s="25"/>
      <c r="L49" s="24" t="str">
        <f>IF(Tāme!M52="","",Tāme!M52)</f>
        <v/>
      </c>
      <c r="M49" s="109"/>
      <c r="N49" s="37"/>
      <c r="O49" s="40"/>
      <c r="P49" s="348" t="str">
        <f t="shared" si="12"/>
        <v/>
      </c>
      <c r="Q49" s="60"/>
      <c r="R49" s="69" t="str">
        <f>IF(Tāme!N52="","",Tāme!N52)</f>
        <v/>
      </c>
      <c r="S49" s="109"/>
      <c r="T49" s="37"/>
      <c r="U49" s="40"/>
      <c r="V49" s="351" t="str">
        <f t="shared" si="13"/>
        <v/>
      </c>
    </row>
    <row r="50" spans="2:22" s="18" customFormat="1" ht="11.25" customHeight="1" hidden="1" outlineLevel="1">
      <c r="B50" s="31">
        <f>IF(Tāme!B53="","",Tāme!B53)</f>
        <v>4.7</v>
      </c>
      <c r="C50" s="282" t="str">
        <f>IF(Tāme!C53="","",Tāme!C53)</f>
        <v/>
      </c>
      <c r="D50" s="282" t="str">
        <f>IF(Tāme!D53="","",Tāme!D53)</f>
        <v/>
      </c>
      <c r="E50" s="282" t="str">
        <f>IF(Tāme!E53="","",Tāme!E53)</f>
        <v/>
      </c>
      <c r="F50" s="22" t="str">
        <f>IF(Tāme!F53="","",Tāme!F53)</f>
        <v/>
      </c>
      <c r="G50" s="304">
        <f>IF(Tāme!G53="","",Tāme!G53)</f>
        <v>1</v>
      </c>
      <c r="H50" s="22">
        <f>IF(Tāme!H53="","",Tāme!H53)</f>
        <v>0</v>
      </c>
      <c r="I50" s="34">
        <f>IF(Tāme!I53="","",Tāme!I53)</f>
        <v>0</v>
      </c>
      <c r="J50" s="24">
        <f>IF(Tāme!J53="","",Tāme!J53)</f>
        <v>0</v>
      </c>
      <c r="K50" s="25"/>
      <c r="L50" s="24" t="str">
        <f>IF(Tāme!M53="","",Tāme!M53)</f>
        <v/>
      </c>
      <c r="M50" s="109"/>
      <c r="N50" s="37"/>
      <c r="O50" s="40"/>
      <c r="P50" s="348" t="str">
        <f t="shared" si="12"/>
        <v/>
      </c>
      <c r="Q50" s="60"/>
      <c r="R50" s="69" t="str">
        <f>IF(Tāme!N53="","",Tāme!N53)</f>
        <v/>
      </c>
      <c r="S50" s="109"/>
      <c r="T50" s="37"/>
      <c r="U50" s="40"/>
      <c r="V50" s="351" t="str">
        <f t="shared" si="13"/>
        <v/>
      </c>
    </row>
    <row r="51" spans="2:22" s="18" customFormat="1" ht="11.25" customHeight="1" hidden="1" outlineLevel="1">
      <c r="B51" s="31">
        <f>IF(Tāme!B54="","",Tāme!B54)</f>
        <v>4.8</v>
      </c>
      <c r="C51" s="282" t="str">
        <f>IF(Tāme!C54="","",Tāme!C54)</f>
        <v/>
      </c>
      <c r="D51" s="282" t="str">
        <f>IF(Tāme!D54="","",Tāme!D54)</f>
        <v/>
      </c>
      <c r="E51" s="282" t="str">
        <f>IF(Tāme!E54="","",Tāme!E54)</f>
        <v/>
      </c>
      <c r="F51" s="22" t="str">
        <f>IF(Tāme!F54="","",Tāme!F54)</f>
        <v/>
      </c>
      <c r="G51" s="304">
        <f>IF(Tāme!G54="","",Tāme!G54)</f>
        <v>1</v>
      </c>
      <c r="H51" s="22">
        <f>IF(Tāme!H54="","",Tāme!H54)</f>
        <v>0</v>
      </c>
      <c r="I51" s="34">
        <f>IF(Tāme!I54="","",Tāme!I54)</f>
        <v>0</v>
      </c>
      <c r="J51" s="24">
        <f>IF(Tāme!J54="","",Tāme!J54)</f>
        <v>0</v>
      </c>
      <c r="K51" s="25"/>
      <c r="L51" s="24" t="str">
        <f>IF(Tāme!M54="","",Tāme!M54)</f>
        <v/>
      </c>
      <c r="M51" s="109"/>
      <c r="N51" s="37"/>
      <c r="O51" s="40"/>
      <c r="P51" s="348" t="str">
        <f t="shared" si="12"/>
        <v/>
      </c>
      <c r="Q51" s="60"/>
      <c r="R51" s="69" t="str">
        <f>IF(Tāme!N54="","",Tāme!N54)</f>
        <v/>
      </c>
      <c r="S51" s="109"/>
      <c r="T51" s="37"/>
      <c r="U51" s="40"/>
      <c r="V51" s="351" t="str">
        <f t="shared" si="13"/>
        <v/>
      </c>
    </row>
    <row r="52" spans="2:22" s="18" customFormat="1" ht="11.25" customHeight="1" hidden="1" outlineLevel="1">
      <c r="B52" s="31">
        <f>IF(Tāme!B55="","",Tāme!B55)</f>
        <v>4.9</v>
      </c>
      <c r="C52" s="282" t="str">
        <f>IF(Tāme!C55="","",Tāme!C55)</f>
        <v/>
      </c>
      <c r="D52" s="282" t="str">
        <f>IF(Tāme!D55="","",Tāme!D55)</f>
        <v/>
      </c>
      <c r="E52" s="282" t="str">
        <f>IF(Tāme!E55="","",Tāme!E55)</f>
        <v/>
      </c>
      <c r="F52" s="22" t="str">
        <f>IF(Tāme!F55="","",Tāme!F55)</f>
        <v/>
      </c>
      <c r="G52" s="304">
        <f>IF(Tāme!G55="","",Tāme!G55)</f>
        <v>1</v>
      </c>
      <c r="H52" s="22">
        <f>IF(Tāme!H55="","",Tāme!H55)</f>
        <v>0</v>
      </c>
      <c r="I52" s="34">
        <f>IF(Tāme!I55="","",Tāme!I55)</f>
        <v>0</v>
      </c>
      <c r="J52" s="24">
        <f>IF(Tāme!J55="","",Tāme!J55)</f>
        <v>0</v>
      </c>
      <c r="K52" s="25"/>
      <c r="L52" s="24" t="str">
        <f>IF(Tāme!M55="","",Tāme!M55)</f>
        <v/>
      </c>
      <c r="M52" s="109"/>
      <c r="N52" s="37"/>
      <c r="O52" s="40"/>
      <c r="P52" s="348" t="str">
        <f t="shared" si="12"/>
        <v/>
      </c>
      <c r="Q52" s="60"/>
      <c r="R52" s="69" t="str">
        <f>IF(Tāme!N55="","",Tāme!N55)</f>
        <v/>
      </c>
      <c r="S52" s="109"/>
      <c r="T52" s="37"/>
      <c r="U52" s="40"/>
      <c r="V52" s="351" t="str">
        <f t="shared" si="13"/>
        <v/>
      </c>
    </row>
    <row r="53" spans="2:22" s="18" customFormat="1" ht="11.25" customHeight="1" hidden="1" outlineLevel="1">
      <c r="B53" s="32" t="str">
        <f>IF(Tāme!B56="","",Tāme!B56)</f>
        <v>4.10.</v>
      </c>
      <c r="C53" s="283" t="str">
        <f>IF(Tāme!C56="","",Tāme!C56)</f>
        <v/>
      </c>
      <c r="D53" s="283" t="str">
        <f>IF(Tāme!D56="","",Tāme!D56)</f>
        <v/>
      </c>
      <c r="E53" s="283" t="str">
        <f>IF(Tāme!E56="","",Tāme!E56)</f>
        <v/>
      </c>
      <c r="F53" s="23" t="str">
        <f>IF(Tāme!F56="","",Tāme!F56)</f>
        <v/>
      </c>
      <c r="G53" s="305">
        <f>IF(Tāme!G56="","",Tāme!G56)</f>
        <v>1</v>
      </c>
      <c r="H53" s="23">
        <f>IF(Tāme!H56="","",Tāme!H56)</f>
        <v>0</v>
      </c>
      <c r="I53" s="35">
        <f>IF(Tāme!I56="","",Tāme!I56)</f>
        <v>0</v>
      </c>
      <c r="J53" s="33">
        <f>IF(Tāme!J56="","",Tāme!J56)</f>
        <v>0</v>
      </c>
      <c r="K53" s="25"/>
      <c r="L53" s="24" t="str">
        <f>IF(Tāme!M56="","",Tāme!M56)</f>
        <v/>
      </c>
      <c r="M53" s="110"/>
      <c r="N53" s="37"/>
      <c r="O53" s="40"/>
      <c r="P53" s="348" t="str">
        <f t="shared" si="12"/>
        <v/>
      </c>
      <c r="Q53" s="60"/>
      <c r="R53" s="74" t="str">
        <f>IF(Tāme!N56="","",Tāme!N56)</f>
        <v/>
      </c>
      <c r="S53" s="110"/>
      <c r="T53" s="37"/>
      <c r="U53" s="40"/>
      <c r="V53" s="351" t="str">
        <f t="shared" si="13"/>
        <v/>
      </c>
    </row>
    <row r="54" spans="2:22" s="18" customFormat="1" ht="22.5" customHeight="1">
      <c r="B54" s="227">
        <v>5</v>
      </c>
      <c r="C54" s="426" t="str">
        <f>Tāme!C57</f>
        <v>Būvniecības izmaksas</v>
      </c>
      <c r="D54" s="427"/>
      <c r="E54" s="289"/>
      <c r="F54" s="228"/>
      <c r="G54" s="306"/>
      <c r="H54" s="229"/>
      <c r="I54" s="230"/>
      <c r="J54" s="222">
        <f>SUM(J55:J64)</f>
        <v>0</v>
      </c>
      <c r="K54" s="25"/>
      <c r="L54" s="222">
        <f>SUM(L55:L64)</f>
        <v>0</v>
      </c>
      <c r="M54" s="223">
        <f>SUM(M55:M64)</f>
        <v>0</v>
      </c>
      <c r="N54" s="224">
        <f>SUM(N55:N64)</f>
        <v>0</v>
      </c>
      <c r="O54" s="225">
        <f aca="true" t="shared" si="14" ref="O54:P54">SUM(O55:O64)</f>
        <v>0</v>
      </c>
      <c r="P54" s="347">
        <f t="shared" si="14"/>
        <v>0</v>
      </c>
      <c r="Q54" s="60"/>
      <c r="R54" s="253">
        <f>SUM(R55:R64)</f>
        <v>0</v>
      </c>
      <c r="S54" s="223">
        <f>SUM(S55:S64)</f>
        <v>0</v>
      </c>
      <c r="T54" s="224">
        <f>SUM(T55:T64)</f>
        <v>0</v>
      </c>
      <c r="U54" s="225">
        <f aca="true" t="shared" si="15" ref="U54:V54">SUM(U55:U64)</f>
        <v>0</v>
      </c>
      <c r="V54" s="225">
        <f t="shared" si="15"/>
        <v>0</v>
      </c>
    </row>
    <row r="55" spans="2:22" s="18" customFormat="1" ht="11.25" customHeight="1">
      <c r="B55" s="31">
        <f>IF(Tāme!B58="","",Tāme!B58)</f>
        <v>5.1</v>
      </c>
      <c r="C55" s="282" t="str">
        <f>IF(Tāme!C58="","",Tāme!C58)</f>
        <v/>
      </c>
      <c r="D55" s="282" t="str">
        <f>IF(Tāme!D58="","",Tāme!D58)</f>
        <v/>
      </c>
      <c r="E55" s="282" t="str">
        <f>IF(Tāme!E58="","",Tāme!E58)</f>
        <v/>
      </c>
      <c r="F55" s="22" t="str">
        <f>IF(Tāme!F58="","",Tāme!F58)</f>
        <v/>
      </c>
      <c r="G55" s="304">
        <f>IF(Tāme!G58="","",Tāme!G58)</f>
        <v>1</v>
      </c>
      <c r="H55" s="22">
        <f>IF(Tāme!H58="","",Tāme!H58)</f>
        <v>0</v>
      </c>
      <c r="I55" s="34">
        <f>IF(Tāme!I58="","",Tāme!I58)</f>
        <v>0</v>
      </c>
      <c r="J55" s="24">
        <f>IF(Tāme!J58="","",Tāme!J58)</f>
        <v>0</v>
      </c>
      <c r="K55" s="25"/>
      <c r="L55" s="24" t="str">
        <f>IF(Tāme!M58="","",Tāme!M58)</f>
        <v/>
      </c>
      <c r="M55" s="109"/>
      <c r="N55" s="37"/>
      <c r="O55" s="40"/>
      <c r="P55" s="348" t="str">
        <f>_xlfn.IFERROR(L55-M55-N55-O55,"")</f>
        <v/>
      </c>
      <c r="Q55" s="60"/>
      <c r="R55" s="69" t="str">
        <f>IF(Tāme!N58="","",Tāme!N58)</f>
        <v/>
      </c>
      <c r="S55" s="109"/>
      <c r="T55" s="37"/>
      <c r="U55" s="40"/>
      <c r="V55" s="351" t="str">
        <f>_xlfn.IFERROR(R55-S55-T55-U55,"")</f>
        <v/>
      </c>
    </row>
    <row r="56" spans="2:22" s="18" customFormat="1" ht="11.25" customHeight="1" collapsed="1">
      <c r="B56" s="31">
        <f>IF(Tāme!B59="","",Tāme!B59)</f>
        <v>5.2</v>
      </c>
      <c r="C56" s="282" t="str">
        <f>IF(Tāme!C59="","",Tāme!C59)</f>
        <v/>
      </c>
      <c r="D56" s="282" t="str">
        <f>IF(Tāme!D59="","",Tāme!D59)</f>
        <v/>
      </c>
      <c r="E56" s="282" t="str">
        <f>IF(Tāme!E59="","",Tāme!E59)</f>
        <v/>
      </c>
      <c r="F56" s="22" t="str">
        <f>IF(Tāme!F59="","",Tāme!F59)</f>
        <v/>
      </c>
      <c r="G56" s="304">
        <f>IF(Tāme!G59="","",Tāme!G59)</f>
        <v>1</v>
      </c>
      <c r="H56" s="22">
        <f>IF(Tāme!H59="","",Tāme!H59)</f>
        <v>0</v>
      </c>
      <c r="I56" s="34">
        <f>IF(Tāme!I59="","",Tāme!I59)</f>
        <v>0</v>
      </c>
      <c r="J56" s="24">
        <f>IF(Tāme!J59="","",Tāme!J59)</f>
        <v>0</v>
      </c>
      <c r="K56" s="25"/>
      <c r="L56" s="24" t="str">
        <f>IF(Tāme!M59="","",Tāme!M59)</f>
        <v/>
      </c>
      <c r="M56" s="109"/>
      <c r="N56" s="37"/>
      <c r="O56" s="40"/>
      <c r="P56" s="348" t="str">
        <f aca="true" t="shared" si="16" ref="P56:P64">_xlfn.IFERROR(L56-M56-N56-O56,"")</f>
        <v/>
      </c>
      <c r="Q56" s="60"/>
      <c r="R56" s="69" t="str">
        <f>IF(Tāme!N59="","",Tāme!N59)</f>
        <v/>
      </c>
      <c r="S56" s="109"/>
      <c r="T56" s="37"/>
      <c r="U56" s="40"/>
      <c r="V56" s="351" t="str">
        <f aca="true" t="shared" si="17" ref="V56:V64">_xlfn.IFERROR(R56-S56-T56-U56,"")</f>
        <v/>
      </c>
    </row>
    <row r="57" spans="2:22" s="18" customFormat="1" ht="11.25" customHeight="1" hidden="1" outlineLevel="1">
      <c r="B57" s="31">
        <f>IF(Tāme!B60="","",Tāme!B60)</f>
        <v>5.3</v>
      </c>
      <c r="C57" s="282" t="str">
        <f>IF(Tāme!C60="","",Tāme!C60)</f>
        <v/>
      </c>
      <c r="D57" s="282" t="str">
        <f>IF(Tāme!D60="","",Tāme!D60)</f>
        <v/>
      </c>
      <c r="E57" s="282" t="str">
        <f>IF(Tāme!E60="","",Tāme!E60)</f>
        <v/>
      </c>
      <c r="F57" s="22" t="str">
        <f>IF(Tāme!F60="","",Tāme!F60)</f>
        <v/>
      </c>
      <c r="G57" s="304">
        <f>IF(Tāme!G60="","",Tāme!G60)</f>
        <v>1</v>
      </c>
      <c r="H57" s="22">
        <f>IF(Tāme!H60="","",Tāme!H60)</f>
        <v>0</v>
      </c>
      <c r="I57" s="34">
        <f>IF(Tāme!I60="","",Tāme!I60)</f>
        <v>0</v>
      </c>
      <c r="J57" s="24">
        <f>IF(Tāme!J60="","",Tāme!J60)</f>
        <v>0</v>
      </c>
      <c r="K57" s="25"/>
      <c r="L57" s="24" t="str">
        <f>IF(Tāme!M60="","",Tāme!M60)</f>
        <v/>
      </c>
      <c r="M57" s="109"/>
      <c r="N57" s="37"/>
      <c r="O57" s="40"/>
      <c r="P57" s="348" t="str">
        <f t="shared" si="16"/>
        <v/>
      </c>
      <c r="Q57" s="60"/>
      <c r="R57" s="69" t="str">
        <f>IF(Tāme!N60="","",Tāme!N60)</f>
        <v/>
      </c>
      <c r="S57" s="109"/>
      <c r="T57" s="37"/>
      <c r="U57" s="40"/>
      <c r="V57" s="351" t="str">
        <f t="shared" si="17"/>
        <v/>
      </c>
    </row>
    <row r="58" spans="2:22" s="18" customFormat="1" ht="11.25" customHeight="1" hidden="1" outlineLevel="1">
      <c r="B58" s="31">
        <f>IF(Tāme!B61="","",Tāme!B61)</f>
        <v>5.4</v>
      </c>
      <c r="C58" s="282" t="str">
        <f>IF(Tāme!C61="","",Tāme!C61)</f>
        <v/>
      </c>
      <c r="D58" s="282" t="str">
        <f>IF(Tāme!D61="","",Tāme!D61)</f>
        <v/>
      </c>
      <c r="E58" s="282" t="str">
        <f>IF(Tāme!E61="","",Tāme!E61)</f>
        <v/>
      </c>
      <c r="F58" s="22" t="str">
        <f>IF(Tāme!F61="","",Tāme!F61)</f>
        <v/>
      </c>
      <c r="G58" s="304">
        <f>IF(Tāme!G61="","",Tāme!G61)</f>
        <v>1</v>
      </c>
      <c r="H58" s="22">
        <f>IF(Tāme!H61="","",Tāme!H61)</f>
        <v>0</v>
      </c>
      <c r="I58" s="34">
        <f>IF(Tāme!I61="","",Tāme!I61)</f>
        <v>0</v>
      </c>
      <c r="J58" s="24">
        <f>IF(Tāme!J61="","",Tāme!J61)</f>
        <v>0</v>
      </c>
      <c r="K58" s="25"/>
      <c r="L58" s="24" t="str">
        <f>IF(Tāme!M61="","",Tāme!M61)</f>
        <v/>
      </c>
      <c r="M58" s="109"/>
      <c r="N58" s="37"/>
      <c r="O58" s="40"/>
      <c r="P58" s="348" t="str">
        <f t="shared" si="16"/>
        <v/>
      </c>
      <c r="Q58" s="60"/>
      <c r="R58" s="69" t="str">
        <f>IF(Tāme!N61="","",Tāme!N61)</f>
        <v/>
      </c>
      <c r="S58" s="109"/>
      <c r="T58" s="37"/>
      <c r="U58" s="40"/>
      <c r="V58" s="351" t="str">
        <f t="shared" si="17"/>
        <v/>
      </c>
    </row>
    <row r="59" spans="2:22" s="18" customFormat="1" ht="11.25" customHeight="1" hidden="1" outlineLevel="1">
      <c r="B59" s="31">
        <f>IF(Tāme!B62="","",Tāme!B62)</f>
        <v>5.5</v>
      </c>
      <c r="C59" s="282" t="str">
        <f>IF(Tāme!C62="","",Tāme!C62)</f>
        <v/>
      </c>
      <c r="D59" s="282" t="str">
        <f>IF(Tāme!D62="","",Tāme!D62)</f>
        <v/>
      </c>
      <c r="E59" s="282" t="str">
        <f>IF(Tāme!E62="","",Tāme!E62)</f>
        <v/>
      </c>
      <c r="F59" s="22" t="str">
        <f>IF(Tāme!F62="","",Tāme!F62)</f>
        <v/>
      </c>
      <c r="G59" s="304">
        <f>IF(Tāme!G62="","",Tāme!G62)</f>
        <v>1</v>
      </c>
      <c r="H59" s="22">
        <f>IF(Tāme!H62="","",Tāme!H62)</f>
        <v>0</v>
      </c>
      <c r="I59" s="34">
        <f>IF(Tāme!I62="","",Tāme!I62)</f>
        <v>0</v>
      </c>
      <c r="J59" s="24">
        <f>IF(Tāme!J62="","",Tāme!J62)</f>
        <v>0</v>
      </c>
      <c r="K59" s="25"/>
      <c r="L59" s="24" t="str">
        <f>IF(Tāme!M62="","",Tāme!M62)</f>
        <v/>
      </c>
      <c r="M59" s="109"/>
      <c r="N59" s="37"/>
      <c r="O59" s="40"/>
      <c r="P59" s="348" t="str">
        <f t="shared" si="16"/>
        <v/>
      </c>
      <c r="Q59" s="60"/>
      <c r="R59" s="69" t="str">
        <f>IF(Tāme!N62="","",Tāme!N62)</f>
        <v/>
      </c>
      <c r="S59" s="109"/>
      <c r="T59" s="37"/>
      <c r="U59" s="40"/>
      <c r="V59" s="351" t="str">
        <f t="shared" si="17"/>
        <v/>
      </c>
    </row>
    <row r="60" spans="2:22" s="18" customFormat="1" ht="11.25" customHeight="1" hidden="1" outlineLevel="1">
      <c r="B60" s="31">
        <f>IF(Tāme!B63="","",Tāme!B63)</f>
        <v>5.6</v>
      </c>
      <c r="C60" s="282" t="str">
        <f>IF(Tāme!C63="","",Tāme!C63)</f>
        <v/>
      </c>
      <c r="D60" s="282" t="str">
        <f>IF(Tāme!D63="","",Tāme!D63)</f>
        <v/>
      </c>
      <c r="E60" s="282" t="str">
        <f>IF(Tāme!E63="","",Tāme!E63)</f>
        <v/>
      </c>
      <c r="F60" s="22" t="str">
        <f>IF(Tāme!F63="","",Tāme!F63)</f>
        <v/>
      </c>
      <c r="G60" s="304">
        <f>IF(Tāme!G63="","",Tāme!G63)</f>
        <v>1</v>
      </c>
      <c r="H60" s="22">
        <f>IF(Tāme!H63="","",Tāme!H63)</f>
        <v>0</v>
      </c>
      <c r="I60" s="34">
        <f>IF(Tāme!I63="","",Tāme!I63)</f>
        <v>0</v>
      </c>
      <c r="J60" s="24">
        <f>IF(Tāme!J63="","",Tāme!J63)</f>
        <v>0</v>
      </c>
      <c r="K60" s="25"/>
      <c r="L60" s="24" t="str">
        <f>IF(Tāme!M63="","",Tāme!M63)</f>
        <v/>
      </c>
      <c r="M60" s="109"/>
      <c r="N60" s="37"/>
      <c r="O60" s="40"/>
      <c r="P60" s="348" t="str">
        <f t="shared" si="16"/>
        <v/>
      </c>
      <c r="Q60" s="60"/>
      <c r="R60" s="69" t="str">
        <f>IF(Tāme!N63="","",Tāme!N63)</f>
        <v/>
      </c>
      <c r="S60" s="109"/>
      <c r="T60" s="37"/>
      <c r="U60" s="40"/>
      <c r="V60" s="351" t="str">
        <f t="shared" si="17"/>
        <v/>
      </c>
    </row>
    <row r="61" spans="2:22" s="18" customFormat="1" ht="11.25" customHeight="1" hidden="1" outlineLevel="1">
      <c r="B61" s="31">
        <f>IF(Tāme!B64="","",Tāme!B64)</f>
        <v>5.7</v>
      </c>
      <c r="C61" s="282" t="str">
        <f>IF(Tāme!C64="","",Tāme!C64)</f>
        <v/>
      </c>
      <c r="D61" s="282" t="str">
        <f>IF(Tāme!D64="","",Tāme!D64)</f>
        <v/>
      </c>
      <c r="E61" s="282" t="str">
        <f>IF(Tāme!E64="","",Tāme!E64)</f>
        <v/>
      </c>
      <c r="F61" s="22" t="str">
        <f>IF(Tāme!F64="","",Tāme!F64)</f>
        <v/>
      </c>
      <c r="G61" s="304">
        <f>IF(Tāme!G64="","",Tāme!G64)</f>
        <v>1</v>
      </c>
      <c r="H61" s="22">
        <f>IF(Tāme!H64="","",Tāme!H64)</f>
        <v>0</v>
      </c>
      <c r="I61" s="34">
        <f>IF(Tāme!I64="","",Tāme!I64)</f>
        <v>0</v>
      </c>
      <c r="J61" s="24">
        <f>IF(Tāme!J64="","",Tāme!J64)</f>
        <v>0</v>
      </c>
      <c r="K61" s="25"/>
      <c r="L61" s="24" t="str">
        <f>IF(Tāme!M64="","",Tāme!M64)</f>
        <v/>
      </c>
      <c r="M61" s="109"/>
      <c r="N61" s="37"/>
      <c r="O61" s="40"/>
      <c r="P61" s="348" t="str">
        <f t="shared" si="16"/>
        <v/>
      </c>
      <c r="Q61" s="60"/>
      <c r="R61" s="69" t="str">
        <f>IF(Tāme!N64="","",Tāme!N64)</f>
        <v/>
      </c>
      <c r="S61" s="109"/>
      <c r="T61" s="37"/>
      <c r="U61" s="40"/>
      <c r="V61" s="351" t="str">
        <f t="shared" si="17"/>
        <v/>
      </c>
    </row>
    <row r="62" spans="2:22" s="18" customFormat="1" ht="11.25" customHeight="1" hidden="1" outlineLevel="1">
      <c r="B62" s="31">
        <f>IF(Tāme!B65="","",Tāme!B65)</f>
        <v>5.8</v>
      </c>
      <c r="C62" s="282" t="str">
        <f>IF(Tāme!C65="","",Tāme!C65)</f>
        <v/>
      </c>
      <c r="D62" s="282" t="str">
        <f>IF(Tāme!D65="","",Tāme!D65)</f>
        <v/>
      </c>
      <c r="E62" s="282" t="str">
        <f>IF(Tāme!E65="","",Tāme!E65)</f>
        <v/>
      </c>
      <c r="F62" s="22" t="str">
        <f>IF(Tāme!F65="","",Tāme!F65)</f>
        <v/>
      </c>
      <c r="G62" s="304">
        <f>IF(Tāme!G65="","",Tāme!G65)</f>
        <v>1</v>
      </c>
      <c r="H62" s="22">
        <f>IF(Tāme!H65="","",Tāme!H65)</f>
        <v>0</v>
      </c>
      <c r="I62" s="34">
        <f>IF(Tāme!I65="","",Tāme!I65)</f>
        <v>0</v>
      </c>
      <c r="J62" s="24">
        <f>IF(Tāme!J65="","",Tāme!J65)</f>
        <v>0</v>
      </c>
      <c r="K62" s="25"/>
      <c r="L62" s="24" t="str">
        <f>IF(Tāme!M65="","",Tāme!M65)</f>
        <v/>
      </c>
      <c r="M62" s="109"/>
      <c r="N62" s="37"/>
      <c r="O62" s="40"/>
      <c r="P62" s="348" t="str">
        <f t="shared" si="16"/>
        <v/>
      </c>
      <c r="Q62" s="60"/>
      <c r="R62" s="69" t="str">
        <f>IF(Tāme!N65="","",Tāme!N65)</f>
        <v/>
      </c>
      <c r="S62" s="109"/>
      <c r="T62" s="37"/>
      <c r="U62" s="40"/>
      <c r="V62" s="351" t="str">
        <f t="shared" si="17"/>
        <v/>
      </c>
    </row>
    <row r="63" spans="2:22" s="18" customFormat="1" ht="11.25" customHeight="1" hidden="1" outlineLevel="1">
      <c r="B63" s="31">
        <f>IF(Tāme!B66="","",Tāme!B66)</f>
        <v>5.9</v>
      </c>
      <c r="C63" s="282" t="str">
        <f>IF(Tāme!C66="","",Tāme!C66)</f>
        <v/>
      </c>
      <c r="D63" s="282" t="str">
        <f>IF(Tāme!D66="","",Tāme!D66)</f>
        <v/>
      </c>
      <c r="E63" s="282" t="str">
        <f>IF(Tāme!E66="","",Tāme!E66)</f>
        <v/>
      </c>
      <c r="F63" s="22" t="str">
        <f>IF(Tāme!F66="","",Tāme!F66)</f>
        <v/>
      </c>
      <c r="G63" s="304">
        <f>IF(Tāme!G66="","",Tāme!G66)</f>
        <v>1</v>
      </c>
      <c r="H63" s="22">
        <f>IF(Tāme!H66="","",Tāme!H66)</f>
        <v>0</v>
      </c>
      <c r="I63" s="34">
        <f>IF(Tāme!I66="","",Tāme!I66)</f>
        <v>0</v>
      </c>
      <c r="J63" s="24">
        <f>IF(Tāme!J66="","",Tāme!J66)</f>
        <v>0</v>
      </c>
      <c r="K63" s="25"/>
      <c r="L63" s="24" t="str">
        <f>IF(Tāme!M66="","",Tāme!M66)</f>
        <v/>
      </c>
      <c r="M63" s="109"/>
      <c r="N63" s="37"/>
      <c r="O63" s="40"/>
      <c r="P63" s="348" t="str">
        <f t="shared" si="16"/>
        <v/>
      </c>
      <c r="Q63" s="60"/>
      <c r="R63" s="69" t="str">
        <f>IF(Tāme!N66="","",Tāme!N66)</f>
        <v/>
      </c>
      <c r="S63" s="109"/>
      <c r="T63" s="37"/>
      <c r="U63" s="40"/>
      <c r="V63" s="351" t="str">
        <f t="shared" si="17"/>
        <v/>
      </c>
    </row>
    <row r="64" spans="2:22" s="18" customFormat="1" ht="11.25" customHeight="1" hidden="1" outlineLevel="1">
      <c r="B64" s="32" t="str">
        <f>IF(Tāme!B67="","",Tāme!B67)</f>
        <v>5.10.</v>
      </c>
      <c r="C64" s="283" t="str">
        <f>IF(Tāme!C67="","",Tāme!C67)</f>
        <v/>
      </c>
      <c r="D64" s="283" t="str">
        <f>IF(Tāme!D67="","",Tāme!D67)</f>
        <v/>
      </c>
      <c r="E64" s="283" t="str">
        <f>IF(Tāme!E67="","",Tāme!E67)</f>
        <v/>
      </c>
      <c r="F64" s="23" t="str">
        <f>IF(Tāme!F67="","",Tāme!F67)</f>
        <v/>
      </c>
      <c r="G64" s="305">
        <f>IF(Tāme!G67="","",Tāme!G67)</f>
        <v>1</v>
      </c>
      <c r="H64" s="23">
        <f>IF(Tāme!H67="","",Tāme!H67)</f>
        <v>0</v>
      </c>
      <c r="I64" s="35">
        <f>IF(Tāme!I67="","",Tāme!I67)</f>
        <v>0</v>
      </c>
      <c r="J64" s="33">
        <f>IF(Tāme!J67="","",Tāme!J67)</f>
        <v>0</v>
      </c>
      <c r="K64" s="25"/>
      <c r="L64" s="24" t="str">
        <f>IF(Tāme!M67="","",Tāme!M67)</f>
        <v/>
      </c>
      <c r="M64" s="110"/>
      <c r="N64" s="37"/>
      <c r="O64" s="40"/>
      <c r="P64" s="348" t="str">
        <f t="shared" si="16"/>
        <v/>
      </c>
      <c r="Q64" s="60"/>
      <c r="R64" s="74" t="str">
        <f>IF(Tāme!N67="","",Tāme!N67)</f>
        <v/>
      </c>
      <c r="S64" s="110"/>
      <c r="T64" s="37"/>
      <c r="U64" s="40"/>
      <c r="V64" s="351" t="str">
        <f t="shared" si="17"/>
        <v/>
      </c>
    </row>
    <row r="65" spans="2:22" s="18" customFormat="1" ht="22.5" customHeight="1">
      <c r="B65" s="219">
        <v>6</v>
      </c>
      <c r="C65" s="426" t="str">
        <f>Tāme!C68</f>
        <v>Infrastruktūras būvniecības un nepieciešamo inženiertehnisko tīklu pieslēgumu izbūves izmaksas
(</v>
      </c>
      <c r="D65" s="427"/>
      <c r="E65" s="288"/>
      <c r="F65" s="151"/>
      <c r="G65" s="303"/>
      <c r="H65" s="220"/>
      <c r="I65" s="226"/>
      <c r="J65" s="222">
        <f>SUM(J66:J75)</f>
        <v>0</v>
      </c>
      <c r="K65" s="25"/>
      <c r="L65" s="222">
        <f>SUM(L66:L75)</f>
        <v>0</v>
      </c>
      <c r="M65" s="223">
        <f>SUM(M66:M75)</f>
        <v>0</v>
      </c>
      <c r="N65" s="224">
        <f>SUM(N66:N75)</f>
        <v>0</v>
      </c>
      <c r="O65" s="225">
        <f aca="true" t="shared" si="18" ref="O65:P65">SUM(O66:O75)</f>
        <v>0</v>
      </c>
      <c r="P65" s="347">
        <f t="shared" si="18"/>
        <v>0</v>
      </c>
      <c r="Q65" s="60"/>
      <c r="R65" s="253">
        <f>SUM(R66:R75)</f>
        <v>0</v>
      </c>
      <c r="S65" s="223">
        <f>SUM(S66:S75)</f>
        <v>0</v>
      </c>
      <c r="T65" s="224">
        <f>SUM(T66:T75)</f>
        <v>0</v>
      </c>
      <c r="U65" s="225">
        <f aca="true" t="shared" si="19" ref="U65:V65">SUM(U66:U75)</f>
        <v>0</v>
      </c>
      <c r="V65" s="225">
        <f t="shared" si="19"/>
        <v>0</v>
      </c>
    </row>
    <row r="66" spans="1:22" s="18" customFormat="1" ht="11.25" customHeight="1">
      <c r="A66" s="27" t="str">
        <f>IF(Tāme!A69="","",Tāme!A69)</f>
        <v/>
      </c>
      <c r="B66" s="31">
        <f>IF(Tāme!B69="","",Tāme!B69)</f>
        <v>6.1</v>
      </c>
      <c r="C66" s="282" t="str">
        <f>IF(Tāme!C69="","",Tāme!C69)</f>
        <v/>
      </c>
      <c r="D66" s="282" t="str">
        <f>IF(Tāme!D69="","",Tāme!D69)</f>
        <v/>
      </c>
      <c r="E66" s="282" t="str">
        <f>IF(Tāme!E69="","",Tāme!E69)</f>
        <v/>
      </c>
      <c r="F66" s="22" t="str">
        <f>IF(Tāme!F69="","",Tāme!F69)</f>
        <v/>
      </c>
      <c r="G66" s="304">
        <f>IF(Tāme!G69="","",Tāme!G69)</f>
        <v>1</v>
      </c>
      <c r="H66" s="22">
        <f>IF(Tāme!H69="","",Tāme!H69)</f>
        <v>0</v>
      </c>
      <c r="I66" s="34">
        <f>IF(Tāme!I69="","",Tāme!I69)</f>
        <v>0</v>
      </c>
      <c r="J66" s="24">
        <f>IF(Tāme!J69="","",Tāme!J69)</f>
        <v>0</v>
      </c>
      <c r="K66" s="25"/>
      <c r="L66" s="24" t="str">
        <f>IF(Tāme!M69="","",Tāme!M69)</f>
        <v/>
      </c>
      <c r="M66" s="109"/>
      <c r="N66" s="37"/>
      <c r="O66" s="40"/>
      <c r="P66" s="348" t="str">
        <f>_xlfn.IFERROR(L66-M66-N66-O66,"")</f>
        <v/>
      </c>
      <c r="Q66" s="60"/>
      <c r="R66" s="69" t="str">
        <f>IF(Tāme!N69="","",Tāme!N69)</f>
        <v/>
      </c>
      <c r="S66" s="109"/>
      <c r="T66" s="37"/>
      <c r="U66" s="40"/>
      <c r="V66" s="351" t="str">
        <f>_xlfn.IFERROR(R66-S66-T66-U66,"")</f>
        <v/>
      </c>
    </row>
    <row r="67" spans="1:22" s="18" customFormat="1" ht="11.25" customHeight="1" collapsed="1">
      <c r="A67" s="27" t="str">
        <f>IF(Tāme!A70="","",Tāme!A70)</f>
        <v/>
      </c>
      <c r="B67" s="31">
        <f>IF(Tāme!B70="","",Tāme!B70)</f>
        <v>6.2</v>
      </c>
      <c r="C67" s="282" t="str">
        <f>IF(Tāme!C70="","",Tāme!C70)</f>
        <v/>
      </c>
      <c r="D67" s="282" t="str">
        <f>IF(Tāme!D70="","",Tāme!D70)</f>
        <v/>
      </c>
      <c r="E67" s="282" t="str">
        <f>IF(Tāme!E70="","",Tāme!E70)</f>
        <v/>
      </c>
      <c r="F67" s="22" t="str">
        <f>IF(Tāme!F70="","",Tāme!F70)</f>
        <v/>
      </c>
      <c r="G67" s="304">
        <f>IF(Tāme!G70="","",Tāme!G70)</f>
        <v>1</v>
      </c>
      <c r="H67" s="22">
        <f>IF(Tāme!H70="","",Tāme!H70)</f>
        <v>0</v>
      </c>
      <c r="I67" s="34">
        <f>IF(Tāme!I70="","",Tāme!I70)</f>
        <v>0</v>
      </c>
      <c r="J67" s="24">
        <f>IF(Tāme!J70="","",Tāme!J70)</f>
        <v>0</v>
      </c>
      <c r="K67" s="25"/>
      <c r="L67" s="24" t="str">
        <f>IF(Tāme!M70="","",Tāme!M70)</f>
        <v/>
      </c>
      <c r="M67" s="109"/>
      <c r="N67" s="37"/>
      <c r="O67" s="40"/>
      <c r="P67" s="348" t="str">
        <f aca="true" t="shared" si="20" ref="P67:P75">_xlfn.IFERROR(L67-M67-N67-O67,"")</f>
        <v/>
      </c>
      <c r="Q67" s="60"/>
      <c r="R67" s="69" t="str">
        <f>IF(Tāme!N70="","",Tāme!N70)</f>
        <v/>
      </c>
      <c r="S67" s="109"/>
      <c r="T67" s="37"/>
      <c r="U67" s="40"/>
      <c r="V67" s="351" t="str">
        <f aca="true" t="shared" si="21" ref="V67:V75">_xlfn.IFERROR(R67-S67-T67-U67,"")</f>
        <v/>
      </c>
    </row>
    <row r="68" spans="1:22" s="18" customFormat="1" ht="11.25" customHeight="1" hidden="1" outlineLevel="1">
      <c r="A68" s="27" t="str">
        <f>IF(Tāme!A71="","",Tāme!A71)</f>
        <v/>
      </c>
      <c r="B68" s="31">
        <f>IF(Tāme!B71="","",Tāme!B71)</f>
        <v>6.3</v>
      </c>
      <c r="C68" s="282" t="str">
        <f>IF(Tāme!C71="","",Tāme!C71)</f>
        <v/>
      </c>
      <c r="D68" s="282" t="str">
        <f>IF(Tāme!D71="","",Tāme!D71)</f>
        <v/>
      </c>
      <c r="E68" s="282" t="str">
        <f>IF(Tāme!E71="","",Tāme!E71)</f>
        <v/>
      </c>
      <c r="F68" s="22" t="str">
        <f>IF(Tāme!F71="","",Tāme!F71)</f>
        <v/>
      </c>
      <c r="G68" s="304">
        <f>IF(Tāme!G71="","",Tāme!G71)</f>
        <v>1</v>
      </c>
      <c r="H68" s="22">
        <f>IF(Tāme!H71="","",Tāme!H71)</f>
        <v>0</v>
      </c>
      <c r="I68" s="34">
        <f>IF(Tāme!I71="","",Tāme!I71)</f>
        <v>0</v>
      </c>
      <c r="J68" s="24">
        <f>IF(Tāme!J71="","",Tāme!J71)</f>
        <v>0</v>
      </c>
      <c r="K68" s="25"/>
      <c r="L68" s="24" t="str">
        <f>IF(Tāme!M71="","",Tāme!M71)</f>
        <v/>
      </c>
      <c r="M68" s="109"/>
      <c r="N68" s="37"/>
      <c r="O68" s="40"/>
      <c r="P68" s="348" t="str">
        <f t="shared" si="20"/>
        <v/>
      </c>
      <c r="Q68" s="60"/>
      <c r="R68" s="69" t="str">
        <f>IF(Tāme!N71="","",Tāme!N71)</f>
        <v/>
      </c>
      <c r="S68" s="109"/>
      <c r="T68" s="37"/>
      <c r="U68" s="40"/>
      <c r="V68" s="351" t="str">
        <f t="shared" si="21"/>
        <v/>
      </c>
    </row>
    <row r="69" spans="1:22" s="18" customFormat="1" ht="11.25" customHeight="1" hidden="1" outlineLevel="1">
      <c r="A69" s="27" t="str">
        <f>IF(Tāme!A72="","",Tāme!A72)</f>
        <v/>
      </c>
      <c r="B69" s="31">
        <f>IF(Tāme!B72="","",Tāme!B72)</f>
        <v>6.4</v>
      </c>
      <c r="C69" s="282" t="str">
        <f>IF(Tāme!C72="","",Tāme!C72)</f>
        <v/>
      </c>
      <c r="D69" s="282" t="str">
        <f>IF(Tāme!D72="","",Tāme!D72)</f>
        <v/>
      </c>
      <c r="E69" s="282" t="str">
        <f>IF(Tāme!E72="","",Tāme!E72)</f>
        <v/>
      </c>
      <c r="F69" s="22" t="str">
        <f>IF(Tāme!F72="","",Tāme!F72)</f>
        <v/>
      </c>
      <c r="G69" s="304">
        <f>IF(Tāme!G72="","",Tāme!G72)</f>
        <v>1</v>
      </c>
      <c r="H69" s="22">
        <f>IF(Tāme!H72="","",Tāme!H72)</f>
        <v>0</v>
      </c>
      <c r="I69" s="34">
        <f>IF(Tāme!I72="","",Tāme!I72)</f>
        <v>0</v>
      </c>
      <c r="J69" s="24">
        <f>IF(Tāme!J72="","",Tāme!J72)</f>
        <v>0</v>
      </c>
      <c r="K69" s="25"/>
      <c r="L69" s="24" t="str">
        <f>IF(Tāme!M72="","",Tāme!M72)</f>
        <v/>
      </c>
      <c r="M69" s="109"/>
      <c r="N69" s="37"/>
      <c r="O69" s="40"/>
      <c r="P69" s="348" t="str">
        <f t="shared" si="20"/>
        <v/>
      </c>
      <c r="Q69" s="60"/>
      <c r="R69" s="69" t="str">
        <f>IF(Tāme!N72="","",Tāme!N72)</f>
        <v/>
      </c>
      <c r="S69" s="109"/>
      <c r="T69" s="37"/>
      <c r="U69" s="40"/>
      <c r="V69" s="351" t="str">
        <f t="shared" si="21"/>
        <v/>
      </c>
    </row>
    <row r="70" spans="1:22" s="18" customFormat="1" ht="11.25" customHeight="1" hidden="1" outlineLevel="1">
      <c r="A70" s="27" t="str">
        <f>IF(Tāme!A73="","",Tāme!A73)</f>
        <v/>
      </c>
      <c r="B70" s="31">
        <f>IF(Tāme!B73="","",Tāme!B73)</f>
        <v>6.5</v>
      </c>
      <c r="C70" s="282" t="str">
        <f>IF(Tāme!C73="","",Tāme!C73)</f>
        <v/>
      </c>
      <c r="D70" s="282" t="str">
        <f>IF(Tāme!D73="","",Tāme!D73)</f>
        <v/>
      </c>
      <c r="E70" s="282" t="str">
        <f>IF(Tāme!E73="","",Tāme!E73)</f>
        <v/>
      </c>
      <c r="F70" s="22" t="str">
        <f>IF(Tāme!F73="","",Tāme!F73)</f>
        <v/>
      </c>
      <c r="G70" s="304">
        <f>IF(Tāme!G73="","",Tāme!G73)</f>
        <v>1</v>
      </c>
      <c r="H70" s="22">
        <f>IF(Tāme!H73="","",Tāme!H73)</f>
        <v>0</v>
      </c>
      <c r="I70" s="34">
        <f>IF(Tāme!I73="","",Tāme!I73)</f>
        <v>0</v>
      </c>
      <c r="J70" s="24">
        <f>IF(Tāme!J73="","",Tāme!J73)</f>
        <v>0</v>
      </c>
      <c r="K70" s="25"/>
      <c r="L70" s="24" t="str">
        <f>IF(Tāme!M73="","",Tāme!M73)</f>
        <v/>
      </c>
      <c r="M70" s="109"/>
      <c r="N70" s="37"/>
      <c r="O70" s="40"/>
      <c r="P70" s="348" t="str">
        <f t="shared" si="20"/>
        <v/>
      </c>
      <c r="Q70" s="60"/>
      <c r="R70" s="69" t="str">
        <f>IF(Tāme!N73="","",Tāme!N73)</f>
        <v/>
      </c>
      <c r="S70" s="109"/>
      <c r="T70" s="37"/>
      <c r="U70" s="40"/>
      <c r="V70" s="351" t="str">
        <f t="shared" si="21"/>
        <v/>
      </c>
    </row>
    <row r="71" spans="1:22" s="18" customFormat="1" ht="11.25" customHeight="1" hidden="1" outlineLevel="1">
      <c r="A71" s="27" t="str">
        <f>IF(Tāme!A74="","",Tāme!A74)</f>
        <v/>
      </c>
      <c r="B71" s="31">
        <f>IF(Tāme!B74="","",Tāme!B74)</f>
        <v>6.6</v>
      </c>
      <c r="C71" s="282" t="str">
        <f>IF(Tāme!C74="","",Tāme!C74)</f>
        <v/>
      </c>
      <c r="D71" s="282" t="str">
        <f>IF(Tāme!D74="","",Tāme!D74)</f>
        <v/>
      </c>
      <c r="E71" s="282" t="str">
        <f>IF(Tāme!E74="","",Tāme!E74)</f>
        <v/>
      </c>
      <c r="F71" s="22" t="str">
        <f>IF(Tāme!F74="","",Tāme!F74)</f>
        <v/>
      </c>
      <c r="G71" s="304">
        <f>IF(Tāme!G74="","",Tāme!G74)</f>
        <v>1</v>
      </c>
      <c r="H71" s="22">
        <f>IF(Tāme!H74="","",Tāme!H74)</f>
        <v>0</v>
      </c>
      <c r="I71" s="34">
        <f>IF(Tāme!I74="","",Tāme!I74)</f>
        <v>0</v>
      </c>
      <c r="J71" s="24">
        <f>IF(Tāme!J74="","",Tāme!J74)</f>
        <v>0</v>
      </c>
      <c r="K71" s="25"/>
      <c r="L71" s="24" t="str">
        <f>IF(Tāme!M74="","",Tāme!M74)</f>
        <v/>
      </c>
      <c r="M71" s="109"/>
      <c r="N71" s="37"/>
      <c r="O71" s="40"/>
      <c r="P71" s="348" t="str">
        <f t="shared" si="20"/>
        <v/>
      </c>
      <c r="Q71" s="60"/>
      <c r="R71" s="69" t="str">
        <f>IF(Tāme!N74="","",Tāme!N74)</f>
        <v/>
      </c>
      <c r="S71" s="109"/>
      <c r="T71" s="37"/>
      <c r="U71" s="40"/>
      <c r="V71" s="351" t="str">
        <f t="shared" si="21"/>
        <v/>
      </c>
    </row>
    <row r="72" spans="1:22" s="18" customFormat="1" ht="11.25" customHeight="1" hidden="1" outlineLevel="1">
      <c r="A72" s="27" t="str">
        <f>IF(Tāme!A75="","",Tāme!A75)</f>
        <v/>
      </c>
      <c r="B72" s="31">
        <f>IF(Tāme!B75="","",Tāme!B75)</f>
        <v>6.7</v>
      </c>
      <c r="C72" s="282" t="str">
        <f>IF(Tāme!C75="","",Tāme!C75)</f>
        <v/>
      </c>
      <c r="D72" s="282" t="str">
        <f>IF(Tāme!D75="","",Tāme!D75)</f>
        <v/>
      </c>
      <c r="E72" s="282" t="str">
        <f>IF(Tāme!E75="","",Tāme!E75)</f>
        <v/>
      </c>
      <c r="F72" s="22" t="str">
        <f>IF(Tāme!F75="","",Tāme!F75)</f>
        <v/>
      </c>
      <c r="G72" s="304">
        <f>IF(Tāme!G75="","",Tāme!G75)</f>
        <v>1</v>
      </c>
      <c r="H72" s="22">
        <f>IF(Tāme!H75="","",Tāme!H75)</f>
        <v>0</v>
      </c>
      <c r="I72" s="34">
        <f>IF(Tāme!I75="","",Tāme!I75)</f>
        <v>0</v>
      </c>
      <c r="J72" s="24">
        <f>IF(Tāme!J75="","",Tāme!J75)</f>
        <v>0</v>
      </c>
      <c r="K72" s="25"/>
      <c r="L72" s="24" t="str">
        <f>IF(Tāme!M75="","",Tāme!M75)</f>
        <v/>
      </c>
      <c r="M72" s="109"/>
      <c r="N72" s="37"/>
      <c r="O72" s="40"/>
      <c r="P72" s="348" t="str">
        <f t="shared" si="20"/>
        <v/>
      </c>
      <c r="Q72" s="60"/>
      <c r="R72" s="69" t="str">
        <f>IF(Tāme!N75="","",Tāme!N75)</f>
        <v/>
      </c>
      <c r="S72" s="109"/>
      <c r="T72" s="37"/>
      <c r="U72" s="40"/>
      <c r="V72" s="351" t="str">
        <f t="shared" si="21"/>
        <v/>
      </c>
    </row>
    <row r="73" spans="1:22" s="18" customFormat="1" ht="11.25" customHeight="1" hidden="1" outlineLevel="1">
      <c r="A73" s="27" t="str">
        <f>IF(Tāme!A76="","",Tāme!A76)</f>
        <v/>
      </c>
      <c r="B73" s="31">
        <f>IF(Tāme!B76="","",Tāme!B76)</f>
        <v>6.8</v>
      </c>
      <c r="C73" s="282" t="str">
        <f>IF(Tāme!C76="","",Tāme!C76)</f>
        <v/>
      </c>
      <c r="D73" s="282" t="str">
        <f>IF(Tāme!D76="","",Tāme!D76)</f>
        <v/>
      </c>
      <c r="E73" s="282" t="str">
        <f>IF(Tāme!E76="","",Tāme!E76)</f>
        <v/>
      </c>
      <c r="F73" s="22" t="str">
        <f>IF(Tāme!F76="","",Tāme!F76)</f>
        <v/>
      </c>
      <c r="G73" s="304">
        <f>IF(Tāme!G76="","",Tāme!G76)</f>
        <v>1</v>
      </c>
      <c r="H73" s="22">
        <f>IF(Tāme!H76="","",Tāme!H76)</f>
        <v>0</v>
      </c>
      <c r="I73" s="34">
        <f>IF(Tāme!I76="","",Tāme!I76)</f>
        <v>0</v>
      </c>
      <c r="J73" s="24">
        <f>IF(Tāme!J76="","",Tāme!J76)</f>
        <v>0</v>
      </c>
      <c r="K73" s="25"/>
      <c r="L73" s="24" t="str">
        <f>IF(Tāme!M76="","",Tāme!M76)</f>
        <v/>
      </c>
      <c r="M73" s="109"/>
      <c r="N73" s="37"/>
      <c r="O73" s="40"/>
      <c r="P73" s="348" t="str">
        <f t="shared" si="20"/>
        <v/>
      </c>
      <c r="Q73" s="60"/>
      <c r="R73" s="69" t="str">
        <f>IF(Tāme!N76="","",Tāme!N76)</f>
        <v/>
      </c>
      <c r="S73" s="109"/>
      <c r="T73" s="37"/>
      <c r="U73" s="40"/>
      <c r="V73" s="351" t="str">
        <f t="shared" si="21"/>
        <v/>
      </c>
    </row>
    <row r="74" spans="1:22" s="18" customFormat="1" ht="11.25" customHeight="1" hidden="1" outlineLevel="1">
      <c r="A74" s="27" t="str">
        <f>IF(Tāme!A77="","",Tāme!A77)</f>
        <v/>
      </c>
      <c r="B74" s="31">
        <f>IF(Tāme!B77="","",Tāme!B77)</f>
        <v>6.9</v>
      </c>
      <c r="C74" s="282" t="str">
        <f>IF(Tāme!C77="","",Tāme!C77)</f>
        <v/>
      </c>
      <c r="D74" s="282" t="str">
        <f>IF(Tāme!D77="","",Tāme!D77)</f>
        <v/>
      </c>
      <c r="E74" s="282" t="str">
        <f>IF(Tāme!E77="","",Tāme!E77)</f>
        <v/>
      </c>
      <c r="F74" s="22" t="str">
        <f>IF(Tāme!F77="","",Tāme!F77)</f>
        <v/>
      </c>
      <c r="G74" s="304">
        <f>IF(Tāme!G77="","",Tāme!G77)</f>
        <v>1</v>
      </c>
      <c r="H74" s="22">
        <f>IF(Tāme!H77="","",Tāme!H77)</f>
        <v>0</v>
      </c>
      <c r="I74" s="34">
        <f>IF(Tāme!I77="","",Tāme!I77)</f>
        <v>0</v>
      </c>
      <c r="J74" s="24">
        <f>IF(Tāme!J77="","",Tāme!J77)</f>
        <v>0</v>
      </c>
      <c r="K74" s="25"/>
      <c r="L74" s="24" t="str">
        <f>IF(Tāme!M77="","",Tāme!M77)</f>
        <v/>
      </c>
      <c r="M74" s="109"/>
      <c r="N74" s="37"/>
      <c r="O74" s="40"/>
      <c r="P74" s="348" t="str">
        <f t="shared" si="20"/>
        <v/>
      </c>
      <c r="Q74" s="60"/>
      <c r="R74" s="69" t="str">
        <f>IF(Tāme!N77="","",Tāme!N77)</f>
        <v/>
      </c>
      <c r="S74" s="109"/>
      <c r="T74" s="37"/>
      <c r="U74" s="40"/>
      <c r="V74" s="351" t="str">
        <f t="shared" si="21"/>
        <v/>
      </c>
    </row>
    <row r="75" spans="1:22" s="18" customFormat="1" ht="11.25" customHeight="1" hidden="1" outlineLevel="1">
      <c r="A75" s="28" t="str">
        <f>IF(Tāme!A78="","",Tāme!A78)</f>
        <v/>
      </c>
      <c r="B75" s="32" t="str">
        <f>IF(Tāme!B78="","",Tāme!B78)</f>
        <v>6.10.</v>
      </c>
      <c r="C75" s="283" t="str">
        <f>IF(Tāme!C78="","",Tāme!C78)</f>
        <v/>
      </c>
      <c r="D75" s="283" t="str">
        <f>IF(Tāme!D78="","",Tāme!D78)</f>
        <v/>
      </c>
      <c r="E75" s="283" t="str">
        <f>IF(Tāme!E78="","",Tāme!E78)</f>
        <v/>
      </c>
      <c r="F75" s="23" t="str">
        <f>IF(Tāme!F78="","",Tāme!F78)</f>
        <v/>
      </c>
      <c r="G75" s="305">
        <f>IF(Tāme!G78="","",Tāme!G78)</f>
        <v>1</v>
      </c>
      <c r="H75" s="23">
        <f>IF(Tāme!H78="","",Tāme!H78)</f>
        <v>0</v>
      </c>
      <c r="I75" s="35">
        <f>IF(Tāme!I78="","",Tāme!I78)</f>
        <v>0</v>
      </c>
      <c r="J75" s="33">
        <f>IF(Tāme!J78="","",Tāme!J78)</f>
        <v>0</v>
      </c>
      <c r="K75" s="25"/>
      <c r="L75" s="24" t="str">
        <f>IF(Tāme!M78="","",Tāme!M78)</f>
        <v/>
      </c>
      <c r="M75" s="110"/>
      <c r="N75" s="37"/>
      <c r="O75" s="40"/>
      <c r="P75" s="348" t="str">
        <f t="shared" si="20"/>
        <v/>
      </c>
      <c r="Q75" s="60"/>
      <c r="R75" s="74" t="str">
        <f>IF(Tāme!N78="","",Tāme!N78)</f>
        <v/>
      </c>
      <c r="S75" s="110"/>
      <c r="T75" s="37"/>
      <c r="U75" s="40"/>
      <c r="V75" s="351" t="str">
        <f t="shared" si="21"/>
        <v/>
      </c>
    </row>
    <row r="76" spans="2:22" s="18" customFormat="1" ht="22.5" customHeight="1">
      <c r="B76" s="219">
        <v>7</v>
      </c>
      <c r="C76" s="426" t="str">
        <f>Tāme!C79</f>
        <v>Virszemes un pazemes komunikāciju infrastruktūras izbūves un/vai pārbūves izmaksas</v>
      </c>
      <c r="D76" s="427"/>
      <c r="E76" s="288"/>
      <c r="F76" s="151"/>
      <c r="G76" s="303"/>
      <c r="H76" s="220"/>
      <c r="I76" s="226"/>
      <c r="J76" s="222">
        <f>SUM(J77:J86)</f>
        <v>0</v>
      </c>
      <c r="K76" s="25"/>
      <c r="L76" s="222">
        <f>SUM(L77:L86)</f>
        <v>0</v>
      </c>
      <c r="M76" s="223">
        <f>SUM(M77:M86)</f>
        <v>0</v>
      </c>
      <c r="N76" s="224">
        <f>SUM(N77:N86)</f>
        <v>0</v>
      </c>
      <c r="O76" s="225">
        <f>SUM(O77:O86)</f>
        <v>0</v>
      </c>
      <c r="P76" s="347">
        <f>SUM(P77:P86)</f>
        <v>0</v>
      </c>
      <c r="Q76" s="60"/>
      <c r="R76" s="253">
        <f>SUM(R77:R86)</f>
        <v>0</v>
      </c>
      <c r="S76" s="223">
        <f>SUM(S77:S86)</f>
        <v>0</v>
      </c>
      <c r="T76" s="224">
        <f>SUM(T77:T86)</f>
        <v>0</v>
      </c>
      <c r="U76" s="225">
        <f>SUM(U77:U86)</f>
        <v>0</v>
      </c>
      <c r="V76" s="225">
        <f>SUM(V77:V86)</f>
        <v>0</v>
      </c>
    </row>
    <row r="77" spans="2:22" s="18" customFormat="1" ht="11.25" customHeight="1">
      <c r="B77" s="31">
        <f>IF(Tāme!B80="","",Tāme!B80)</f>
        <v>7.1</v>
      </c>
      <c r="C77" s="282" t="str">
        <f>IF(Tāme!C80="","",Tāme!C80)</f>
        <v/>
      </c>
      <c r="D77" s="282" t="str">
        <f>IF(Tāme!D80="","",Tāme!D80)</f>
        <v/>
      </c>
      <c r="E77" s="282" t="str">
        <f>IF(Tāme!E80="","",Tāme!E80)</f>
        <v/>
      </c>
      <c r="F77" s="22" t="str">
        <f>IF(Tāme!F80="","",Tāme!F80)</f>
        <v/>
      </c>
      <c r="G77" s="304">
        <f>IF(Tāme!G80="","",Tāme!G80)</f>
        <v>1</v>
      </c>
      <c r="H77" s="22">
        <f>IF(Tāme!H80="","",Tāme!H80)</f>
        <v>0</v>
      </c>
      <c r="I77" s="34">
        <f>IF(Tāme!I80="","",Tāme!I80)</f>
        <v>0</v>
      </c>
      <c r="J77" s="24">
        <f>IF(Tāme!J80="","",Tāme!J80)</f>
        <v>0</v>
      </c>
      <c r="K77" s="25"/>
      <c r="L77" s="24" t="str">
        <f>IF(Tāme!M80="","",Tāme!M80)</f>
        <v/>
      </c>
      <c r="M77" s="109"/>
      <c r="N77" s="37"/>
      <c r="O77" s="40"/>
      <c r="P77" s="348" t="str">
        <f>_xlfn.IFERROR(L77-M77-N77-O77,"")</f>
        <v/>
      </c>
      <c r="Q77" s="60"/>
      <c r="R77" s="69" t="str">
        <f>IF(Tāme!N80="","",Tāme!N80)</f>
        <v/>
      </c>
      <c r="S77" s="109"/>
      <c r="T77" s="37"/>
      <c r="U77" s="40"/>
      <c r="V77" s="351" t="str">
        <f>_xlfn.IFERROR(R77-S77-T77-U77,"")</f>
        <v/>
      </c>
    </row>
    <row r="78" spans="2:22" s="18" customFormat="1" ht="11.25" customHeight="1" collapsed="1">
      <c r="B78" s="31">
        <f>IF(Tāme!B81="","",Tāme!B81)</f>
        <v>7.2</v>
      </c>
      <c r="C78" s="282" t="str">
        <f>IF(Tāme!C81="","",Tāme!C81)</f>
        <v/>
      </c>
      <c r="D78" s="282" t="str">
        <f>IF(Tāme!D81="","",Tāme!D81)</f>
        <v/>
      </c>
      <c r="E78" s="282" t="str">
        <f>IF(Tāme!E81="","",Tāme!E81)</f>
        <v/>
      </c>
      <c r="F78" s="22" t="str">
        <f>IF(Tāme!F81="","",Tāme!F81)</f>
        <v/>
      </c>
      <c r="G78" s="304">
        <f>IF(Tāme!G81="","",Tāme!G81)</f>
        <v>1</v>
      </c>
      <c r="H78" s="22">
        <f>IF(Tāme!H81="","",Tāme!H81)</f>
        <v>0</v>
      </c>
      <c r="I78" s="34">
        <f>IF(Tāme!I81="","",Tāme!I81)</f>
        <v>0</v>
      </c>
      <c r="J78" s="24">
        <f>IF(Tāme!J81="","",Tāme!J81)</f>
        <v>0</v>
      </c>
      <c r="K78" s="25"/>
      <c r="L78" s="24" t="str">
        <f>IF(Tāme!M81="","",Tāme!M81)</f>
        <v/>
      </c>
      <c r="M78" s="109"/>
      <c r="N78" s="37"/>
      <c r="O78" s="40"/>
      <c r="P78" s="348" t="str">
        <f aca="true" t="shared" si="22" ref="P78:P86">_xlfn.IFERROR(L78-M78-N78-O78,"")</f>
        <v/>
      </c>
      <c r="Q78" s="60"/>
      <c r="R78" s="69" t="str">
        <f>IF(Tāme!N81="","",Tāme!N81)</f>
        <v/>
      </c>
      <c r="S78" s="109"/>
      <c r="T78" s="37"/>
      <c r="U78" s="40"/>
      <c r="V78" s="351" t="str">
        <f aca="true" t="shared" si="23" ref="V78:V86">_xlfn.IFERROR(R78-S78-T78-U78,"")</f>
        <v/>
      </c>
    </row>
    <row r="79" spans="2:22" s="18" customFormat="1" ht="11.25" customHeight="1" hidden="1" outlineLevel="1">
      <c r="B79" s="31">
        <f>IF(Tāme!B82="","",Tāme!B82)</f>
        <v>7.3</v>
      </c>
      <c r="C79" s="282" t="str">
        <f>IF(Tāme!C82="","",Tāme!C82)</f>
        <v/>
      </c>
      <c r="D79" s="282" t="str">
        <f>IF(Tāme!D82="","",Tāme!D82)</f>
        <v/>
      </c>
      <c r="E79" s="282" t="str">
        <f>IF(Tāme!E82="","",Tāme!E82)</f>
        <v/>
      </c>
      <c r="F79" s="22" t="str">
        <f>IF(Tāme!F82="","",Tāme!F82)</f>
        <v/>
      </c>
      <c r="G79" s="304">
        <f>IF(Tāme!G82="","",Tāme!G82)</f>
        <v>1</v>
      </c>
      <c r="H79" s="22">
        <f>IF(Tāme!H82="","",Tāme!H82)</f>
        <v>0</v>
      </c>
      <c r="I79" s="34">
        <f>IF(Tāme!I82="","",Tāme!I82)</f>
        <v>0</v>
      </c>
      <c r="J79" s="24">
        <f>IF(Tāme!J82="","",Tāme!J82)</f>
        <v>0</v>
      </c>
      <c r="K79" s="25"/>
      <c r="L79" s="24" t="str">
        <f>IF(Tāme!M82="","",Tāme!M82)</f>
        <v/>
      </c>
      <c r="M79" s="109"/>
      <c r="N79" s="37"/>
      <c r="O79" s="40"/>
      <c r="P79" s="348" t="str">
        <f t="shared" si="22"/>
        <v/>
      </c>
      <c r="Q79" s="60"/>
      <c r="R79" s="69" t="str">
        <f>IF(Tāme!N82="","",Tāme!N82)</f>
        <v/>
      </c>
      <c r="S79" s="109"/>
      <c r="T79" s="37"/>
      <c r="U79" s="40"/>
      <c r="V79" s="351" t="str">
        <f t="shared" si="23"/>
        <v/>
      </c>
    </row>
    <row r="80" spans="2:22" s="18" customFormat="1" ht="11.25" customHeight="1" hidden="1" outlineLevel="1">
      <c r="B80" s="31">
        <f>IF(Tāme!B83="","",Tāme!B83)</f>
        <v>7.4</v>
      </c>
      <c r="C80" s="282" t="str">
        <f>IF(Tāme!C83="","",Tāme!C83)</f>
        <v/>
      </c>
      <c r="D80" s="282" t="str">
        <f>IF(Tāme!D83="","",Tāme!D83)</f>
        <v/>
      </c>
      <c r="E80" s="282" t="str">
        <f>IF(Tāme!E83="","",Tāme!E83)</f>
        <v/>
      </c>
      <c r="F80" s="22" t="str">
        <f>IF(Tāme!F83="","",Tāme!F83)</f>
        <v/>
      </c>
      <c r="G80" s="304">
        <f>IF(Tāme!G83="","",Tāme!G83)</f>
        <v>1</v>
      </c>
      <c r="H80" s="22">
        <f>IF(Tāme!H83="","",Tāme!H83)</f>
        <v>0</v>
      </c>
      <c r="I80" s="34">
        <f>IF(Tāme!I83="","",Tāme!I83)</f>
        <v>0</v>
      </c>
      <c r="J80" s="24">
        <f>IF(Tāme!J83="","",Tāme!J83)</f>
        <v>0</v>
      </c>
      <c r="K80" s="25"/>
      <c r="L80" s="24" t="str">
        <f>IF(Tāme!M83="","",Tāme!M83)</f>
        <v/>
      </c>
      <c r="M80" s="109"/>
      <c r="N80" s="37"/>
      <c r="O80" s="40"/>
      <c r="P80" s="348" t="str">
        <f t="shared" si="22"/>
        <v/>
      </c>
      <c r="Q80" s="60"/>
      <c r="R80" s="69" t="str">
        <f>IF(Tāme!N83="","",Tāme!N83)</f>
        <v/>
      </c>
      <c r="S80" s="109"/>
      <c r="T80" s="37"/>
      <c r="U80" s="40"/>
      <c r="V80" s="351" t="str">
        <f t="shared" si="23"/>
        <v/>
      </c>
    </row>
    <row r="81" spans="2:22" s="18" customFormat="1" ht="11.25" customHeight="1" hidden="1" outlineLevel="1">
      <c r="B81" s="31">
        <f>IF(Tāme!B84="","",Tāme!B84)</f>
        <v>7.5</v>
      </c>
      <c r="C81" s="282" t="str">
        <f>IF(Tāme!C84="","",Tāme!C84)</f>
        <v/>
      </c>
      <c r="D81" s="282" t="str">
        <f>IF(Tāme!D84="","",Tāme!D84)</f>
        <v/>
      </c>
      <c r="E81" s="282" t="str">
        <f>IF(Tāme!E84="","",Tāme!E84)</f>
        <v/>
      </c>
      <c r="F81" s="22" t="str">
        <f>IF(Tāme!F84="","",Tāme!F84)</f>
        <v/>
      </c>
      <c r="G81" s="304">
        <f>IF(Tāme!G84="","",Tāme!G84)</f>
        <v>1</v>
      </c>
      <c r="H81" s="22">
        <f>IF(Tāme!H84="","",Tāme!H84)</f>
        <v>0</v>
      </c>
      <c r="I81" s="34">
        <f>IF(Tāme!I84="","",Tāme!I84)</f>
        <v>0</v>
      </c>
      <c r="J81" s="24">
        <f>IF(Tāme!J84="","",Tāme!J84)</f>
        <v>0</v>
      </c>
      <c r="K81" s="25"/>
      <c r="L81" s="24" t="str">
        <f>IF(Tāme!M84="","",Tāme!M84)</f>
        <v/>
      </c>
      <c r="M81" s="109"/>
      <c r="N81" s="37"/>
      <c r="O81" s="40"/>
      <c r="P81" s="348" t="str">
        <f t="shared" si="22"/>
        <v/>
      </c>
      <c r="Q81" s="60"/>
      <c r="R81" s="69" t="str">
        <f>IF(Tāme!N84="","",Tāme!N84)</f>
        <v/>
      </c>
      <c r="S81" s="109"/>
      <c r="T81" s="37"/>
      <c r="U81" s="40"/>
      <c r="V81" s="351" t="str">
        <f t="shared" si="23"/>
        <v/>
      </c>
    </row>
    <row r="82" spans="2:22" s="18" customFormat="1" ht="11.25" customHeight="1" hidden="1" outlineLevel="1">
      <c r="B82" s="31">
        <f>IF(Tāme!B85="","",Tāme!B85)</f>
        <v>7.6</v>
      </c>
      <c r="C82" s="282" t="str">
        <f>IF(Tāme!C85="","",Tāme!C85)</f>
        <v/>
      </c>
      <c r="D82" s="282" t="str">
        <f>IF(Tāme!D85="","",Tāme!D85)</f>
        <v/>
      </c>
      <c r="E82" s="282" t="str">
        <f>IF(Tāme!E85="","",Tāme!E85)</f>
        <v/>
      </c>
      <c r="F82" s="22" t="str">
        <f>IF(Tāme!F85="","",Tāme!F85)</f>
        <v/>
      </c>
      <c r="G82" s="304">
        <f>IF(Tāme!G85="","",Tāme!G85)</f>
        <v>1</v>
      </c>
      <c r="H82" s="22">
        <f>IF(Tāme!H85="","",Tāme!H85)</f>
        <v>0</v>
      </c>
      <c r="I82" s="34">
        <f>IF(Tāme!I85="","",Tāme!I85)</f>
        <v>0</v>
      </c>
      <c r="J82" s="24">
        <f>IF(Tāme!J85="","",Tāme!J85)</f>
        <v>0</v>
      </c>
      <c r="K82" s="25"/>
      <c r="L82" s="24" t="str">
        <f>IF(Tāme!M85="","",Tāme!M85)</f>
        <v/>
      </c>
      <c r="M82" s="109"/>
      <c r="N82" s="37"/>
      <c r="O82" s="40"/>
      <c r="P82" s="348" t="str">
        <f t="shared" si="22"/>
        <v/>
      </c>
      <c r="Q82" s="60"/>
      <c r="R82" s="69" t="str">
        <f>IF(Tāme!N85="","",Tāme!N85)</f>
        <v/>
      </c>
      <c r="S82" s="109"/>
      <c r="T82" s="37"/>
      <c r="U82" s="40"/>
      <c r="V82" s="351" t="str">
        <f t="shared" si="23"/>
        <v/>
      </c>
    </row>
    <row r="83" spans="2:22" s="18" customFormat="1" ht="11.25" customHeight="1" hidden="1" outlineLevel="1">
      <c r="B83" s="31">
        <f>IF(Tāme!B86="","",Tāme!B86)</f>
        <v>7.7</v>
      </c>
      <c r="C83" s="282" t="str">
        <f>IF(Tāme!C86="","",Tāme!C86)</f>
        <v/>
      </c>
      <c r="D83" s="282" t="str">
        <f>IF(Tāme!D86="","",Tāme!D86)</f>
        <v/>
      </c>
      <c r="E83" s="282" t="str">
        <f>IF(Tāme!E86="","",Tāme!E86)</f>
        <v/>
      </c>
      <c r="F83" s="22" t="str">
        <f>IF(Tāme!F86="","",Tāme!F86)</f>
        <v/>
      </c>
      <c r="G83" s="304">
        <f>IF(Tāme!G86="","",Tāme!G86)</f>
        <v>1</v>
      </c>
      <c r="H83" s="22">
        <f>IF(Tāme!H86="","",Tāme!H86)</f>
        <v>0</v>
      </c>
      <c r="I83" s="34">
        <f>IF(Tāme!I86="","",Tāme!I86)</f>
        <v>0</v>
      </c>
      <c r="J83" s="24">
        <f>IF(Tāme!J86="","",Tāme!J86)</f>
        <v>0</v>
      </c>
      <c r="K83" s="25"/>
      <c r="L83" s="24" t="str">
        <f>IF(Tāme!M86="","",Tāme!M86)</f>
        <v/>
      </c>
      <c r="M83" s="109"/>
      <c r="N83" s="37"/>
      <c r="O83" s="40"/>
      <c r="P83" s="348" t="str">
        <f t="shared" si="22"/>
        <v/>
      </c>
      <c r="Q83" s="60"/>
      <c r="R83" s="69" t="str">
        <f>IF(Tāme!N86="","",Tāme!N86)</f>
        <v/>
      </c>
      <c r="S83" s="109"/>
      <c r="T83" s="37"/>
      <c r="U83" s="40"/>
      <c r="V83" s="351" t="str">
        <f t="shared" si="23"/>
        <v/>
      </c>
    </row>
    <row r="84" spans="2:22" s="18" customFormat="1" ht="11.25" customHeight="1" hidden="1" outlineLevel="1">
      <c r="B84" s="31">
        <f>IF(Tāme!B87="","",Tāme!B87)</f>
        <v>7.8</v>
      </c>
      <c r="C84" s="282" t="str">
        <f>IF(Tāme!C87="","",Tāme!C87)</f>
        <v/>
      </c>
      <c r="D84" s="282" t="str">
        <f>IF(Tāme!D87="","",Tāme!D87)</f>
        <v/>
      </c>
      <c r="E84" s="282" t="str">
        <f>IF(Tāme!E87="","",Tāme!E87)</f>
        <v/>
      </c>
      <c r="F84" s="22" t="str">
        <f>IF(Tāme!F87="","",Tāme!F87)</f>
        <v/>
      </c>
      <c r="G84" s="304">
        <f>IF(Tāme!G87="","",Tāme!G87)</f>
        <v>1</v>
      </c>
      <c r="H84" s="22">
        <f>IF(Tāme!H87="","",Tāme!H87)</f>
        <v>0</v>
      </c>
      <c r="I84" s="34">
        <f>IF(Tāme!I87="","",Tāme!I87)</f>
        <v>0</v>
      </c>
      <c r="J84" s="24">
        <f>IF(Tāme!J87="","",Tāme!J87)</f>
        <v>0</v>
      </c>
      <c r="K84" s="25"/>
      <c r="L84" s="24" t="str">
        <f>IF(Tāme!M87="","",Tāme!M87)</f>
        <v/>
      </c>
      <c r="M84" s="109"/>
      <c r="N84" s="37"/>
      <c r="O84" s="40"/>
      <c r="P84" s="348" t="str">
        <f t="shared" si="22"/>
        <v/>
      </c>
      <c r="Q84" s="60"/>
      <c r="R84" s="69" t="str">
        <f>IF(Tāme!N87="","",Tāme!N87)</f>
        <v/>
      </c>
      <c r="S84" s="109"/>
      <c r="T84" s="37"/>
      <c r="U84" s="40"/>
      <c r="V84" s="351" t="str">
        <f t="shared" si="23"/>
        <v/>
      </c>
    </row>
    <row r="85" spans="2:22" s="18" customFormat="1" ht="11.25" customHeight="1" hidden="1" outlineLevel="1">
      <c r="B85" s="31">
        <f>IF(Tāme!B88="","",Tāme!B88)</f>
        <v>7.9</v>
      </c>
      <c r="C85" s="282" t="str">
        <f>IF(Tāme!C88="","",Tāme!C88)</f>
        <v/>
      </c>
      <c r="D85" s="282" t="str">
        <f>IF(Tāme!D88="","",Tāme!D88)</f>
        <v/>
      </c>
      <c r="E85" s="282" t="str">
        <f>IF(Tāme!E88="","",Tāme!E88)</f>
        <v/>
      </c>
      <c r="F85" s="22" t="str">
        <f>IF(Tāme!F88="","",Tāme!F88)</f>
        <v/>
      </c>
      <c r="G85" s="304">
        <f>IF(Tāme!G88="","",Tāme!G88)</f>
        <v>1</v>
      </c>
      <c r="H85" s="22">
        <f>IF(Tāme!H88="","",Tāme!H88)</f>
        <v>0</v>
      </c>
      <c r="I85" s="34">
        <f>IF(Tāme!I88="","",Tāme!I88)</f>
        <v>0</v>
      </c>
      <c r="J85" s="24">
        <f>IF(Tāme!J88="","",Tāme!J88)</f>
        <v>0</v>
      </c>
      <c r="K85" s="25"/>
      <c r="L85" s="24" t="str">
        <f>IF(Tāme!M88="","",Tāme!M88)</f>
        <v/>
      </c>
      <c r="M85" s="109"/>
      <c r="N85" s="37"/>
      <c r="O85" s="40"/>
      <c r="P85" s="348" t="str">
        <f t="shared" si="22"/>
        <v/>
      </c>
      <c r="Q85" s="60"/>
      <c r="R85" s="69" t="str">
        <f>IF(Tāme!N88="","",Tāme!N88)</f>
        <v/>
      </c>
      <c r="S85" s="109"/>
      <c r="T85" s="37"/>
      <c r="U85" s="40"/>
      <c r="V85" s="351" t="str">
        <f t="shared" si="23"/>
        <v/>
      </c>
    </row>
    <row r="86" spans="2:22" s="18" customFormat="1" ht="11.25" customHeight="1" hidden="1" outlineLevel="1">
      <c r="B86" s="31" t="str">
        <f>IF(Tāme!B89="","",Tāme!B89)</f>
        <v>7.10.</v>
      </c>
      <c r="C86" s="282" t="str">
        <f>IF(Tāme!C89="","",Tāme!C89)</f>
        <v/>
      </c>
      <c r="D86" s="282" t="str">
        <f>IF(Tāme!D89="","",Tāme!D89)</f>
        <v/>
      </c>
      <c r="E86" s="282" t="str">
        <f>IF(Tāme!E89="","",Tāme!E89)</f>
        <v/>
      </c>
      <c r="F86" s="22" t="str">
        <f>IF(Tāme!F89="","",Tāme!F89)</f>
        <v/>
      </c>
      <c r="G86" s="304">
        <f>IF(Tāme!G89="","",Tāme!G89)</f>
        <v>1</v>
      </c>
      <c r="H86" s="22">
        <f>IF(Tāme!H89="","",Tāme!H89)</f>
        <v>0</v>
      </c>
      <c r="I86" s="34">
        <f>IF(Tāme!I89="","",Tāme!I89)</f>
        <v>0</v>
      </c>
      <c r="J86" s="24">
        <f>IF(Tāme!J89="","",Tāme!J89)</f>
        <v>0</v>
      </c>
      <c r="K86" s="25"/>
      <c r="L86" s="24" t="str">
        <f>IF(Tāme!M89="","",Tāme!M89)</f>
        <v/>
      </c>
      <c r="M86" s="109"/>
      <c r="N86" s="37"/>
      <c r="O86" s="40"/>
      <c r="P86" s="348" t="str">
        <f t="shared" si="22"/>
        <v/>
      </c>
      <c r="Q86" s="60"/>
      <c r="R86" s="69" t="str">
        <f>IF(Tāme!N89="","",Tāme!N89)</f>
        <v/>
      </c>
      <c r="S86" s="109"/>
      <c r="T86" s="37"/>
      <c r="U86" s="40"/>
      <c r="V86" s="351" t="str">
        <f t="shared" si="23"/>
        <v/>
      </c>
    </row>
    <row r="87" spans="2:22" s="18" customFormat="1" ht="22.5" customHeight="1">
      <c r="B87" s="219">
        <v>8</v>
      </c>
      <c r="C87" s="426" t="str">
        <f>Tāme!C90</f>
        <v>Iekārtu un ierīču izmaksas
(virtuves un sanitāro telpu funkcionalitātei un iebūvējamo mēbeļu nodrošināšanai)</v>
      </c>
      <c r="D87" s="427"/>
      <c r="E87" s="288"/>
      <c r="F87" s="151"/>
      <c r="G87" s="303"/>
      <c r="H87" s="220"/>
      <c r="I87" s="226"/>
      <c r="J87" s="222">
        <f>SUM(J88:J97)</f>
        <v>0</v>
      </c>
      <c r="K87" s="25"/>
      <c r="L87" s="222">
        <f>SUM(L88:L97)</f>
        <v>0</v>
      </c>
      <c r="M87" s="223">
        <f>SUM(M88:M97)</f>
        <v>0</v>
      </c>
      <c r="N87" s="224">
        <f>SUM(N88:N97)</f>
        <v>0</v>
      </c>
      <c r="O87" s="225">
        <f aca="true" t="shared" si="24" ref="O87:P87">SUM(O88:O97)</f>
        <v>0</v>
      </c>
      <c r="P87" s="347">
        <f t="shared" si="24"/>
        <v>0</v>
      </c>
      <c r="Q87" s="60"/>
      <c r="R87" s="253">
        <f>SUM(R88:R97)</f>
        <v>0</v>
      </c>
      <c r="S87" s="223">
        <f>SUM(S88:S97)</f>
        <v>0</v>
      </c>
      <c r="T87" s="224">
        <f>SUM(T88:T97)</f>
        <v>0</v>
      </c>
      <c r="U87" s="225">
        <f aca="true" t="shared" si="25" ref="U87:V87">SUM(U88:U97)</f>
        <v>0</v>
      </c>
      <c r="V87" s="225">
        <f t="shared" si="25"/>
        <v>0</v>
      </c>
    </row>
    <row r="88" spans="2:22" s="18" customFormat="1" ht="11.25" customHeight="1">
      <c r="B88" s="31">
        <f>IF(Tāme!B91="","",Tāme!B91)</f>
        <v>8.1</v>
      </c>
      <c r="C88" s="282" t="str">
        <f>IF(Tāme!C91="","",Tāme!C91)</f>
        <v/>
      </c>
      <c r="D88" s="282" t="str">
        <f>IF(Tāme!D91="","",Tāme!D91)</f>
        <v/>
      </c>
      <c r="E88" s="282" t="str">
        <f>IF(Tāme!E91="","",Tāme!E91)</f>
        <v/>
      </c>
      <c r="F88" s="22" t="str">
        <f>IF(Tāme!F91="","",Tāme!F91)</f>
        <v/>
      </c>
      <c r="G88" s="304">
        <f>IF(Tāme!G91="","",Tāme!G91)</f>
        <v>1</v>
      </c>
      <c r="H88" s="22">
        <f>IF(Tāme!H91="","",Tāme!H91)</f>
        <v>0</v>
      </c>
      <c r="I88" s="34">
        <f>IF(Tāme!I91="","",Tāme!I91)</f>
        <v>0</v>
      </c>
      <c r="J88" s="24">
        <f>IF(Tāme!J91="","",Tāme!J91)</f>
        <v>0</v>
      </c>
      <c r="K88" s="25"/>
      <c r="L88" s="24" t="str">
        <f>IF(Tāme!M91="","",Tāme!M91)</f>
        <v/>
      </c>
      <c r="M88" s="109"/>
      <c r="N88" s="37"/>
      <c r="O88" s="40"/>
      <c r="P88" s="348" t="str">
        <f>_xlfn.IFERROR(L88-M88-N88-O88,"")</f>
        <v/>
      </c>
      <c r="Q88" s="60"/>
      <c r="R88" s="69" t="str">
        <f>IF(Tāme!N91="","",Tāme!N91)</f>
        <v/>
      </c>
      <c r="S88" s="109"/>
      <c r="T88" s="37"/>
      <c r="U88" s="40"/>
      <c r="V88" s="351" t="str">
        <f>_xlfn.IFERROR(R88-S88-T88-U88,"")</f>
        <v/>
      </c>
    </row>
    <row r="89" spans="2:22" s="18" customFormat="1" ht="11.25" customHeight="1" collapsed="1">
      <c r="B89" s="31">
        <f>IF(Tāme!B92="","",Tāme!B92)</f>
        <v>8.2</v>
      </c>
      <c r="C89" s="282" t="str">
        <f>IF(Tāme!C92="","",Tāme!C92)</f>
        <v/>
      </c>
      <c r="D89" s="282" t="str">
        <f>IF(Tāme!D92="","",Tāme!D92)</f>
        <v/>
      </c>
      <c r="E89" s="282" t="str">
        <f>IF(Tāme!E92="","",Tāme!E92)</f>
        <v/>
      </c>
      <c r="F89" s="22" t="str">
        <f>IF(Tāme!F92="","",Tāme!F92)</f>
        <v/>
      </c>
      <c r="G89" s="304">
        <f>IF(Tāme!G92="","",Tāme!G92)</f>
        <v>1</v>
      </c>
      <c r="H89" s="22">
        <f>IF(Tāme!H92="","",Tāme!H92)</f>
        <v>0</v>
      </c>
      <c r="I89" s="34">
        <f>IF(Tāme!I92="","",Tāme!I92)</f>
        <v>0</v>
      </c>
      <c r="J89" s="24">
        <f>IF(Tāme!J92="","",Tāme!J92)</f>
        <v>0</v>
      </c>
      <c r="K89" s="25"/>
      <c r="L89" s="24" t="str">
        <f>IF(Tāme!M92="","",Tāme!M92)</f>
        <v/>
      </c>
      <c r="M89" s="109"/>
      <c r="N89" s="37"/>
      <c r="O89" s="40"/>
      <c r="P89" s="348" t="str">
        <f aca="true" t="shared" si="26" ref="P89:P97">_xlfn.IFERROR(L89-M89-N89-O89,"")</f>
        <v/>
      </c>
      <c r="Q89" s="60"/>
      <c r="R89" s="69" t="str">
        <f>IF(Tāme!N92="","",Tāme!N92)</f>
        <v/>
      </c>
      <c r="S89" s="109"/>
      <c r="T89" s="37"/>
      <c r="U89" s="40"/>
      <c r="V89" s="351" t="str">
        <f aca="true" t="shared" si="27" ref="V89:V97">_xlfn.IFERROR(R89-S89-T89-U89,"")</f>
        <v/>
      </c>
    </row>
    <row r="90" spans="2:22" s="18" customFormat="1" ht="11.25" customHeight="1" hidden="1" outlineLevel="1">
      <c r="B90" s="31">
        <f>IF(Tāme!B93="","",Tāme!B93)</f>
        <v>8.3</v>
      </c>
      <c r="C90" s="282" t="str">
        <f>IF(Tāme!C93="","",Tāme!C93)</f>
        <v/>
      </c>
      <c r="D90" s="282" t="str">
        <f>IF(Tāme!D93="","",Tāme!D93)</f>
        <v/>
      </c>
      <c r="E90" s="282" t="str">
        <f>IF(Tāme!E93="","",Tāme!E93)</f>
        <v/>
      </c>
      <c r="F90" s="22" t="str">
        <f>IF(Tāme!F93="","",Tāme!F93)</f>
        <v/>
      </c>
      <c r="G90" s="304">
        <f>IF(Tāme!G93="","",Tāme!G93)</f>
        <v>1</v>
      </c>
      <c r="H90" s="22">
        <f>IF(Tāme!H93="","",Tāme!H93)</f>
        <v>0</v>
      </c>
      <c r="I90" s="34">
        <f>IF(Tāme!I93="","",Tāme!I93)</f>
        <v>0</v>
      </c>
      <c r="J90" s="24">
        <f>IF(Tāme!J93="","",Tāme!J93)</f>
        <v>0</v>
      </c>
      <c r="K90" s="25"/>
      <c r="L90" s="24" t="str">
        <f>IF(Tāme!M93="","",Tāme!M93)</f>
        <v/>
      </c>
      <c r="M90" s="109"/>
      <c r="N90" s="37"/>
      <c r="O90" s="40"/>
      <c r="P90" s="348" t="str">
        <f t="shared" si="26"/>
        <v/>
      </c>
      <c r="Q90" s="60"/>
      <c r="R90" s="69" t="str">
        <f>IF(Tāme!N93="","",Tāme!N93)</f>
        <v/>
      </c>
      <c r="S90" s="109"/>
      <c r="T90" s="37"/>
      <c r="U90" s="40"/>
      <c r="V90" s="351" t="str">
        <f t="shared" si="27"/>
        <v/>
      </c>
    </row>
    <row r="91" spans="2:22" s="18" customFormat="1" ht="11.25" customHeight="1" hidden="1" outlineLevel="1">
      <c r="B91" s="31">
        <f>IF(Tāme!B94="","",Tāme!B94)</f>
        <v>8.4</v>
      </c>
      <c r="C91" s="282" t="str">
        <f>IF(Tāme!C94="","",Tāme!C94)</f>
        <v/>
      </c>
      <c r="D91" s="282" t="str">
        <f>IF(Tāme!D94="","",Tāme!D94)</f>
        <v/>
      </c>
      <c r="E91" s="282" t="str">
        <f>IF(Tāme!E94="","",Tāme!E94)</f>
        <v/>
      </c>
      <c r="F91" s="22" t="str">
        <f>IF(Tāme!F94="","",Tāme!F94)</f>
        <v/>
      </c>
      <c r="G91" s="304">
        <f>IF(Tāme!G94="","",Tāme!G94)</f>
        <v>1</v>
      </c>
      <c r="H91" s="22">
        <f>IF(Tāme!H94="","",Tāme!H94)</f>
        <v>0</v>
      </c>
      <c r="I91" s="34">
        <f>IF(Tāme!I94="","",Tāme!I94)</f>
        <v>0</v>
      </c>
      <c r="J91" s="24">
        <f>IF(Tāme!J94="","",Tāme!J94)</f>
        <v>0</v>
      </c>
      <c r="K91" s="25"/>
      <c r="L91" s="24" t="str">
        <f>IF(Tāme!M94="","",Tāme!M94)</f>
        <v/>
      </c>
      <c r="M91" s="109"/>
      <c r="N91" s="37"/>
      <c r="O91" s="40"/>
      <c r="P91" s="348" t="str">
        <f t="shared" si="26"/>
        <v/>
      </c>
      <c r="Q91" s="60"/>
      <c r="R91" s="69" t="str">
        <f>IF(Tāme!N94="","",Tāme!N94)</f>
        <v/>
      </c>
      <c r="S91" s="109"/>
      <c r="T91" s="37"/>
      <c r="U91" s="40"/>
      <c r="V91" s="351" t="str">
        <f t="shared" si="27"/>
        <v/>
      </c>
    </row>
    <row r="92" spans="2:22" s="18" customFormat="1" ht="11.25" customHeight="1" hidden="1" outlineLevel="1">
      <c r="B92" s="31">
        <f>IF(Tāme!B95="","",Tāme!B95)</f>
        <v>8.5</v>
      </c>
      <c r="C92" s="282" t="str">
        <f>IF(Tāme!C95="","",Tāme!C95)</f>
        <v/>
      </c>
      <c r="D92" s="282" t="str">
        <f>IF(Tāme!D95="","",Tāme!D95)</f>
        <v/>
      </c>
      <c r="E92" s="282" t="str">
        <f>IF(Tāme!E95="","",Tāme!E95)</f>
        <v/>
      </c>
      <c r="F92" s="22" t="str">
        <f>IF(Tāme!F95="","",Tāme!F95)</f>
        <v/>
      </c>
      <c r="G92" s="304">
        <f>IF(Tāme!G95="","",Tāme!G95)</f>
        <v>1</v>
      </c>
      <c r="H92" s="22">
        <f>IF(Tāme!H95="","",Tāme!H95)</f>
        <v>0</v>
      </c>
      <c r="I92" s="34">
        <f>IF(Tāme!I95="","",Tāme!I95)</f>
        <v>0</v>
      </c>
      <c r="J92" s="24">
        <f>IF(Tāme!J95="","",Tāme!J95)</f>
        <v>0</v>
      </c>
      <c r="K92" s="25"/>
      <c r="L92" s="24" t="str">
        <f>IF(Tāme!M95="","",Tāme!M95)</f>
        <v/>
      </c>
      <c r="M92" s="109"/>
      <c r="N92" s="37"/>
      <c r="O92" s="40"/>
      <c r="P92" s="348" t="str">
        <f t="shared" si="26"/>
        <v/>
      </c>
      <c r="Q92" s="60"/>
      <c r="R92" s="69" t="str">
        <f>IF(Tāme!N95="","",Tāme!N95)</f>
        <v/>
      </c>
      <c r="S92" s="109"/>
      <c r="T92" s="37"/>
      <c r="U92" s="40"/>
      <c r="V92" s="351" t="str">
        <f t="shared" si="27"/>
        <v/>
      </c>
    </row>
    <row r="93" spans="2:22" s="18" customFormat="1" ht="11.25" customHeight="1" hidden="1" outlineLevel="1">
      <c r="B93" s="31">
        <f>IF(Tāme!B96="","",Tāme!B96)</f>
        <v>8.6</v>
      </c>
      <c r="C93" s="282" t="str">
        <f>IF(Tāme!C96="","",Tāme!C96)</f>
        <v/>
      </c>
      <c r="D93" s="282" t="str">
        <f>IF(Tāme!D96="","",Tāme!D96)</f>
        <v/>
      </c>
      <c r="E93" s="282" t="str">
        <f>IF(Tāme!E96="","",Tāme!E96)</f>
        <v/>
      </c>
      <c r="F93" s="22" t="str">
        <f>IF(Tāme!F96="","",Tāme!F96)</f>
        <v/>
      </c>
      <c r="G93" s="304">
        <f>IF(Tāme!G96="","",Tāme!G96)</f>
        <v>1</v>
      </c>
      <c r="H93" s="22">
        <f>IF(Tāme!H96="","",Tāme!H96)</f>
        <v>0</v>
      </c>
      <c r="I93" s="34">
        <f>IF(Tāme!I96="","",Tāme!I96)</f>
        <v>0</v>
      </c>
      <c r="J93" s="24">
        <f>IF(Tāme!J96="","",Tāme!J96)</f>
        <v>0</v>
      </c>
      <c r="K93" s="25"/>
      <c r="L93" s="24" t="str">
        <f>IF(Tāme!M96="","",Tāme!M96)</f>
        <v/>
      </c>
      <c r="M93" s="109"/>
      <c r="N93" s="37"/>
      <c r="O93" s="40"/>
      <c r="P93" s="348" t="str">
        <f t="shared" si="26"/>
        <v/>
      </c>
      <c r="Q93" s="60"/>
      <c r="R93" s="69" t="str">
        <f>IF(Tāme!N96="","",Tāme!N96)</f>
        <v/>
      </c>
      <c r="S93" s="109"/>
      <c r="T93" s="37"/>
      <c r="U93" s="40"/>
      <c r="V93" s="351" t="str">
        <f t="shared" si="27"/>
        <v/>
      </c>
    </row>
    <row r="94" spans="2:22" s="18" customFormat="1" ht="11.25" customHeight="1" hidden="1" outlineLevel="1">
      <c r="B94" s="31">
        <f>IF(Tāme!B97="","",Tāme!B97)</f>
        <v>8.7</v>
      </c>
      <c r="C94" s="282" t="str">
        <f>IF(Tāme!C97="","",Tāme!C97)</f>
        <v/>
      </c>
      <c r="D94" s="282" t="str">
        <f>IF(Tāme!D97="","",Tāme!D97)</f>
        <v/>
      </c>
      <c r="E94" s="282" t="str">
        <f>IF(Tāme!E97="","",Tāme!E97)</f>
        <v/>
      </c>
      <c r="F94" s="22" t="str">
        <f>IF(Tāme!F97="","",Tāme!F97)</f>
        <v/>
      </c>
      <c r="G94" s="304">
        <f>IF(Tāme!G97="","",Tāme!G97)</f>
        <v>1</v>
      </c>
      <c r="H94" s="22">
        <f>IF(Tāme!H97="","",Tāme!H97)</f>
        <v>0</v>
      </c>
      <c r="I94" s="34">
        <f>IF(Tāme!I97="","",Tāme!I97)</f>
        <v>0</v>
      </c>
      <c r="J94" s="24">
        <f>IF(Tāme!J97="","",Tāme!J97)</f>
        <v>0</v>
      </c>
      <c r="K94" s="25"/>
      <c r="L94" s="24" t="str">
        <f>IF(Tāme!M97="","",Tāme!M97)</f>
        <v/>
      </c>
      <c r="M94" s="109"/>
      <c r="N94" s="37"/>
      <c r="O94" s="40"/>
      <c r="P94" s="348" t="str">
        <f t="shared" si="26"/>
        <v/>
      </c>
      <c r="Q94" s="60"/>
      <c r="R94" s="69" t="str">
        <f>IF(Tāme!N97="","",Tāme!N97)</f>
        <v/>
      </c>
      <c r="S94" s="109"/>
      <c r="T94" s="37"/>
      <c r="U94" s="40"/>
      <c r="V94" s="351" t="str">
        <f t="shared" si="27"/>
        <v/>
      </c>
    </row>
    <row r="95" spans="2:22" s="18" customFormat="1" ht="11.25" customHeight="1" hidden="1" outlineLevel="1">
      <c r="B95" s="31">
        <f>IF(Tāme!B98="","",Tāme!B98)</f>
        <v>8.8</v>
      </c>
      <c r="C95" s="282" t="str">
        <f>IF(Tāme!C98="","",Tāme!C98)</f>
        <v/>
      </c>
      <c r="D95" s="282" t="str">
        <f>IF(Tāme!D98="","",Tāme!D98)</f>
        <v/>
      </c>
      <c r="E95" s="282" t="str">
        <f>IF(Tāme!E98="","",Tāme!E98)</f>
        <v/>
      </c>
      <c r="F95" s="22" t="str">
        <f>IF(Tāme!F98="","",Tāme!F98)</f>
        <v/>
      </c>
      <c r="G95" s="304">
        <f>IF(Tāme!G98="","",Tāme!G98)</f>
        <v>1</v>
      </c>
      <c r="H95" s="22">
        <f>IF(Tāme!H98="","",Tāme!H98)</f>
        <v>0</v>
      </c>
      <c r="I95" s="34">
        <f>IF(Tāme!I98="","",Tāme!I98)</f>
        <v>0</v>
      </c>
      <c r="J95" s="24">
        <f>IF(Tāme!J98="","",Tāme!J98)</f>
        <v>0</v>
      </c>
      <c r="K95" s="25"/>
      <c r="L95" s="24" t="str">
        <f>IF(Tāme!M98="","",Tāme!M98)</f>
        <v/>
      </c>
      <c r="M95" s="109"/>
      <c r="N95" s="37"/>
      <c r="O95" s="40"/>
      <c r="P95" s="348" t="str">
        <f t="shared" si="26"/>
        <v/>
      </c>
      <c r="Q95" s="60"/>
      <c r="R95" s="69" t="str">
        <f>IF(Tāme!N98="","",Tāme!N98)</f>
        <v/>
      </c>
      <c r="S95" s="109"/>
      <c r="T95" s="37"/>
      <c r="U95" s="40"/>
      <c r="V95" s="351" t="str">
        <f t="shared" si="27"/>
        <v/>
      </c>
    </row>
    <row r="96" spans="2:22" s="18" customFormat="1" ht="11.25" customHeight="1" hidden="1" outlineLevel="1">
      <c r="B96" s="31">
        <f>IF(Tāme!B99="","",Tāme!B99)</f>
        <v>8.9</v>
      </c>
      <c r="C96" s="282" t="str">
        <f>IF(Tāme!C99="","",Tāme!C99)</f>
        <v/>
      </c>
      <c r="D96" s="282" t="str">
        <f>IF(Tāme!D99="","",Tāme!D99)</f>
        <v/>
      </c>
      <c r="E96" s="282" t="str">
        <f>IF(Tāme!E99="","",Tāme!E99)</f>
        <v/>
      </c>
      <c r="F96" s="22" t="str">
        <f>IF(Tāme!F99="","",Tāme!F99)</f>
        <v/>
      </c>
      <c r="G96" s="304">
        <f>IF(Tāme!G99="","",Tāme!G99)</f>
        <v>1</v>
      </c>
      <c r="H96" s="22">
        <f>IF(Tāme!H99="","",Tāme!H99)</f>
        <v>0</v>
      </c>
      <c r="I96" s="34">
        <f>IF(Tāme!I99="","",Tāme!I99)</f>
        <v>0</v>
      </c>
      <c r="J96" s="24">
        <f>IF(Tāme!J99="","",Tāme!J99)</f>
        <v>0</v>
      </c>
      <c r="K96" s="25"/>
      <c r="L96" s="24" t="str">
        <f>IF(Tāme!M99="","",Tāme!M99)</f>
        <v/>
      </c>
      <c r="M96" s="109"/>
      <c r="N96" s="37"/>
      <c r="O96" s="40"/>
      <c r="P96" s="348" t="str">
        <f t="shared" si="26"/>
        <v/>
      </c>
      <c r="Q96" s="60"/>
      <c r="R96" s="69" t="str">
        <f>IF(Tāme!N99="","",Tāme!N99)</f>
        <v/>
      </c>
      <c r="S96" s="109"/>
      <c r="T96" s="37"/>
      <c r="U96" s="40"/>
      <c r="V96" s="351" t="str">
        <f t="shared" si="27"/>
        <v/>
      </c>
    </row>
    <row r="97" spans="2:22" s="18" customFormat="1" ht="11.25" customHeight="1" hidden="1" outlineLevel="1">
      <c r="B97" s="32" t="str">
        <f>IF(Tāme!B100="","",Tāme!B100)</f>
        <v>8.10.</v>
      </c>
      <c r="C97" s="283" t="str">
        <f>IF(Tāme!C100="","",Tāme!C100)</f>
        <v/>
      </c>
      <c r="D97" s="283" t="str">
        <f>IF(Tāme!D100="","",Tāme!D100)</f>
        <v/>
      </c>
      <c r="E97" s="283" t="str">
        <f>IF(Tāme!E100="","",Tāme!E100)</f>
        <v/>
      </c>
      <c r="F97" s="23" t="str">
        <f>IF(Tāme!F100="","",Tāme!F100)</f>
        <v/>
      </c>
      <c r="G97" s="305">
        <f>IF(Tāme!G100="","",Tāme!G100)</f>
        <v>1</v>
      </c>
      <c r="H97" s="23">
        <f>IF(Tāme!H100="","",Tāme!H100)</f>
        <v>0</v>
      </c>
      <c r="I97" s="35">
        <f>IF(Tāme!I100="","",Tāme!I100)</f>
        <v>0</v>
      </c>
      <c r="J97" s="33">
        <f>IF(Tāme!J100="","",Tāme!J100)</f>
        <v>0</v>
      </c>
      <c r="K97" s="25"/>
      <c r="L97" s="24" t="str">
        <f>IF(Tāme!M100="","",Tāme!M100)</f>
        <v/>
      </c>
      <c r="M97" s="110"/>
      <c r="N97" s="37"/>
      <c r="O97" s="40"/>
      <c r="P97" s="348" t="str">
        <f t="shared" si="26"/>
        <v/>
      </c>
      <c r="Q97" s="60"/>
      <c r="R97" s="74" t="str">
        <f>IF(Tāme!N100="","",Tāme!N100)</f>
        <v/>
      </c>
      <c r="S97" s="110"/>
      <c r="T97" s="37"/>
      <c r="U97" s="40"/>
      <c r="V97" s="351" t="str">
        <f t="shared" si="27"/>
        <v/>
      </c>
    </row>
    <row r="98" spans="2:22" s="18" customFormat="1" ht="22.5" customHeight="1">
      <c r="B98" s="219">
        <v>9</v>
      </c>
      <c r="C98" s="426" t="str">
        <f>Tāme!C101</f>
        <v>Izmaksas, kas saistītas ar dzīvojamās īres mājas nodošanu ekspluatācijā</v>
      </c>
      <c r="D98" s="427"/>
      <c r="E98" s="288"/>
      <c r="F98" s="151"/>
      <c r="G98" s="303"/>
      <c r="H98" s="220"/>
      <c r="I98" s="226"/>
      <c r="J98" s="222">
        <f>SUM(J99:J108)</f>
        <v>0</v>
      </c>
      <c r="K98" s="25"/>
      <c r="L98" s="222">
        <f>SUM(L99:L108)</f>
        <v>0</v>
      </c>
      <c r="M98" s="223">
        <f>SUM(M99:M108)</f>
        <v>0</v>
      </c>
      <c r="N98" s="224">
        <f>SUM(N99:N108)</f>
        <v>0</v>
      </c>
      <c r="O98" s="225">
        <f aca="true" t="shared" si="28" ref="O98:P98">SUM(O99:O108)</f>
        <v>0</v>
      </c>
      <c r="P98" s="347">
        <f t="shared" si="28"/>
        <v>0</v>
      </c>
      <c r="Q98" s="60"/>
      <c r="R98" s="253">
        <f>SUM(R99:R108)</f>
        <v>0</v>
      </c>
      <c r="S98" s="223">
        <f>SUM(S99:S108)</f>
        <v>0</v>
      </c>
      <c r="T98" s="224">
        <f>SUM(T99:T108)</f>
        <v>0</v>
      </c>
      <c r="U98" s="225">
        <f aca="true" t="shared" si="29" ref="U98:V98">SUM(U99:U108)</f>
        <v>0</v>
      </c>
      <c r="V98" s="225">
        <f t="shared" si="29"/>
        <v>0</v>
      </c>
    </row>
    <row r="99" spans="2:22" s="18" customFormat="1" ht="11.25" customHeight="1">
      <c r="B99" s="31">
        <f>IF(Tāme!B102="","",Tāme!B102)</f>
        <v>9.1</v>
      </c>
      <c r="C99" s="282" t="str">
        <f>IF(Tāme!C102="","",Tāme!C102)</f>
        <v/>
      </c>
      <c r="D99" s="282" t="str">
        <f>IF(Tāme!D102="","",Tāme!D102)</f>
        <v/>
      </c>
      <c r="E99" s="282" t="str">
        <f>IF(Tāme!E102="","",Tāme!E102)</f>
        <v/>
      </c>
      <c r="F99" s="22" t="str">
        <f>IF(Tāme!F102="","",Tāme!F102)</f>
        <v/>
      </c>
      <c r="G99" s="304">
        <f>IF(Tāme!G102="","",Tāme!G102)</f>
        <v>1</v>
      </c>
      <c r="H99" s="22">
        <f>IF(Tāme!H102="","",Tāme!H102)</f>
        <v>0</v>
      </c>
      <c r="I99" s="34">
        <f>IF(Tāme!I102="","",Tāme!I102)</f>
        <v>0</v>
      </c>
      <c r="J99" s="24">
        <f>IF(Tāme!J102="","",Tāme!J102)</f>
        <v>0</v>
      </c>
      <c r="K99" s="25"/>
      <c r="L99" s="24" t="str">
        <f>IF(Tāme!M102="","",Tāme!M102)</f>
        <v/>
      </c>
      <c r="M99" s="109"/>
      <c r="N99" s="37"/>
      <c r="O99" s="40"/>
      <c r="P99" s="348" t="str">
        <f>_xlfn.IFERROR(L99-M99-N99-O99,"")</f>
        <v/>
      </c>
      <c r="Q99" s="60"/>
      <c r="R99" s="69" t="str">
        <f>IF(Tāme!N102="","",Tāme!N102)</f>
        <v/>
      </c>
      <c r="S99" s="109"/>
      <c r="T99" s="37"/>
      <c r="U99" s="40"/>
      <c r="V99" s="351" t="str">
        <f>_xlfn.IFERROR(R99-S99-T99-U99,"")</f>
        <v/>
      </c>
    </row>
    <row r="100" spans="2:22" s="18" customFormat="1" ht="11.25" customHeight="1" collapsed="1">
      <c r="B100" s="31">
        <f>IF(Tāme!B103="","",Tāme!B103)</f>
        <v>9.2</v>
      </c>
      <c r="C100" s="282" t="str">
        <f>IF(Tāme!C103="","",Tāme!C103)</f>
        <v/>
      </c>
      <c r="D100" s="282" t="str">
        <f>IF(Tāme!D103="","",Tāme!D103)</f>
        <v/>
      </c>
      <c r="E100" s="282" t="str">
        <f>IF(Tāme!E103="","",Tāme!E103)</f>
        <v/>
      </c>
      <c r="F100" s="22" t="str">
        <f>IF(Tāme!F103="","",Tāme!F103)</f>
        <v/>
      </c>
      <c r="G100" s="304">
        <f>IF(Tāme!G103="","",Tāme!G103)</f>
        <v>1</v>
      </c>
      <c r="H100" s="22">
        <f>IF(Tāme!H103="","",Tāme!H103)</f>
        <v>0</v>
      </c>
      <c r="I100" s="34">
        <f>IF(Tāme!I103="","",Tāme!I103)</f>
        <v>0</v>
      </c>
      <c r="J100" s="24">
        <f>IF(Tāme!J103="","",Tāme!J103)</f>
        <v>0</v>
      </c>
      <c r="K100" s="25"/>
      <c r="L100" s="24" t="str">
        <f>IF(Tāme!M103="","",Tāme!M103)</f>
        <v/>
      </c>
      <c r="M100" s="109"/>
      <c r="N100" s="37"/>
      <c r="O100" s="40"/>
      <c r="P100" s="348" t="str">
        <f aca="true" t="shared" si="30" ref="P100:P108">_xlfn.IFERROR(L100-M100-N100-O100,"")</f>
        <v/>
      </c>
      <c r="Q100" s="60"/>
      <c r="R100" s="69" t="str">
        <f>IF(Tāme!N103="","",Tāme!N103)</f>
        <v/>
      </c>
      <c r="S100" s="109"/>
      <c r="T100" s="37"/>
      <c r="U100" s="40"/>
      <c r="V100" s="351" t="str">
        <f aca="true" t="shared" si="31" ref="V100:V108">_xlfn.IFERROR(R100-S100-T100-U100,"")</f>
        <v/>
      </c>
    </row>
    <row r="101" spans="2:22" s="18" customFormat="1" ht="12" hidden="1" outlineLevel="1">
      <c r="B101" s="31">
        <f>IF(Tāme!B104="","",Tāme!B104)</f>
        <v>9.3</v>
      </c>
      <c r="C101" s="282" t="str">
        <f>IF(Tāme!C104="","",Tāme!C104)</f>
        <v/>
      </c>
      <c r="D101" s="282" t="str">
        <f>IF(Tāme!D104="","",Tāme!D104)</f>
        <v/>
      </c>
      <c r="E101" s="282" t="str">
        <f>IF(Tāme!E104="","",Tāme!E104)</f>
        <v/>
      </c>
      <c r="F101" s="22" t="str">
        <f>IF(Tāme!F104="","",Tāme!F104)</f>
        <v/>
      </c>
      <c r="G101" s="304">
        <f>IF(Tāme!G104="","",Tāme!G104)</f>
        <v>1</v>
      </c>
      <c r="H101" s="22">
        <f>IF(Tāme!H104="","",Tāme!H104)</f>
        <v>0</v>
      </c>
      <c r="I101" s="34">
        <f>IF(Tāme!I104="","",Tāme!I104)</f>
        <v>0</v>
      </c>
      <c r="J101" s="24">
        <f>IF(Tāme!J104="","",Tāme!J104)</f>
        <v>0</v>
      </c>
      <c r="K101" s="25"/>
      <c r="L101" s="24" t="str">
        <f>IF(Tāme!M104="","",Tāme!M104)</f>
        <v/>
      </c>
      <c r="M101" s="109"/>
      <c r="N101" s="37"/>
      <c r="O101" s="40"/>
      <c r="P101" s="348" t="str">
        <f t="shared" si="30"/>
        <v/>
      </c>
      <c r="Q101" s="60"/>
      <c r="R101" s="69" t="str">
        <f>IF(Tāme!N104="","",Tāme!N104)</f>
        <v/>
      </c>
      <c r="S101" s="109"/>
      <c r="T101" s="37"/>
      <c r="U101" s="40"/>
      <c r="V101" s="351" t="str">
        <f t="shared" si="31"/>
        <v/>
      </c>
    </row>
    <row r="102" spans="2:22" s="18" customFormat="1" ht="12" hidden="1" outlineLevel="1">
      <c r="B102" s="31">
        <f>IF(Tāme!B105="","",Tāme!B105)</f>
        <v>9.4</v>
      </c>
      <c r="C102" s="282" t="str">
        <f>IF(Tāme!C105="","",Tāme!C105)</f>
        <v/>
      </c>
      <c r="D102" s="282" t="str">
        <f>IF(Tāme!D105="","",Tāme!D105)</f>
        <v/>
      </c>
      <c r="E102" s="282" t="str">
        <f>IF(Tāme!E105="","",Tāme!E105)</f>
        <v/>
      </c>
      <c r="F102" s="22" t="str">
        <f>IF(Tāme!F105="","",Tāme!F105)</f>
        <v/>
      </c>
      <c r="G102" s="304">
        <f>IF(Tāme!G105="","",Tāme!G105)</f>
        <v>1</v>
      </c>
      <c r="H102" s="22">
        <f>IF(Tāme!H105="","",Tāme!H105)</f>
        <v>0</v>
      </c>
      <c r="I102" s="34">
        <f>IF(Tāme!I105="","",Tāme!I105)</f>
        <v>0</v>
      </c>
      <c r="J102" s="24">
        <f>IF(Tāme!J105="","",Tāme!J105)</f>
        <v>0</v>
      </c>
      <c r="K102" s="25"/>
      <c r="L102" s="24" t="str">
        <f>IF(Tāme!M105="","",Tāme!M105)</f>
        <v/>
      </c>
      <c r="M102" s="109"/>
      <c r="N102" s="37"/>
      <c r="O102" s="40"/>
      <c r="P102" s="348" t="str">
        <f t="shared" si="30"/>
        <v/>
      </c>
      <c r="Q102" s="60"/>
      <c r="R102" s="69" t="str">
        <f>IF(Tāme!N105="","",Tāme!N105)</f>
        <v/>
      </c>
      <c r="S102" s="109"/>
      <c r="T102" s="37"/>
      <c r="U102" s="40"/>
      <c r="V102" s="351" t="str">
        <f t="shared" si="31"/>
        <v/>
      </c>
    </row>
    <row r="103" spans="2:22" s="18" customFormat="1" ht="12" hidden="1" outlineLevel="1">
      <c r="B103" s="31">
        <f>IF(Tāme!B106="","",Tāme!B106)</f>
        <v>9.5</v>
      </c>
      <c r="C103" s="282" t="str">
        <f>IF(Tāme!C106="","",Tāme!C106)</f>
        <v/>
      </c>
      <c r="D103" s="282" t="str">
        <f>IF(Tāme!D106="","",Tāme!D106)</f>
        <v/>
      </c>
      <c r="E103" s="282" t="str">
        <f>IF(Tāme!E106="","",Tāme!E106)</f>
        <v/>
      </c>
      <c r="F103" s="22" t="str">
        <f>IF(Tāme!F106="","",Tāme!F106)</f>
        <v/>
      </c>
      <c r="G103" s="304">
        <f>IF(Tāme!G106="","",Tāme!G106)</f>
        <v>1</v>
      </c>
      <c r="H103" s="22">
        <f>IF(Tāme!H106="","",Tāme!H106)</f>
        <v>0</v>
      </c>
      <c r="I103" s="34">
        <f>IF(Tāme!I106="","",Tāme!I106)</f>
        <v>0</v>
      </c>
      <c r="J103" s="24">
        <f>IF(Tāme!J106="","",Tāme!J106)</f>
        <v>0</v>
      </c>
      <c r="K103" s="25"/>
      <c r="L103" s="24" t="str">
        <f>IF(Tāme!M106="","",Tāme!M106)</f>
        <v/>
      </c>
      <c r="M103" s="109"/>
      <c r="N103" s="37"/>
      <c r="O103" s="40"/>
      <c r="P103" s="348" t="str">
        <f t="shared" si="30"/>
        <v/>
      </c>
      <c r="Q103" s="60"/>
      <c r="R103" s="69" t="str">
        <f>IF(Tāme!N106="","",Tāme!N106)</f>
        <v/>
      </c>
      <c r="S103" s="109"/>
      <c r="T103" s="37"/>
      <c r="U103" s="40"/>
      <c r="V103" s="351" t="str">
        <f t="shared" si="31"/>
        <v/>
      </c>
    </row>
    <row r="104" spans="2:22" s="18" customFormat="1" ht="12" hidden="1" outlineLevel="1">
      <c r="B104" s="31">
        <f>IF(Tāme!B107="","",Tāme!B107)</f>
        <v>9.6</v>
      </c>
      <c r="C104" s="282" t="str">
        <f>IF(Tāme!C107="","",Tāme!C107)</f>
        <v/>
      </c>
      <c r="D104" s="282" t="str">
        <f>IF(Tāme!D107="","",Tāme!D107)</f>
        <v/>
      </c>
      <c r="E104" s="282" t="str">
        <f>IF(Tāme!E107="","",Tāme!E107)</f>
        <v/>
      </c>
      <c r="F104" s="22" t="str">
        <f>IF(Tāme!F107="","",Tāme!F107)</f>
        <v/>
      </c>
      <c r="G104" s="304">
        <f>IF(Tāme!G107="","",Tāme!G107)</f>
        <v>1</v>
      </c>
      <c r="H104" s="22">
        <f>IF(Tāme!H107="","",Tāme!H107)</f>
        <v>0</v>
      </c>
      <c r="I104" s="34">
        <f>IF(Tāme!I107="","",Tāme!I107)</f>
        <v>0</v>
      </c>
      <c r="J104" s="24">
        <f>IF(Tāme!J107="","",Tāme!J107)</f>
        <v>0</v>
      </c>
      <c r="K104" s="25"/>
      <c r="L104" s="24" t="str">
        <f>IF(Tāme!M107="","",Tāme!M107)</f>
        <v/>
      </c>
      <c r="M104" s="109"/>
      <c r="N104" s="37"/>
      <c r="O104" s="40"/>
      <c r="P104" s="348" t="str">
        <f t="shared" si="30"/>
        <v/>
      </c>
      <c r="Q104" s="60"/>
      <c r="R104" s="69" t="str">
        <f>IF(Tāme!N107="","",Tāme!N107)</f>
        <v/>
      </c>
      <c r="S104" s="109"/>
      <c r="T104" s="37"/>
      <c r="U104" s="40"/>
      <c r="V104" s="351" t="str">
        <f t="shared" si="31"/>
        <v/>
      </c>
    </row>
    <row r="105" spans="2:22" s="18" customFormat="1" ht="12" hidden="1" outlineLevel="1">
      <c r="B105" s="31">
        <f>IF(Tāme!B108="","",Tāme!B108)</f>
        <v>9.7</v>
      </c>
      <c r="C105" s="282" t="str">
        <f>IF(Tāme!C108="","",Tāme!C108)</f>
        <v/>
      </c>
      <c r="D105" s="282" t="str">
        <f>IF(Tāme!D108="","",Tāme!D108)</f>
        <v/>
      </c>
      <c r="E105" s="282" t="str">
        <f>IF(Tāme!E108="","",Tāme!E108)</f>
        <v/>
      </c>
      <c r="F105" s="22" t="str">
        <f>IF(Tāme!F108="","",Tāme!F108)</f>
        <v/>
      </c>
      <c r="G105" s="304">
        <f>IF(Tāme!G108="","",Tāme!G108)</f>
        <v>1</v>
      </c>
      <c r="H105" s="22">
        <f>IF(Tāme!H108="","",Tāme!H108)</f>
        <v>0</v>
      </c>
      <c r="I105" s="34">
        <f>IF(Tāme!I108="","",Tāme!I108)</f>
        <v>0</v>
      </c>
      <c r="J105" s="24">
        <f>IF(Tāme!J108="","",Tāme!J108)</f>
        <v>0</v>
      </c>
      <c r="K105" s="25"/>
      <c r="L105" s="24" t="str">
        <f>IF(Tāme!M108="","",Tāme!M108)</f>
        <v/>
      </c>
      <c r="M105" s="109"/>
      <c r="N105" s="37"/>
      <c r="O105" s="40"/>
      <c r="P105" s="348" t="str">
        <f t="shared" si="30"/>
        <v/>
      </c>
      <c r="Q105" s="60"/>
      <c r="R105" s="69" t="str">
        <f>IF(Tāme!N108="","",Tāme!N108)</f>
        <v/>
      </c>
      <c r="S105" s="109"/>
      <c r="T105" s="37"/>
      <c r="U105" s="40"/>
      <c r="V105" s="351" t="str">
        <f t="shared" si="31"/>
        <v/>
      </c>
    </row>
    <row r="106" spans="2:22" s="18" customFormat="1" ht="12" hidden="1" outlineLevel="1">
      <c r="B106" s="31">
        <f>IF(Tāme!B109="","",Tāme!B109)</f>
        <v>9.8</v>
      </c>
      <c r="C106" s="282" t="str">
        <f>IF(Tāme!C109="","",Tāme!C109)</f>
        <v/>
      </c>
      <c r="D106" s="282" t="str">
        <f>IF(Tāme!D109="","",Tāme!D109)</f>
        <v/>
      </c>
      <c r="E106" s="282" t="str">
        <f>IF(Tāme!E109="","",Tāme!E109)</f>
        <v/>
      </c>
      <c r="F106" s="22" t="str">
        <f>IF(Tāme!F109="","",Tāme!F109)</f>
        <v/>
      </c>
      <c r="G106" s="304">
        <f>IF(Tāme!G109="","",Tāme!G109)</f>
        <v>1</v>
      </c>
      <c r="H106" s="22">
        <f>IF(Tāme!H109="","",Tāme!H109)</f>
        <v>0</v>
      </c>
      <c r="I106" s="34">
        <f>IF(Tāme!I109="","",Tāme!I109)</f>
        <v>0</v>
      </c>
      <c r="J106" s="24">
        <f>IF(Tāme!J109="","",Tāme!J109)</f>
        <v>0</v>
      </c>
      <c r="K106" s="25"/>
      <c r="L106" s="24" t="str">
        <f>IF(Tāme!M109="","",Tāme!M109)</f>
        <v/>
      </c>
      <c r="M106" s="109"/>
      <c r="N106" s="37"/>
      <c r="O106" s="40"/>
      <c r="P106" s="348" t="str">
        <f t="shared" si="30"/>
        <v/>
      </c>
      <c r="Q106" s="60"/>
      <c r="R106" s="69" t="str">
        <f>IF(Tāme!N109="","",Tāme!N109)</f>
        <v/>
      </c>
      <c r="S106" s="109"/>
      <c r="T106" s="37"/>
      <c r="U106" s="40"/>
      <c r="V106" s="351" t="str">
        <f t="shared" si="31"/>
        <v/>
      </c>
    </row>
    <row r="107" spans="2:22" s="18" customFormat="1" ht="12" hidden="1" outlineLevel="1">
      <c r="B107" s="31">
        <f>IF(Tāme!B110="","",Tāme!B110)</f>
        <v>9.9</v>
      </c>
      <c r="C107" s="282" t="str">
        <f>IF(Tāme!C110="","",Tāme!C110)</f>
        <v/>
      </c>
      <c r="D107" s="282" t="str">
        <f>IF(Tāme!D110="","",Tāme!D110)</f>
        <v/>
      </c>
      <c r="E107" s="282" t="str">
        <f>IF(Tāme!E110="","",Tāme!E110)</f>
        <v/>
      </c>
      <c r="F107" s="22" t="str">
        <f>IF(Tāme!F110="","",Tāme!F110)</f>
        <v/>
      </c>
      <c r="G107" s="304">
        <f>IF(Tāme!G110="","",Tāme!G110)</f>
        <v>1</v>
      </c>
      <c r="H107" s="22">
        <f>IF(Tāme!H110="","",Tāme!H110)</f>
        <v>0</v>
      </c>
      <c r="I107" s="34">
        <f>IF(Tāme!I110="","",Tāme!I110)</f>
        <v>0</v>
      </c>
      <c r="J107" s="24">
        <f>IF(Tāme!J110="","",Tāme!J110)</f>
        <v>0</v>
      </c>
      <c r="K107" s="25"/>
      <c r="L107" s="24" t="str">
        <f>IF(Tāme!M110="","",Tāme!M110)</f>
        <v/>
      </c>
      <c r="M107" s="109"/>
      <c r="N107" s="37"/>
      <c r="O107" s="40"/>
      <c r="P107" s="348" t="str">
        <f t="shared" si="30"/>
        <v/>
      </c>
      <c r="Q107" s="60"/>
      <c r="R107" s="69" t="str">
        <f>IF(Tāme!N110="","",Tāme!N110)</f>
        <v/>
      </c>
      <c r="S107" s="109"/>
      <c r="T107" s="37"/>
      <c r="U107" s="40"/>
      <c r="V107" s="351" t="str">
        <f t="shared" si="31"/>
        <v/>
      </c>
    </row>
    <row r="108" spans="2:22" s="18" customFormat="1" ht="12" hidden="1" outlineLevel="1">
      <c r="B108" s="32" t="str">
        <f>IF(Tāme!B111="","",Tāme!B111)</f>
        <v>9.10.</v>
      </c>
      <c r="C108" s="283" t="str">
        <f>IF(Tāme!C111="","",Tāme!C111)</f>
        <v/>
      </c>
      <c r="D108" s="283" t="str">
        <f>IF(Tāme!D111="","",Tāme!D111)</f>
        <v/>
      </c>
      <c r="E108" s="283" t="str">
        <f>IF(Tāme!E111="","",Tāme!E111)</f>
        <v/>
      </c>
      <c r="F108" s="23" t="str">
        <f>IF(Tāme!F111="","",Tāme!F111)</f>
        <v/>
      </c>
      <c r="G108" s="305">
        <f>IF(Tāme!G111="","",Tāme!G111)</f>
        <v>1</v>
      </c>
      <c r="H108" s="23">
        <f>IF(Tāme!H111="","",Tāme!H111)</f>
        <v>0</v>
      </c>
      <c r="I108" s="35">
        <f>IF(Tāme!I111="","",Tāme!I111)</f>
        <v>0</v>
      </c>
      <c r="J108" s="33">
        <f>IF(Tāme!J111="","",Tāme!J111)</f>
        <v>0</v>
      </c>
      <c r="K108" s="25"/>
      <c r="L108" s="24" t="str">
        <f>IF(Tāme!M111="","",Tāme!M111)</f>
        <v/>
      </c>
      <c r="M108" s="110"/>
      <c r="N108" s="37"/>
      <c r="O108" s="40"/>
      <c r="P108" s="348" t="str">
        <f t="shared" si="30"/>
        <v/>
      </c>
      <c r="Q108" s="60"/>
      <c r="R108" s="74" t="str">
        <f>IF(Tāme!N111="","",Tāme!N111)</f>
        <v/>
      </c>
      <c r="S108" s="110"/>
      <c r="T108" s="37"/>
      <c r="U108" s="40"/>
      <c r="V108" s="351" t="str">
        <f t="shared" si="31"/>
        <v/>
      </c>
    </row>
    <row r="109" spans="2:22" s="18" customFormat="1" ht="22.5" customHeight="1" thickBot="1">
      <c r="B109" s="38">
        <f>IF(Tāme!B112="","",Tāme!B112)</f>
        <v>10</v>
      </c>
      <c r="C109" s="422" t="str">
        <f>IF(Tāme!C112="","",Tāme!C112)</f>
        <v>Dzīvojamās īres mājas teritorijas labiekārtošanas izmaksas</v>
      </c>
      <c r="D109" s="423" t="str">
        <f>IF(Tāme!D112="","",Tāme!D112)</f>
        <v/>
      </c>
      <c r="E109" s="290" t="str">
        <f>IF(Tāme!E112="","",Tāme!E112)</f>
        <v/>
      </c>
      <c r="F109" s="20" t="str">
        <f>IF(Tāme!F112="","",Tāme!F112)</f>
        <v/>
      </c>
      <c r="G109" s="307" t="str">
        <f>IF(Tāme!G112="","",Tāme!G112)</f>
        <v/>
      </c>
      <c r="H109" s="220"/>
      <c r="I109" s="226"/>
      <c r="J109" s="222">
        <f>SUM(J110:J119)</f>
        <v>0</v>
      </c>
      <c r="K109" s="25"/>
      <c r="L109" s="36">
        <f>SUM(L110:L119)</f>
        <v>0</v>
      </c>
      <c r="M109" s="42">
        <f>SUM(M110:M119)</f>
        <v>0</v>
      </c>
      <c r="N109" s="108">
        <f>SUM(N110:N119)</f>
        <v>0</v>
      </c>
      <c r="O109" s="21">
        <f aca="true" t="shared" si="32" ref="O109:P109">SUM(O110:O119)</f>
        <v>0</v>
      </c>
      <c r="P109" s="107">
        <f t="shared" si="32"/>
        <v>0</v>
      </c>
      <c r="Q109" s="60"/>
      <c r="R109" s="86">
        <f>SUM(R110:R119)</f>
        <v>0</v>
      </c>
      <c r="S109" s="42">
        <f>SUM(S110:S119)</f>
        <v>0</v>
      </c>
      <c r="T109" s="108">
        <f>SUM(T110:T119)</f>
        <v>0</v>
      </c>
      <c r="U109" s="21">
        <f aca="true" t="shared" si="33" ref="U109:V109">SUM(U110:U119)</f>
        <v>0</v>
      </c>
      <c r="V109" s="21">
        <f t="shared" si="33"/>
        <v>0</v>
      </c>
    </row>
    <row r="110" spans="2:22" s="18" customFormat="1" ht="15" hidden="1" thickBot="1">
      <c r="B110" s="31">
        <f>IF(Tāme!B113="","",Tāme!B113)</f>
        <v>10.1</v>
      </c>
      <c r="C110" s="282" t="str">
        <f>IF(Tāme!C113="","",Tāme!C113)</f>
        <v/>
      </c>
      <c r="D110" s="282" t="str">
        <f>IF(Tāme!D113="","",Tāme!D113)</f>
        <v/>
      </c>
      <c r="E110" s="282" t="str">
        <f>IF(Tāme!E113="","",Tāme!E113)</f>
        <v/>
      </c>
      <c r="F110" s="22" t="str">
        <f>IF(Tāme!F113="","",Tāme!F113)</f>
        <v/>
      </c>
      <c r="G110" s="304">
        <f>IF(Tāme!G113="","",Tāme!G113)</f>
        <v>1</v>
      </c>
      <c r="H110" s="22">
        <f>IF(Tāme!H113="","",Tāme!H113)</f>
        <v>0</v>
      </c>
      <c r="I110" s="34">
        <f>IF(Tāme!I113="","",Tāme!I113)</f>
        <v>0</v>
      </c>
      <c r="J110" s="24">
        <f>IF(Tāme!J113="","",Tāme!J113)</f>
        <v>0</v>
      </c>
      <c r="K110" s="25"/>
      <c r="L110" s="24" t="str">
        <f>IF(Tāme!M113="","",Tāme!M113)</f>
        <v/>
      </c>
      <c r="M110" s="109"/>
      <c r="N110" s="37"/>
      <c r="O110" s="40"/>
      <c r="P110" s="348" t="str">
        <f>_xlfn.IFERROR(L110-M110-N110-O110,"")</f>
        <v/>
      </c>
      <c r="Q110" s="60"/>
      <c r="R110" s="69" t="str">
        <f>IF(Tāme!N113="","",Tāme!N113)</f>
        <v/>
      </c>
      <c r="S110" s="109"/>
      <c r="T110" s="37"/>
      <c r="U110" s="40"/>
      <c r="V110" s="40"/>
    </row>
    <row r="111" spans="2:22" s="18" customFormat="1" ht="15" hidden="1" thickBot="1">
      <c r="B111" s="31">
        <f>IF(Tāme!B114="","",Tāme!B114)</f>
        <v>10.2</v>
      </c>
      <c r="C111" s="282" t="str">
        <f>IF(Tāme!C114="","",Tāme!C114)</f>
        <v/>
      </c>
      <c r="D111" s="282" t="str">
        <f>IF(Tāme!D114="","",Tāme!D114)</f>
        <v/>
      </c>
      <c r="E111" s="282" t="str">
        <f>IF(Tāme!E114="","",Tāme!E114)</f>
        <v/>
      </c>
      <c r="F111" s="22" t="str">
        <f>IF(Tāme!F114="","",Tāme!F114)</f>
        <v/>
      </c>
      <c r="G111" s="304">
        <f>IF(Tāme!G114="","",Tāme!G114)</f>
        <v>1</v>
      </c>
      <c r="H111" s="22">
        <f>IF(Tāme!H114="","",Tāme!H114)</f>
        <v>0</v>
      </c>
      <c r="I111" s="34">
        <f>IF(Tāme!I114="","",Tāme!I114)</f>
        <v>0</v>
      </c>
      <c r="J111" s="24">
        <f>IF(Tāme!J114="","",Tāme!J114)</f>
        <v>0</v>
      </c>
      <c r="K111" s="25"/>
      <c r="L111" s="24" t="str">
        <f>IF(Tāme!M114="","",Tāme!M114)</f>
        <v/>
      </c>
      <c r="M111" s="109"/>
      <c r="N111" s="37"/>
      <c r="O111" s="40"/>
      <c r="P111" s="348" t="str">
        <f aca="true" t="shared" si="34" ref="P111:P119">_xlfn.IFERROR(L111-M111-N111-O111,"")</f>
        <v/>
      </c>
      <c r="Q111" s="60"/>
      <c r="R111" s="69" t="str">
        <f>IF(Tāme!N114="","",Tāme!N114)</f>
        <v/>
      </c>
      <c r="S111" s="109"/>
      <c r="T111" s="37"/>
      <c r="U111" s="40"/>
      <c r="V111" s="40"/>
    </row>
    <row r="112" spans="2:22" s="18" customFormat="1" ht="15" hidden="1" outlineLevel="1" thickBot="1">
      <c r="B112" s="31">
        <f>IF(Tāme!B115="","",Tāme!B115)</f>
        <v>10.3</v>
      </c>
      <c r="C112" s="282" t="str">
        <f>IF(Tāme!C115="","",Tāme!C115)</f>
        <v/>
      </c>
      <c r="D112" s="282" t="str">
        <f>IF(Tāme!D115="","",Tāme!D115)</f>
        <v/>
      </c>
      <c r="E112" s="282" t="str">
        <f>IF(Tāme!E115="","",Tāme!E115)</f>
        <v/>
      </c>
      <c r="F112" s="22" t="str">
        <f>IF(Tāme!F115="","",Tāme!F115)</f>
        <v/>
      </c>
      <c r="G112" s="304">
        <f>IF(Tāme!G115="","",Tāme!G115)</f>
        <v>1</v>
      </c>
      <c r="H112" s="22">
        <f>IF(Tāme!H115="","",Tāme!H115)</f>
        <v>0</v>
      </c>
      <c r="I112" s="34">
        <f>IF(Tāme!I115="","",Tāme!I115)</f>
        <v>0</v>
      </c>
      <c r="J112" s="24">
        <f>IF(Tāme!J115="","",Tāme!J115)</f>
        <v>0</v>
      </c>
      <c r="K112" s="25"/>
      <c r="L112" s="24" t="str">
        <f>IF(Tāme!M115="","",Tāme!M115)</f>
        <v/>
      </c>
      <c r="M112" s="109"/>
      <c r="N112" s="37"/>
      <c r="O112" s="40"/>
      <c r="P112" s="348" t="str">
        <f t="shared" si="34"/>
        <v/>
      </c>
      <c r="Q112" s="60"/>
      <c r="R112" s="69" t="str">
        <f>IF(Tāme!N115="","",Tāme!N115)</f>
        <v/>
      </c>
      <c r="S112" s="109"/>
      <c r="T112" s="37"/>
      <c r="U112" s="40"/>
      <c r="V112" s="40"/>
    </row>
    <row r="113" spans="2:22" s="18" customFormat="1" ht="15" hidden="1" outlineLevel="1" thickBot="1">
      <c r="B113" s="31">
        <f>IF(Tāme!B116="","",Tāme!B116)</f>
        <v>10.4</v>
      </c>
      <c r="C113" s="282" t="str">
        <f>IF(Tāme!C116="","",Tāme!C116)</f>
        <v/>
      </c>
      <c r="D113" s="282" t="str">
        <f>IF(Tāme!D116="","",Tāme!D116)</f>
        <v/>
      </c>
      <c r="E113" s="282" t="str">
        <f>IF(Tāme!E116="","",Tāme!E116)</f>
        <v/>
      </c>
      <c r="F113" s="22" t="str">
        <f>IF(Tāme!F116="","",Tāme!F116)</f>
        <v/>
      </c>
      <c r="G113" s="304">
        <f>IF(Tāme!G116="","",Tāme!G116)</f>
        <v>1</v>
      </c>
      <c r="H113" s="22">
        <f>IF(Tāme!H116="","",Tāme!H116)</f>
        <v>0</v>
      </c>
      <c r="I113" s="34">
        <f>IF(Tāme!I116="","",Tāme!I116)</f>
        <v>0</v>
      </c>
      <c r="J113" s="24">
        <f>IF(Tāme!J116="","",Tāme!J116)</f>
        <v>0</v>
      </c>
      <c r="K113" s="25"/>
      <c r="L113" s="24" t="str">
        <f>IF(Tāme!M116="","",Tāme!M116)</f>
        <v/>
      </c>
      <c r="M113" s="109"/>
      <c r="N113" s="37"/>
      <c r="O113" s="40"/>
      <c r="P113" s="348" t="str">
        <f t="shared" si="34"/>
        <v/>
      </c>
      <c r="Q113" s="60"/>
      <c r="R113" s="69" t="str">
        <f>IF(Tāme!N116="","",Tāme!N116)</f>
        <v/>
      </c>
      <c r="S113" s="109"/>
      <c r="T113" s="37"/>
      <c r="U113" s="40"/>
      <c r="V113" s="40"/>
    </row>
    <row r="114" spans="2:22" s="18" customFormat="1" ht="15" hidden="1" outlineLevel="1" thickBot="1">
      <c r="B114" s="31">
        <f>IF(Tāme!B117="","",Tāme!B117)</f>
        <v>10.5</v>
      </c>
      <c r="C114" s="282" t="str">
        <f>IF(Tāme!C117="","",Tāme!C117)</f>
        <v/>
      </c>
      <c r="D114" s="282" t="str">
        <f>IF(Tāme!D117="","",Tāme!D117)</f>
        <v/>
      </c>
      <c r="E114" s="282" t="str">
        <f>IF(Tāme!E117="","",Tāme!E117)</f>
        <v/>
      </c>
      <c r="F114" s="22" t="str">
        <f>IF(Tāme!F117="","",Tāme!F117)</f>
        <v/>
      </c>
      <c r="G114" s="304">
        <f>IF(Tāme!G117="","",Tāme!G117)</f>
        <v>1</v>
      </c>
      <c r="H114" s="22">
        <f>IF(Tāme!H117="","",Tāme!H117)</f>
        <v>0</v>
      </c>
      <c r="I114" s="34">
        <f>IF(Tāme!I117="","",Tāme!I117)</f>
        <v>0</v>
      </c>
      <c r="J114" s="24">
        <f>IF(Tāme!J117="","",Tāme!J117)</f>
        <v>0</v>
      </c>
      <c r="K114" s="25"/>
      <c r="L114" s="24" t="str">
        <f>IF(Tāme!M117="","",Tāme!M117)</f>
        <v/>
      </c>
      <c r="M114" s="109"/>
      <c r="N114" s="37"/>
      <c r="O114" s="40"/>
      <c r="P114" s="348" t="str">
        <f t="shared" si="34"/>
        <v/>
      </c>
      <c r="Q114" s="60"/>
      <c r="R114" s="69" t="str">
        <f>IF(Tāme!N117="","",Tāme!N117)</f>
        <v/>
      </c>
      <c r="S114" s="109"/>
      <c r="T114" s="37"/>
      <c r="U114" s="40"/>
      <c r="V114" s="40"/>
    </row>
    <row r="115" spans="2:22" s="18" customFormat="1" ht="15" hidden="1" outlineLevel="1" thickBot="1">
      <c r="B115" s="31">
        <f>IF(Tāme!B118="","",Tāme!B118)</f>
        <v>10.6</v>
      </c>
      <c r="C115" s="282" t="str">
        <f>IF(Tāme!C118="","",Tāme!C118)</f>
        <v/>
      </c>
      <c r="D115" s="282" t="str">
        <f>IF(Tāme!D118="","",Tāme!D118)</f>
        <v/>
      </c>
      <c r="E115" s="282" t="str">
        <f>IF(Tāme!E118="","",Tāme!E118)</f>
        <v/>
      </c>
      <c r="F115" s="22" t="str">
        <f>IF(Tāme!F118="","",Tāme!F118)</f>
        <v/>
      </c>
      <c r="G115" s="304">
        <f>IF(Tāme!G118="","",Tāme!G118)</f>
        <v>1</v>
      </c>
      <c r="H115" s="22">
        <f>IF(Tāme!H118="","",Tāme!H118)</f>
        <v>0</v>
      </c>
      <c r="I115" s="34">
        <f>IF(Tāme!I118="","",Tāme!I118)</f>
        <v>0</v>
      </c>
      <c r="J115" s="24">
        <f>IF(Tāme!J118="","",Tāme!J118)</f>
        <v>0</v>
      </c>
      <c r="K115" s="25"/>
      <c r="L115" s="24" t="str">
        <f>IF(Tāme!M118="","",Tāme!M118)</f>
        <v/>
      </c>
      <c r="M115" s="109"/>
      <c r="N115" s="37"/>
      <c r="O115" s="40"/>
      <c r="P115" s="348" t="str">
        <f t="shared" si="34"/>
        <v/>
      </c>
      <c r="Q115" s="60"/>
      <c r="R115" s="69" t="str">
        <f>IF(Tāme!N118="","",Tāme!N118)</f>
        <v/>
      </c>
      <c r="S115" s="109"/>
      <c r="T115" s="37"/>
      <c r="U115" s="40"/>
      <c r="V115" s="40"/>
    </row>
    <row r="116" spans="2:22" s="18" customFormat="1" ht="15" hidden="1" outlineLevel="1" thickBot="1">
      <c r="B116" s="31">
        <f>IF(Tāme!B119="","",Tāme!B119)</f>
        <v>10.7</v>
      </c>
      <c r="C116" s="282" t="str">
        <f>IF(Tāme!C119="","",Tāme!C119)</f>
        <v/>
      </c>
      <c r="D116" s="282" t="str">
        <f>IF(Tāme!D119="","",Tāme!D119)</f>
        <v/>
      </c>
      <c r="E116" s="282" t="str">
        <f>IF(Tāme!E119="","",Tāme!E119)</f>
        <v/>
      </c>
      <c r="F116" s="22" t="str">
        <f>IF(Tāme!F119="","",Tāme!F119)</f>
        <v/>
      </c>
      <c r="G116" s="304">
        <f>IF(Tāme!G119="","",Tāme!G119)</f>
        <v>1</v>
      </c>
      <c r="H116" s="22">
        <f>IF(Tāme!H119="","",Tāme!H119)</f>
        <v>0</v>
      </c>
      <c r="I116" s="34">
        <f>IF(Tāme!I119="","",Tāme!I119)</f>
        <v>0</v>
      </c>
      <c r="J116" s="24">
        <f>IF(Tāme!J119="","",Tāme!J119)</f>
        <v>0</v>
      </c>
      <c r="K116" s="25"/>
      <c r="L116" s="24" t="str">
        <f>IF(Tāme!M119="","",Tāme!M119)</f>
        <v/>
      </c>
      <c r="M116" s="109"/>
      <c r="N116" s="37"/>
      <c r="O116" s="40"/>
      <c r="P116" s="348" t="str">
        <f t="shared" si="34"/>
        <v/>
      </c>
      <c r="Q116" s="60"/>
      <c r="R116" s="69" t="str">
        <f>IF(Tāme!N119="","",Tāme!N119)</f>
        <v/>
      </c>
      <c r="S116" s="109"/>
      <c r="T116" s="37"/>
      <c r="U116" s="40"/>
      <c r="V116" s="40"/>
    </row>
    <row r="117" spans="2:22" s="18" customFormat="1" ht="15" hidden="1" outlineLevel="1" thickBot="1">
      <c r="B117" s="31">
        <f>IF(Tāme!B120="","",Tāme!B120)</f>
        <v>10.8</v>
      </c>
      <c r="C117" s="282" t="str">
        <f>IF(Tāme!C120="","",Tāme!C120)</f>
        <v/>
      </c>
      <c r="D117" s="282" t="str">
        <f>IF(Tāme!D120="","",Tāme!D120)</f>
        <v/>
      </c>
      <c r="E117" s="282" t="str">
        <f>IF(Tāme!E120="","",Tāme!E120)</f>
        <v/>
      </c>
      <c r="F117" s="22" t="str">
        <f>IF(Tāme!F120="","",Tāme!F120)</f>
        <v/>
      </c>
      <c r="G117" s="304">
        <f>IF(Tāme!G120="","",Tāme!G120)</f>
        <v>1</v>
      </c>
      <c r="H117" s="22">
        <f>IF(Tāme!H120="","",Tāme!H120)</f>
        <v>0</v>
      </c>
      <c r="I117" s="34">
        <f>IF(Tāme!I120="","",Tāme!I120)</f>
        <v>0</v>
      </c>
      <c r="J117" s="24">
        <f>IF(Tāme!J120="","",Tāme!J120)</f>
        <v>0</v>
      </c>
      <c r="K117" s="25"/>
      <c r="L117" s="24" t="str">
        <f>IF(Tāme!M120="","",Tāme!M120)</f>
        <v/>
      </c>
      <c r="M117" s="109"/>
      <c r="N117" s="37"/>
      <c r="O117" s="40"/>
      <c r="P117" s="348" t="str">
        <f t="shared" si="34"/>
        <v/>
      </c>
      <c r="Q117" s="60"/>
      <c r="R117" s="69" t="str">
        <f>IF(Tāme!N120="","",Tāme!N120)</f>
        <v/>
      </c>
      <c r="S117" s="109"/>
      <c r="T117" s="37"/>
      <c r="U117" s="40"/>
      <c r="V117" s="40"/>
    </row>
    <row r="118" spans="2:22" s="18" customFormat="1" ht="15" hidden="1" outlineLevel="1" thickBot="1">
      <c r="B118" s="31">
        <f>IF(Tāme!B121="","",Tāme!B121)</f>
        <v>10.9</v>
      </c>
      <c r="C118" s="282" t="str">
        <f>IF(Tāme!C121="","",Tāme!C121)</f>
        <v/>
      </c>
      <c r="D118" s="282" t="str">
        <f>IF(Tāme!D121="","",Tāme!D121)</f>
        <v/>
      </c>
      <c r="E118" s="282" t="str">
        <f>IF(Tāme!E121="","",Tāme!E121)</f>
        <v/>
      </c>
      <c r="F118" s="22" t="str">
        <f>IF(Tāme!F121="","",Tāme!F121)</f>
        <v/>
      </c>
      <c r="G118" s="304">
        <f>IF(Tāme!G121="","",Tāme!G121)</f>
        <v>1</v>
      </c>
      <c r="H118" s="22">
        <f>IF(Tāme!H121="","",Tāme!H121)</f>
        <v>0</v>
      </c>
      <c r="I118" s="34">
        <f>IF(Tāme!I121="","",Tāme!I121)</f>
        <v>0</v>
      </c>
      <c r="J118" s="24">
        <f>IF(Tāme!J121="","",Tāme!J121)</f>
        <v>0</v>
      </c>
      <c r="K118" s="25"/>
      <c r="L118" s="24" t="str">
        <f>IF(Tāme!M121="","",Tāme!M121)</f>
        <v/>
      </c>
      <c r="M118" s="109"/>
      <c r="N118" s="37"/>
      <c r="O118" s="40"/>
      <c r="P118" s="348" t="str">
        <f t="shared" si="34"/>
        <v/>
      </c>
      <c r="Q118" s="60"/>
      <c r="R118" s="69" t="str">
        <f>IF(Tāme!N121="","",Tāme!N121)</f>
        <v/>
      </c>
      <c r="S118" s="109"/>
      <c r="T118" s="37"/>
      <c r="U118" s="40"/>
      <c r="V118" s="40"/>
    </row>
    <row r="119" spans="2:22" s="18" customFormat="1" ht="15" hidden="1" outlineLevel="1" thickBot="1">
      <c r="B119" s="32" t="str">
        <f>IF(Tāme!B122="","",Tāme!B122)</f>
        <v>10.10.</v>
      </c>
      <c r="C119" s="283" t="str">
        <f>IF(Tāme!C122="","",Tāme!C122)</f>
        <v/>
      </c>
      <c r="D119" s="283" t="str">
        <f>IF(Tāme!D122="","",Tāme!D122)</f>
        <v/>
      </c>
      <c r="E119" s="283" t="str">
        <f>IF(Tāme!E122="","",Tāme!E122)</f>
        <v/>
      </c>
      <c r="F119" s="23" t="str">
        <f>IF(Tāme!F122="","",Tāme!F122)</f>
        <v/>
      </c>
      <c r="G119" s="305">
        <f>IF(Tāme!G122="","",Tāme!G122)</f>
        <v>1</v>
      </c>
      <c r="H119" s="23">
        <f>IF(Tāme!H122="","",Tāme!H122)</f>
        <v>0</v>
      </c>
      <c r="I119" s="35">
        <f>IF(Tāme!I122="","",Tāme!I122)</f>
        <v>0</v>
      </c>
      <c r="J119" s="33">
        <f>IF(Tāme!J122="","",Tāme!J122)</f>
        <v>0</v>
      </c>
      <c r="K119" s="25"/>
      <c r="L119" s="24" t="str">
        <f>IF(Tāme!M122="","",Tāme!M122)</f>
        <v/>
      </c>
      <c r="M119" s="110"/>
      <c r="N119" s="37"/>
      <c r="O119" s="40"/>
      <c r="P119" s="348" t="str">
        <f t="shared" si="34"/>
        <v/>
      </c>
      <c r="Q119" s="60"/>
      <c r="R119" s="74" t="str">
        <f>IF(Tāme!N122="","",Tāme!N122)</f>
        <v/>
      </c>
      <c r="S119" s="110"/>
      <c r="T119" s="37"/>
      <c r="U119" s="40"/>
      <c r="V119" s="40"/>
    </row>
    <row r="120" spans="2:22" s="19" customFormat="1" ht="21.75" customHeight="1" thickBot="1" thickTop="1">
      <c r="B120" s="438" t="s">
        <v>33</v>
      </c>
      <c r="C120" s="439"/>
      <c r="D120" s="439"/>
      <c r="E120" s="439"/>
      <c r="F120" s="439"/>
      <c r="G120" s="440"/>
      <c r="H120" s="231">
        <f>SUM(H10:H119)</f>
        <v>0</v>
      </c>
      <c r="I120" s="232">
        <f>SUM(I10:I119)</f>
        <v>0</v>
      </c>
      <c r="J120" s="233">
        <f>J98+J87+J76+J65+J54+J43+J32+J21+J10+J109</f>
        <v>0</v>
      </c>
      <c r="K120" s="25"/>
      <c r="L120" s="233">
        <f>L98+L87+L76+L65+L54+L43+L32+L21+L10+L109</f>
        <v>0</v>
      </c>
      <c r="M120" s="233">
        <f>M98+M87+M76+M65+M54+M43+M32+M21+M10+M109</f>
        <v>0</v>
      </c>
      <c r="N120" s="233">
        <f>N98+N87+N76+N65+N54+N43+N32+N21+N10+N109</f>
        <v>0</v>
      </c>
      <c r="O120" s="233">
        <f>O98+O87+O76+O65+O54+O43+O32+O21+O10+O109</f>
        <v>0</v>
      </c>
      <c r="P120" s="186">
        <f>P98+P87+P76+P65+P54+P43+P32+P21+P10+P109</f>
        <v>0</v>
      </c>
      <c r="Q120" s="60"/>
      <c r="R120" s="186">
        <f>R98+R87+R76+R65+R54+R43+R32+R21+R10+R109</f>
        <v>0</v>
      </c>
      <c r="S120" s="233">
        <f>S98+S87+S76+S65+S54+S43+S32+S21+S10+S109</f>
        <v>0</v>
      </c>
      <c r="T120" s="233">
        <f>T98+T87+T76+T65+T54+T43+T32+T21+T10+T109</f>
        <v>0</v>
      </c>
      <c r="U120" s="233">
        <f>U98+U87+U76+U65+U54+U43+U32+U21+U10+U109</f>
        <v>0</v>
      </c>
      <c r="V120" s="233">
        <f>V98+V87+V76+V65+V54+V43+V32+V21+V10+V109</f>
        <v>0</v>
      </c>
    </row>
    <row r="121" spans="3:18" s="19" customFormat="1" ht="21.75" customHeight="1" thickTop="1">
      <c r="C121" s="284"/>
      <c r="D121" s="284"/>
      <c r="E121" s="284"/>
      <c r="R121" s="327" t="str">
        <f>IF(OR(L120+R120&gt;M120+N120+O120+P120+S120+T120+T120+U120+V120,L120+R120&lt;M120+N120+O120+P120+S120+T120+T120+U120+V120),"! Nav veikts korekts Neattiecināmo izmaksu sadalījums pa finansētājiem","")</f>
        <v/>
      </c>
    </row>
    <row r="122" spans="2:5" s="19" customFormat="1" ht="21.75" customHeight="1">
      <c r="B122" s="19" t="s">
        <v>38</v>
      </c>
      <c r="C122" s="284"/>
      <c r="D122" s="284"/>
      <c r="E122" s="284"/>
    </row>
    <row r="123" spans="2:23" s="19" customFormat="1" ht="43.5" customHeight="1">
      <c r="B123" s="436"/>
      <c r="C123" s="437"/>
      <c r="D123" s="437"/>
      <c r="E123" s="437"/>
      <c r="F123" s="437"/>
      <c r="G123" s="437"/>
      <c r="H123" s="437"/>
      <c r="I123" s="437"/>
      <c r="J123" s="437"/>
      <c r="K123" s="437"/>
      <c r="L123" s="437"/>
      <c r="M123" s="437"/>
      <c r="N123" s="437"/>
      <c r="O123" s="437"/>
      <c r="P123" s="437"/>
      <c r="Q123" s="437"/>
      <c r="R123" s="437"/>
      <c r="S123" s="437"/>
      <c r="T123" s="437"/>
      <c r="U123" s="437"/>
      <c r="V123" s="437"/>
      <c r="W123" s="437"/>
    </row>
    <row r="124" spans="3:5" s="19" customFormat="1" ht="21.75" customHeight="1">
      <c r="C124" s="284"/>
      <c r="D124" s="284"/>
      <c r="E124" s="284"/>
    </row>
    <row r="125" spans="2:22" s="19" customFormat="1" ht="6" customHeight="1">
      <c r="B125" s="26"/>
      <c r="C125" s="285"/>
      <c r="D125" s="285"/>
      <c r="E125" s="285"/>
      <c r="F125" s="26"/>
      <c r="G125" s="26"/>
      <c r="H125" s="26"/>
      <c r="I125" s="26"/>
      <c r="J125" s="26"/>
      <c r="K125" s="25"/>
      <c r="L125" s="25"/>
      <c r="M125" s="25"/>
      <c r="N125" s="25"/>
      <c r="O125" s="25"/>
      <c r="P125" s="25"/>
      <c r="Q125" s="25"/>
      <c r="R125" s="26"/>
      <c r="S125" s="26"/>
      <c r="T125" s="26"/>
      <c r="U125" s="25"/>
      <c r="V125" s="25"/>
    </row>
    <row r="126" spans="18:22" ht="15" hidden="1">
      <c r="R126" s="25"/>
      <c r="S126" s="25"/>
      <c r="T126" s="25"/>
      <c r="U126" s="25"/>
      <c r="V126" s="25"/>
    </row>
    <row r="127" spans="2:22" ht="15" hidden="1">
      <c r="B127" s="1" t="s">
        <v>38</v>
      </c>
      <c r="R127" s="25"/>
      <c r="S127" s="25"/>
      <c r="T127" s="25"/>
      <c r="U127" s="25"/>
      <c r="V127" s="25"/>
    </row>
    <row r="128" spans="18:22" ht="15" hidden="1">
      <c r="R128" s="25"/>
      <c r="S128" s="25"/>
      <c r="T128" s="25"/>
      <c r="U128" s="25"/>
      <c r="V128" s="25"/>
    </row>
  </sheetData>
  <sheetProtection algorithmName="SHA-512" hashValue="RfcMD/e0gKh4t3goDBkckccSHRK55pHPF0D5yGzHwFm1FgtZNfsTtip4/ZIdv8q/exzmRU+FRxA1yuUW1ck/hw==" saltValue="bp78IBMV6V4IJrm0BxaBUA==" spinCount="100000" sheet="1" scenarios="1" formatCells="0" formatColumns="0" formatRows="0"/>
  <mergeCells count="27">
    <mergeCell ref="B123:W123"/>
    <mergeCell ref="B120:G120"/>
    <mergeCell ref="R8:R9"/>
    <mergeCell ref="C32:D32"/>
    <mergeCell ref="C43:D43"/>
    <mergeCell ref="C54:D54"/>
    <mergeCell ref="C65:D65"/>
    <mergeCell ref="C76:D76"/>
    <mergeCell ref="C87:D87"/>
    <mergeCell ref="J8:J9"/>
    <mergeCell ref="C10:D10"/>
    <mergeCell ref="C21:D21"/>
    <mergeCell ref="H1:W1"/>
    <mergeCell ref="C109:D109"/>
    <mergeCell ref="H8:H9"/>
    <mergeCell ref="C98:D98"/>
    <mergeCell ref="B4:U4"/>
    <mergeCell ref="B5:U5"/>
    <mergeCell ref="I8:I9"/>
    <mergeCell ref="B8:B9"/>
    <mergeCell ref="C8:C9"/>
    <mergeCell ref="D8:E8"/>
    <mergeCell ref="F8:F9"/>
    <mergeCell ref="G8:G9"/>
    <mergeCell ref="S8:V8"/>
    <mergeCell ref="L8:L9"/>
    <mergeCell ref="M8:P8"/>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D83F1-3F7F-4896-9DFC-23B18B17EC83}">
  <sheetPr>
    <tabColor theme="3" tint="0.7999799847602844"/>
    <outlinePr summaryBelow="0" summaryRight="0"/>
  </sheetPr>
  <dimension ref="A1:AG134"/>
  <sheetViews>
    <sheetView showGridLines="0" zoomScale="90" zoomScaleNormal="90" workbookViewId="0" topLeftCell="A1">
      <selection activeCell="H16" sqref="H16"/>
    </sheetView>
  </sheetViews>
  <sheetFormatPr defaultColWidth="0" defaultRowHeight="15" zeroHeight="1" outlineLevelRow="1" outlineLevelCol="1"/>
  <cols>
    <col min="1" max="1" width="1.57421875" style="43" customWidth="1"/>
    <col min="2" max="2" width="4.57421875" style="43" customWidth="1"/>
    <col min="3" max="3" width="41.421875" style="43" customWidth="1"/>
    <col min="4" max="4" width="12.7109375" style="268" customWidth="1"/>
    <col min="5" max="5" width="13.7109375" style="268" customWidth="1"/>
    <col min="6" max="7" width="13.7109375" style="43" customWidth="1"/>
    <col min="8" max="8" width="13.7109375" style="56" customWidth="1"/>
    <col min="9" max="9" width="11.8515625" style="82" customWidth="1"/>
    <col min="10" max="10" width="11.8515625" style="90" customWidth="1"/>
    <col min="11" max="11" width="3.28125" style="236" customWidth="1"/>
    <col min="12" max="12" width="10.28125" style="83" customWidth="1"/>
    <col min="13" max="14" width="10.28125" style="43" customWidth="1" outlineLevel="1"/>
    <col min="15" max="15" width="10.28125" style="84" customWidth="1" outlineLevel="1"/>
    <col min="16" max="16" width="10.28125" style="43" customWidth="1" outlineLevel="1"/>
    <col min="17" max="17" width="3.00390625" style="43" customWidth="1"/>
    <col min="18" max="18" width="10.28125" style="43" customWidth="1"/>
    <col min="19" max="22" width="10.28125" style="43" customWidth="1" outlineLevel="1"/>
    <col min="23" max="23" width="2.8515625" style="43" customWidth="1"/>
    <col min="24" max="24" width="10.28125" style="43" customWidth="1"/>
    <col min="25" max="28" width="10.28125" style="43" customWidth="1" outlineLevel="1"/>
    <col min="29" max="29" width="2.8515625" style="43" customWidth="1"/>
    <col min="30" max="34" width="9.140625" style="43" hidden="1" customWidth="1"/>
    <col min="35" max="38" width="0" style="43" hidden="1" customWidth="1"/>
    <col min="39" max="16384" width="9.140625" style="43" hidden="1" customWidth="1"/>
  </cols>
  <sheetData>
    <row r="1" spans="6:33" ht="77.25" customHeight="1">
      <c r="F1" s="44"/>
      <c r="G1" s="44"/>
      <c r="H1" s="44"/>
      <c r="I1" s="381" t="s">
        <v>83</v>
      </c>
      <c r="J1" s="381"/>
      <c r="K1" s="381"/>
      <c r="L1" s="381"/>
      <c r="M1" s="381"/>
      <c r="N1" s="381"/>
      <c r="O1" s="381"/>
      <c r="P1" s="381"/>
      <c r="Q1" s="381"/>
      <c r="R1" s="381"/>
      <c r="S1" s="381"/>
      <c r="T1" s="381"/>
      <c r="U1" s="381"/>
      <c r="V1" s="381"/>
      <c r="W1" s="381"/>
      <c r="X1" s="381"/>
      <c r="Y1" s="381"/>
      <c r="Z1" s="381"/>
      <c r="AA1" s="381"/>
      <c r="AB1" s="381"/>
      <c r="AC1" s="45"/>
      <c r="AD1" s="45"/>
      <c r="AE1" s="45"/>
      <c r="AF1" s="45"/>
      <c r="AG1" s="45"/>
    </row>
    <row r="2" spans="2:28" ht="16.5" customHeight="1" thickBot="1">
      <c r="B2" s="103" t="s">
        <v>32</v>
      </c>
      <c r="C2" s="46"/>
      <c r="D2" s="291"/>
      <c r="E2" s="292"/>
      <c r="F2" s="47"/>
      <c r="G2" s="49"/>
      <c r="H2" s="47"/>
      <c r="I2" s="48"/>
      <c r="J2" s="48"/>
      <c r="K2" s="48"/>
      <c r="L2" s="48"/>
      <c r="M2" s="48"/>
      <c r="N2" s="48"/>
      <c r="O2" s="48"/>
      <c r="P2" s="48"/>
      <c r="Q2" s="48"/>
      <c r="R2" s="48"/>
      <c r="S2" s="48"/>
      <c r="T2" s="48"/>
      <c r="U2" s="48"/>
      <c r="V2" s="48"/>
      <c r="W2" s="48"/>
      <c r="X2" s="48"/>
      <c r="Y2" s="48"/>
      <c r="Z2" s="48"/>
      <c r="AA2" s="48"/>
      <c r="AB2" s="48"/>
    </row>
    <row r="3" spans="2:28" ht="4.5" customHeight="1">
      <c r="B3" s="116"/>
      <c r="C3" s="117"/>
      <c r="D3" s="293"/>
      <c r="E3" s="294"/>
      <c r="F3" s="118"/>
      <c r="G3" s="119"/>
      <c r="H3" s="120"/>
      <c r="I3" s="121"/>
      <c r="J3" s="121"/>
      <c r="K3" s="121"/>
      <c r="L3" s="121"/>
      <c r="M3" s="121"/>
      <c r="N3" s="121"/>
      <c r="O3" s="121"/>
      <c r="P3" s="121"/>
      <c r="Q3" s="121"/>
      <c r="R3" s="121"/>
      <c r="S3" s="121"/>
      <c r="T3" s="121"/>
      <c r="U3" s="121"/>
      <c r="V3" s="121"/>
      <c r="W3" s="121"/>
      <c r="X3" s="121"/>
      <c r="Y3" s="121"/>
      <c r="Z3" s="121"/>
      <c r="AA3" s="121"/>
      <c r="AB3" s="345"/>
    </row>
    <row r="4" spans="2:28" s="58" customFormat="1" ht="12" customHeight="1">
      <c r="B4" s="445" t="s">
        <v>79</v>
      </c>
      <c r="C4" s="445"/>
      <c r="D4" s="445"/>
      <c r="E4" s="445"/>
      <c r="F4" s="445"/>
      <c r="G4" s="445"/>
      <c r="H4" s="445"/>
      <c r="I4" s="445"/>
      <c r="J4" s="445"/>
      <c r="K4" s="445"/>
      <c r="L4" s="445"/>
      <c r="M4" s="122"/>
      <c r="N4" s="122"/>
      <c r="O4" s="122"/>
      <c r="P4" s="122"/>
      <c r="Q4" s="122"/>
      <c r="R4" s="122"/>
      <c r="S4" s="122"/>
      <c r="T4" s="122"/>
      <c r="U4" s="122"/>
      <c r="V4" s="122"/>
      <c r="W4" s="122"/>
      <c r="X4" s="122"/>
      <c r="Y4" s="122"/>
      <c r="Z4" s="122"/>
      <c r="AA4" s="122"/>
      <c r="AB4" s="122"/>
    </row>
    <row r="5" spans="2:28" s="58" customFormat="1" ht="5.25" customHeight="1">
      <c r="B5" s="123"/>
      <c r="C5" s="123"/>
      <c r="D5" s="124"/>
      <c r="E5" s="123"/>
      <c r="F5" s="123"/>
      <c r="G5" s="123"/>
      <c r="H5" s="123"/>
      <c r="I5" s="122"/>
      <c r="J5" s="122"/>
      <c r="K5" s="122"/>
      <c r="L5" s="122"/>
      <c r="M5" s="122"/>
      <c r="N5" s="122"/>
      <c r="O5" s="122"/>
      <c r="P5" s="122"/>
      <c r="Q5" s="122"/>
      <c r="R5" s="122"/>
      <c r="S5" s="122"/>
      <c r="T5" s="122"/>
      <c r="U5" s="122"/>
      <c r="V5" s="122"/>
      <c r="W5" s="122"/>
      <c r="X5" s="122"/>
      <c r="Y5" s="122"/>
      <c r="Z5" s="122"/>
      <c r="AA5" s="122"/>
      <c r="AB5" s="122"/>
    </row>
    <row r="6" spans="2:29" s="58" customFormat="1" ht="24.75" customHeight="1" thickBot="1">
      <c r="B6" s="448" t="str">
        <f>IF(OR(Tāme!P123&gt;0.01,Tāme!P123&lt;-0.01),"! Kopsavilkumi nav korekti, jo darba lapā Tāme nav veikts korekts sadalījums starp Attiecināmām un Neattiecināmām izmaksām!",IF('Attiecināmās izmaksas'!L119=SUM('Attiecināmās izmaksas'!M119:P119),"","! Kopsavilkumi nav korekti, jo darba lapā Attiecināmās izmaksas nav veikts korekts izmaksu sadalījums starp finansētājiem"))</f>
        <v/>
      </c>
      <c r="C6" s="448"/>
      <c r="D6" s="448"/>
      <c r="E6" s="448"/>
      <c r="F6" s="448"/>
      <c r="G6" s="448"/>
      <c r="H6" s="448"/>
      <c r="I6" s="449" t="str">
        <f>Tāme!N125</f>
        <v/>
      </c>
      <c r="J6" s="449"/>
      <c r="K6" s="449"/>
      <c r="L6" s="449"/>
      <c r="M6" s="449"/>
      <c r="N6" s="449"/>
      <c r="O6" s="449"/>
      <c r="P6" s="449"/>
      <c r="Q6" s="449"/>
      <c r="R6" s="449"/>
      <c r="S6" s="449"/>
      <c r="T6" s="449"/>
      <c r="U6" s="449"/>
      <c r="V6" s="449"/>
      <c r="W6" s="449"/>
      <c r="X6" s="449"/>
      <c r="Y6" s="449"/>
      <c r="Z6" s="449"/>
      <c r="AA6" s="449"/>
      <c r="AB6" s="349"/>
      <c r="AC6" s="318"/>
    </row>
    <row r="7" spans="2:9" s="98" customFormat="1" ht="8.25" customHeight="1">
      <c r="B7" s="99"/>
      <c r="C7" s="99"/>
      <c r="D7" s="99"/>
      <c r="E7" s="99"/>
      <c r="F7" s="99"/>
      <c r="G7" s="99"/>
      <c r="H7" s="99"/>
      <c r="I7" s="100"/>
    </row>
    <row r="8" spans="2:9" s="101" customFormat="1" ht="14.25" customHeight="1">
      <c r="B8" s="104" t="s">
        <v>36</v>
      </c>
      <c r="C8" s="112"/>
      <c r="D8" s="267"/>
      <c r="E8" s="267"/>
      <c r="F8" s="112"/>
      <c r="G8" s="112"/>
      <c r="H8" s="112"/>
      <c r="I8" s="102"/>
    </row>
    <row r="9" spans="2:9" s="98" customFormat="1" ht="6" customHeight="1">
      <c r="B9" s="105"/>
      <c r="C9" s="99"/>
      <c r="D9" s="99"/>
      <c r="E9" s="99"/>
      <c r="F9" s="99"/>
      <c r="G9" s="99"/>
      <c r="H9" s="99"/>
      <c r="I9" s="100"/>
    </row>
    <row r="10" spans="2:28" s="97" customFormat="1" ht="14.25" customHeight="1">
      <c r="B10" s="472" t="s">
        <v>1</v>
      </c>
      <c r="C10" s="473"/>
      <c r="D10" s="446" t="s">
        <v>11</v>
      </c>
      <c r="E10" s="447" t="s">
        <v>18</v>
      </c>
      <c r="F10" s="447"/>
      <c r="G10" s="447"/>
      <c r="H10" s="447"/>
      <c r="I10" s="102"/>
      <c r="J10" s="101"/>
      <c r="K10" s="101"/>
      <c r="L10" s="101"/>
      <c r="M10" s="101"/>
      <c r="N10" s="101"/>
      <c r="O10" s="101"/>
      <c r="P10" s="101"/>
      <c r="Q10" s="101"/>
      <c r="R10" s="101"/>
      <c r="S10" s="101"/>
      <c r="T10" s="101"/>
      <c r="U10" s="101"/>
      <c r="V10" s="101"/>
      <c r="W10" s="101"/>
      <c r="X10" s="101"/>
      <c r="Y10" s="101"/>
      <c r="Z10" s="101"/>
      <c r="AA10" s="101"/>
      <c r="AB10" s="101"/>
    </row>
    <row r="11" spans="2:28" s="97" customFormat="1" ht="56.25" customHeight="1">
      <c r="B11" s="474"/>
      <c r="C11" s="475"/>
      <c r="D11" s="446"/>
      <c r="E11" s="234" t="s">
        <v>61</v>
      </c>
      <c r="F11" s="234" t="s">
        <v>62</v>
      </c>
      <c r="G11" s="234" t="s">
        <v>63</v>
      </c>
      <c r="H11" s="235" t="s">
        <v>117</v>
      </c>
      <c r="I11" s="102"/>
      <c r="J11" s="101"/>
      <c r="K11" s="101"/>
      <c r="L11" s="101"/>
      <c r="M11" s="101"/>
      <c r="N11" s="101"/>
      <c r="O11" s="101"/>
      <c r="P11" s="101"/>
      <c r="Q11" s="101"/>
      <c r="R11" s="101"/>
      <c r="S11" s="101"/>
      <c r="T11" s="101"/>
      <c r="U11" s="101"/>
      <c r="V11" s="101"/>
      <c r="W11" s="101"/>
      <c r="X11" s="101"/>
      <c r="Y11" s="101"/>
      <c r="Z11" s="101"/>
      <c r="AA11" s="101"/>
      <c r="AB11" s="101"/>
    </row>
    <row r="12" spans="2:28" s="97" customFormat="1" ht="13.5" customHeight="1">
      <c r="B12" s="470" t="s">
        <v>31</v>
      </c>
      <c r="C12" s="471"/>
      <c r="D12" s="297">
        <f>'Attiecināmās izmaksas'!L119</f>
        <v>0</v>
      </c>
      <c r="E12" s="297">
        <f>'Attiecināmās izmaksas'!M119</f>
        <v>0</v>
      </c>
      <c r="F12" s="297">
        <f>'Attiecināmās izmaksas'!N119</f>
        <v>0</v>
      </c>
      <c r="G12" s="297">
        <f>'Attiecināmās izmaksas'!O119</f>
        <v>0</v>
      </c>
      <c r="H12" s="297">
        <f>'Attiecināmās izmaksas'!P119</f>
        <v>0</v>
      </c>
      <c r="I12" s="263" t="str">
        <f>_xlfn.IFERROR(IF(E12/H12&lt;5%," ! Aizņēmēja līdzdalībai projektā jābūt ne mazākai kā 5% no ALTUM aizdevuma",""),"")</f>
        <v/>
      </c>
      <c r="J12" s="101"/>
      <c r="K12" s="101"/>
      <c r="L12" s="101"/>
      <c r="M12" s="101"/>
      <c r="N12" s="101"/>
      <c r="O12" s="101"/>
      <c r="P12" s="101"/>
      <c r="Q12" s="101"/>
      <c r="R12" s="101"/>
      <c r="S12" s="101"/>
      <c r="T12" s="101"/>
      <c r="U12" s="101"/>
      <c r="V12" s="101"/>
      <c r="W12" s="101"/>
      <c r="X12" s="101"/>
      <c r="Y12" s="101"/>
      <c r="Z12" s="101"/>
      <c r="AA12" s="101"/>
      <c r="AB12" s="101"/>
    </row>
    <row r="13" spans="2:28" s="97" customFormat="1" ht="13.5" customHeight="1">
      <c r="B13" s="491" t="s">
        <v>96</v>
      </c>
      <c r="C13" s="492"/>
      <c r="D13" s="493">
        <f>D14+D15</f>
        <v>0</v>
      </c>
      <c r="E13" s="493">
        <f aca="true" t="shared" si="0" ref="E13:H13">E14+E15</f>
        <v>0</v>
      </c>
      <c r="F13" s="493">
        <f t="shared" si="0"/>
        <v>0</v>
      </c>
      <c r="G13" s="493">
        <f t="shared" si="0"/>
        <v>0</v>
      </c>
      <c r="H13" s="493">
        <f t="shared" si="0"/>
        <v>0</v>
      </c>
      <c r="I13" s="102"/>
      <c r="J13" s="101"/>
      <c r="K13" s="101"/>
      <c r="L13" s="101"/>
      <c r="M13" s="101"/>
      <c r="N13" s="101"/>
      <c r="O13" s="101"/>
      <c r="P13" s="101"/>
      <c r="Q13" s="101"/>
      <c r="R13" s="101"/>
      <c r="S13" s="101"/>
      <c r="T13" s="101"/>
      <c r="U13" s="101"/>
      <c r="V13" s="101"/>
      <c r="W13" s="101"/>
      <c r="X13" s="101"/>
      <c r="Y13" s="101"/>
      <c r="Z13" s="101"/>
      <c r="AA13" s="101"/>
      <c r="AB13" s="101"/>
    </row>
    <row r="14" spans="2:28" s="97" customFormat="1" ht="26.25" customHeight="1">
      <c r="B14" s="483" t="s">
        <v>108</v>
      </c>
      <c r="C14" s="484"/>
      <c r="D14" s="485">
        <f>'Neattiecināmās izmaksas'!L120</f>
        <v>0</v>
      </c>
      <c r="E14" s="485">
        <f>'Neattiecināmās izmaksas'!M120</f>
        <v>0</v>
      </c>
      <c r="F14" s="485">
        <f>'Neattiecināmās izmaksas'!N120</f>
        <v>0</v>
      </c>
      <c r="G14" s="485">
        <f>'Neattiecināmās izmaksas'!O120</f>
        <v>0</v>
      </c>
      <c r="H14" s="485">
        <f>'Neattiecināmās izmaksas'!P120</f>
        <v>0</v>
      </c>
      <c r="I14" s="102"/>
      <c r="J14" s="101"/>
      <c r="K14" s="101"/>
      <c r="L14" s="101"/>
      <c r="M14" s="101"/>
      <c r="N14" s="101"/>
      <c r="O14" s="101"/>
      <c r="P14" s="101"/>
      <c r="Q14" s="101"/>
      <c r="R14" s="101"/>
      <c r="S14" s="101"/>
      <c r="T14" s="101"/>
      <c r="U14" s="101"/>
      <c r="V14" s="101"/>
      <c r="W14" s="101"/>
      <c r="X14" s="101"/>
      <c r="Y14" s="101"/>
      <c r="Z14" s="101"/>
      <c r="AA14" s="101"/>
      <c r="AB14" s="101"/>
    </row>
    <row r="15" spans="2:28" s="97" customFormat="1" ht="24" customHeight="1" thickBot="1">
      <c r="B15" s="486" t="s">
        <v>97</v>
      </c>
      <c r="C15" s="487"/>
      <c r="D15" s="488">
        <f>'Neattiecināmās izmaksas'!R120</f>
        <v>0</v>
      </c>
      <c r="E15" s="488">
        <f>'Neattiecināmās izmaksas'!S120</f>
        <v>0</v>
      </c>
      <c r="F15" s="488">
        <f>'Neattiecināmās izmaksas'!T120</f>
        <v>0</v>
      </c>
      <c r="G15" s="488">
        <f>'Neattiecināmās izmaksas'!U120</f>
        <v>0</v>
      </c>
      <c r="H15" s="488">
        <f>'Neattiecināmās izmaksas'!V120</f>
        <v>0</v>
      </c>
      <c r="I15" s="352" t="str">
        <f>IF(H15&gt;1,"Informācija- ALTUM aizdevums Pārējām neattiecināmā izmaksām nevar tikt izvērtēts 'Zemas īres mājokļu būvniecības ar kapitāla atlaidi' atbalsta programmas ietvaros. Par šo izmaksu finansēšanu jāiesniedz atsevišķs aizdevuma pieteikums","")</f>
        <v/>
      </c>
      <c r="J15" s="101"/>
      <c r="K15" s="101"/>
      <c r="L15" s="101"/>
      <c r="M15" s="101"/>
      <c r="N15" s="101"/>
      <c r="O15" s="101"/>
      <c r="P15" s="101"/>
      <c r="Q15" s="101"/>
      <c r="R15" s="101"/>
      <c r="S15" s="101"/>
      <c r="T15" s="101"/>
      <c r="U15" s="101"/>
      <c r="V15" s="101"/>
      <c r="W15" s="101"/>
      <c r="X15" s="101"/>
      <c r="Y15" s="101"/>
      <c r="Z15" s="101"/>
      <c r="AA15" s="101"/>
      <c r="AB15" s="101"/>
    </row>
    <row r="16" spans="2:28" s="97" customFormat="1" ht="13.5" customHeight="1" thickTop="1">
      <c r="B16" s="494" t="s">
        <v>33</v>
      </c>
      <c r="C16" s="494"/>
      <c r="D16" s="495">
        <f>SUM(D12:D13)</f>
        <v>0</v>
      </c>
      <c r="E16" s="495">
        <f aca="true" t="shared" si="1" ref="E16:H16">SUM(E12:E13)</f>
        <v>0</v>
      </c>
      <c r="F16" s="495">
        <f t="shared" si="1"/>
        <v>0</v>
      </c>
      <c r="G16" s="495">
        <f t="shared" si="1"/>
        <v>0</v>
      </c>
      <c r="H16" s="495">
        <f t="shared" si="1"/>
        <v>0</v>
      </c>
      <c r="I16" s="263" t="str">
        <f>IF(D16=SUM(E16:H16),"","Tāmē nav veikts korekts izmaksu sadalījums!")</f>
        <v/>
      </c>
      <c r="J16" s="101"/>
      <c r="K16" s="101"/>
      <c r="L16" s="101"/>
      <c r="M16" s="101"/>
      <c r="N16" s="101"/>
      <c r="O16" s="101"/>
      <c r="P16" s="101"/>
      <c r="Q16" s="101"/>
      <c r="R16" s="101"/>
      <c r="S16" s="101"/>
      <c r="T16" s="101"/>
      <c r="U16" s="101"/>
      <c r="V16" s="101"/>
      <c r="W16" s="101"/>
      <c r="X16" s="101"/>
      <c r="Y16" s="101"/>
      <c r="Z16" s="101"/>
      <c r="AA16" s="101"/>
      <c r="AB16" s="101"/>
    </row>
    <row r="17" spans="2:33" ht="18.75" customHeight="1">
      <c r="B17" s="56"/>
      <c r="C17" s="56"/>
      <c r="D17" s="489"/>
      <c r="E17" s="489"/>
      <c r="F17" s="490"/>
      <c r="G17" s="490"/>
      <c r="H17" s="490"/>
      <c r="I17" s="111"/>
      <c r="J17" s="111"/>
      <c r="K17" s="111"/>
      <c r="L17" s="111"/>
      <c r="M17" s="111"/>
      <c r="N17" s="111"/>
      <c r="O17" s="111"/>
      <c r="P17" s="111"/>
      <c r="Q17" s="111"/>
      <c r="R17" s="111"/>
      <c r="S17" s="111"/>
      <c r="T17" s="111"/>
      <c r="U17" s="111"/>
      <c r="V17" s="111"/>
      <c r="W17" s="111"/>
      <c r="X17" s="111"/>
      <c r="Y17" s="111"/>
      <c r="Z17" s="111"/>
      <c r="AA17" s="111"/>
      <c r="AB17" s="111"/>
      <c r="AC17" s="45"/>
      <c r="AD17" s="45"/>
      <c r="AE17" s="45"/>
      <c r="AF17" s="45"/>
      <c r="AG17" s="45"/>
    </row>
    <row r="18" spans="2:9" s="101" customFormat="1" ht="14.25" customHeight="1">
      <c r="B18" s="104" t="s">
        <v>37</v>
      </c>
      <c r="C18" s="112"/>
      <c r="D18" s="267"/>
      <c r="E18" s="267"/>
      <c r="F18" s="112"/>
      <c r="G18" s="112"/>
      <c r="H18" s="112"/>
      <c r="I18" s="102"/>
    </row>
    <row r="19" spans="2:15" ht="6" customHeight="1">
      <c r="B19" s="50"/>
      <c r="C19" s="51"/>
      <c r="D19" s="271"/>
      <c r="E19" s="272"/>
      <c r="F19" s="53"/>
      <c r="G19" s="54"/>
      <c r="H19" s="55"/>
      <c r="I19" s="54"/>
      <c r="J19" s="85"/>
      <c r="K19" s="56"/>
      <c r="L19" s="54"/>
      <c r="M19" s="54"/>
      <c r="N19" s="54"/>
      <c r="O19" s="57"/>
    </row>
    <row r="20" spans="2:28" ht="16.5" customHeight="1">
      <c r="B20" s="462" t="s">
        <v>0</v>
      </c>
      <c r="C20" s="464" t="s">
        <v>1</v>
      </c>
      <c r="D20" s="464" t="s">
        <v>13</v>
      </c>
      <c r="E20" s="464"/>
      <c r="F20" s="464" t="s">
        <v>2</v>
      </c>
      <c r="G20" s="464" t="s">
        <v>3</v>
      </c>
      <c r="H20" s="464" t="s">
        <v>4</v>
      </c>
      <c r="I20" s="466" t="s">
        <v>5</v>
      </c>
      <c r="J20" s="453" t="s">
        <v>34</v>
      </c>
      <c r="L20" s="455" t="s">
        <v>35</v>
      </c>
      <c r="M20" s="457" t="s">
        <v>18</v>
      </c>
      <c r="N20" s="458"/>
      <c r="O20" s="458"/>
      <c r="P20" s="459"/>
      <c r="Q20" s="59"/>
      <c r="R20" s="412" t="s">
        <v>104</v>
      </c>
      <c r="S20" s="457" t="s">
        <v>18</v>
      </c>
      <c r="T20" s="458"/>
      <c r="U20" s="458"/>
      <c r="V20" s="459"/>
      <c r="W20" s="59"/>
      <c r="X20" s="455" t="s">
        <v>98</v>
      </c>
      <c r="Y20" s="468" t="s">
        <v>18</v>
      </c>
      <c r="Z20" s="469"/>
      <c r="AA20" s="469"/>
      <c r="AB20" s="469"/>
    </row>
    <row r="21" spans="2:28" ht="66" customHeight="1">
      <c r="B21" s="463"/>
      <c r="C21" s="465"/>
      <c r="D21" s="266" t="s">
        <v>6</v>
      </c>
      <c r="E21" s="266" t="s">
        <v>7</v>
      </c>
      <c r="F21" s="465"/>
      <c r="G21" s="465"/>
      <c r="H21" s="465"/>
      <c r="I21" s="467"/>
      <c r="J21" s="454"/>
      <c r="L21" s="456"/>
      <c r="M21" s="238" t="s">
        <v>99</v>
      </c>
      <c r="N21" s="237" t="s">
        <v>100</v>
      </c>
      <c r="O21" s="237" t="s">
        <v>101</v>
      </c>
      <c r="P21" s="239" t="s">
        <v>8</v>
      </c>
      <c r="Q21" s="59"/>
      <c r="R21" s="496"/>
      <c r="S21" s="497" t="s">
        <v>55</v>
      </c>
      <c r="T21" s="498" t="s">
        <v>56</v>
      </c>
      <c r="U21" s="498" t="s">
        <v>80</v>
      </c>
      <c r="V21" s="499" t="s">
        <v>94</v>
      </c>
      <c r="W21" s="59"/>
      <c r="X21" s="456"/>
      <c r="Y21" s="350" t="s">
        <v>55</v>
      </c>
      <c r="Z21" s="350" t="s">
        <v>56</v>
      </c>
      <c r="AA21" s="350" t="s">
        <v>80</v>
      </c>
      <c r="AB21" s="350" t="s">
        <v>95</v>
      </c>
    </row>
    <row r="22" spans="1:29" s="240" customFormat="1" ht="22.5" customHeight="1" collapsed="1">
      <c r="A22" s="43"/>
      <c r="B22" s="241">
        <v>1</v>
      </c>
      <c r="C22" s="460" t="str">
        <f>Tāme!C13</f>
        <v>Projekta vadības izmaksas</v>
      </c>
      <c r="D22" s="461"/>
      <c r="E22" s="295"/>
      <c r="F22" s="242"/>
      <c r="G22" s="308"/>
      <c r="H22" s="243">
        <f>SUM(H23:H32)</f>
        <v>0</v>
      </c>
      <c r="I22" s="244">
        <f>SUM(I23:I32)</f>
        <v>0</v>
      </c>
      <c r="J22" s="245">
        <f>IF(Tāme!J13="","",Tāme!J13)</f>
        <v>0</v>
      </c>
      <c r="K22" s="236"/>
      <c r="L22" s="246">
        <f>IF('Attiecināmās izmaksas'!L9="","",'Attiecināmās izmaksas'!L9)</f>
        <v>0</v>
      </c>
      <c r="M22" s="247">
        <f>IF('Attiecināmās izmaksas'!M9="","",'Attiecināmās izmaksas'!M9)</f>
        <v>0</v>
      </c>
      <c r="N22" s="242">
        <f>IF('Attiecināmās izmaksas'!N9="","",'Attiecināmās izmaksas'!N9)</f>
        <v>0</v>
      </c>
      <c r="O22" s="242">
        <f>IF('Attiecināmās izmaksas'!O9="","",'Attiecināmās izmaksas'!O9)</f>
        <v>0</v>
      </c>
      <c r="P22" s="248">
        <f>IF('Attiecināmās izmaksas'!P9="","",'Attiecināmās izmaksas'!P9)</f>
        <v>0</v>
      </c>
      <c r="Q22" s="59"/>
      <c r="R22" s="246">
        <f>IF('Neattiecināmās izmaksas'!L10="","",'Neattiecināmās izmaksas'!L10)</f>
        <v>0</v>
      </c>
      <c r="S22" s="247">
        <f>IF('Neattiecināmās izmaksas'!M10="","",'Neattiecināmās izmaksas'!M10)</f>
        <v>0</v>
      </c>
      <c r="T22" s="242">
        <f>IF('Neattiecināmās izmaksas'!N10="","",'Neattiecināmās izmaksas'!N10)</f>
        <v>0</v>
      </c>
      <c r="U22" s="242">
        <f>IF('Neattiecināmās izmaksas'!O10="","",'Neattiecināmās izmaksas'!O10)</f>
        <v>0</v>
      </c>
      <c r="V22" s="248">
        <f>IF('Neattiecināmās izmaksas'!P10="","",'Neattiecināmās izmaksas'!P10)</f>
        <v>0</v>
      </c>
      <c r="W22" s="59"/>
      <c r="X22" s="246">
        <f>IF('Neattiecināmās izmaksas'!R10="","",'Neattiecināmās izmaksas'!R10)</f>
        <v>0</v>
      </c>
      <c r="Y22" s="247">
        <f>IF('Neattiecināmās izmaksas'!S10="","",'Neattiecināmās izmaksas'!S10)</f>
        <v>0</v>
      </c>
      <c r="Z22" s="242">
        <f>IF('Neattiecināmās izmaksas'!T10="","",'Neattiecināmās izmaksas'!T10)</f>
        <v>0</v>
      </c>
      <c r="AA22" s="242">
        <f>IF('Neattiecināmās izmaksas'!U10="","",'Neattiecināmās izmaksas'!U10)</f>
        <v>0</v>
      </c>
      <c r="AB22" s="242">
        <f>IF('Neattiecināmās izmaksas'!V10="","",'Neattiecināmās izmaksas'!V10)</f>
        <v>0</v>
      </c>
      <c r="AC22" s="43"/>
    </row>
    <row r="23" spans="1:29" s="59" customFormat="1" ht="10.5" customHeight="1" hidden="1" outlineLevel="1">
      <c r="A23" s="43"/>
      <c r="B23" s="65">
        <f>IF(Tāme!B14="","",Tāme!B14)</f>
        <v>1.1</v>
      </c>
      <c r="C23" s="66" t="str">
        <f>IF(Tāme!C14="","",Tāme!C14)</f>
        <v/>
      </c>
      <c r="D23" s="274" t="str">
        <f>IF(Tāme!D14="","",Tāme!D14)</f>
        <v/>
      </c>
      <c r="E23" s="274" t="str">
        <f>IF(Tāme!E14="","",Tāme!E14)</f>
        <v/>
      </c>
      <c r="F23" s="67" t="str">
        <f>IF(Tāme!F14="","",Tāme!F14)</f>
        <v/>
      </c>
      <c r="G23" s="309">
        <f>IF(Tāme!G14="","",Tāme!G14)</f>
        <v>1</v>
      </c>
      <c r="H23" s="67">
        <f>IF(Tāme!H14="","",Tāme!H14)</f>
        <v>0</v>
      </c>
      <c r="I23" s="68">
        <f>IF(Tāme!I14="","",Tāme!I14)</f>
        <v>0</v>
      </c>
      <c r="J23" s="87">
        <f>IF(Tāme!J14="","",Tāme!J14)</f>
        <v>0</v>
      </c>
      <c r="K23" s="236"/>
      <c r="L23" s="69" t="str">
        <f>IF('Attiecināmās izmaksas'!L10="","",'Attiecināmās izmaksas'!L10)</f>
        <v/>
      </c>
      <c r="M23" s="91" t="str">
        <f>IF('Attiecināmās izmaksas'!M10="","",'Attiecināmās izmaksas'!M10)</f>
        <v/>
      </c>
      <c r="N23" s="67" t="str">
        <f>IF('Attiecināmās izmaksas'!N10="","",'Attiecināmās izmaksas'!N10)</f>
        <v/>
      </c>
      <c r="O23" s="67" t="str">
        <f>IF('Attiecināmās izmaksas'!O10="","",'Attiecināmās izmaksas'!O10)</f>
        <v/>
      </c>
      <c r="P23" s="92" t="str">
        <f>IF('Attiecināmās izmaksas'!P10="","",'Attiecināmās izmaksas'!P10)</f>
        <v/>
      </c>
      <c r="R23" s="69" t="str">
        <f>IF('Neattiecināmās izmaksas'!L11="","",'Neattiecināmās izmaksas'!L11)</f>
        <v/>
      </c>
      <c r="S23" s="91" t="str">
        <f>IF('Neattiecināmās izmaksas'!M11="","",'Neattiecināmās izmaksas'!M11)</f>
        <v/>
      </c>
      <c r="T23" s="67" t="str">
        <f>IF('Neattiecināmās izmaksas'!N11="","",'Neattiecināmās izmaksas'!N11)</f>
        <v/>
      </c>
      <c r="U23" s="67" t="str">
        <f>IF('Neattiecināmās izmaksas'!O11="","",'Neattiecināmās izmaksas'!O11)</f>
        <v/>
      </c>
      <c r="V23" s="92" t="str">
        <f>IF('Neattiecināmās izmaksas'!P11="","",'Neattiecināmās izmaksas'!P11)</f>
        <v/>
      </c>
      <c r="X23" s="69" t="str">
        <f>IF('Neattiecināmās izmaksas'!R11="","",'Neattiecināmās izmaksas'!R11)</f>
        <v/>
      </c>
      <c r="Y23" s="91" t="str">
        <f>IF('Neattiecināmās izmaksas'!S11="","",'Neattiecināmās izmaksas'!S11)</f>
        <v/>
      </c>
      <c r="Z23" s="67" t="str">
        <f>IF('Neattiecināmās izmaksas'!T11="","",'Neattiecināmās izmaksas'!T11)</f>
        <v/>
      </c>
      <c r="AA23" s="67" t="str">
        <f>IF('Neattiecināmās izmaksas'!U11="","",'Neattiecināmās izmaksas'!U11)</f>
        <v/>
      </c>
      <c r="AB23" s="67" t="str">
        <f>IF('Neattiecināmās izmaksas'!V11="","",'Neattiecināmās izmaksas'!V11)</f>
        <v/>
      </c>
      <c r="AC23" s="43"/>
    </row>
    <row r="24" spans="1:29" s="59" customFormat="1" ht="10.5" customHeight="1" hidden="1" outlineLevel="1">
      <c r="A24" s="43"/>
      <c r="B24" s="65">
        <f>IF(Tāme!B15="","",Tāme!B15)</f>
        <v>1.2</v>
      </c>
      <c r="C24" s="66" t="str">
        <f>IF(Tāme!C15="","",Tāme!C15)</f>
        <v/>
      </c>
      <c r="D24" s="274" t="str">
        <f>IF(Tāme!D15="","",Tāme!D15)</f>
        <v/>
      </c>
      <c r="E24" s="274" t="str">
        <f>IF(Tāme!E15="","",Tāme!E15)</f>
        <v/>
      </c>
      <c r="F24" s="67" t="str">
        <f>IF(Tāme!F15="","",Tāme!F15)</f>
        <v/>
      </c>
      <c r="G24" s="309">
        <f>IF(Tāme!G15="","",Tāme!G15)</f>
        <v>1</v>
      </c>
      <c r="H24" s="67">
        <f>IF(Tāme!H15="","",Tāme!H15)</f>
        <v>0</v>
      </c>
      <c r="I24" s="68">
        <f>IF(Tāme!I15="","",Tāme!I15)</f>
        <v>0</v>
      </c>
      <c r="J24" s="87">
        <f>IF(Tāme!J15="","",Tāme!J15)</f>
        <v>0</v>
      </c>
      <c r="K24" s="236"/>
      <c r="L24" s="69" t="str">
        <f>IF('Attiecināmās izmaksas'!L11="","",'Attiecināmās izmaksas'!L11)</f>
        <v/>
      </c>
      <c r="M24" s="91" t="str">
        <f>IF('Attiecināmās izmaksas'!M11="","",'Attiecināmās izmaksas'!M11)</f>
        <v/>
      </c>
      <c r="N24" s="67" t="str">
        <f>IF('Attiecināmās izmaksas'!N11="","",'Attiecināmās izmaksas'!N11)</f>
        <v/>
      </c>
      <c r="O24" s="67" t="str">
        <f>IF('Attiecināmās izmaksas'!O11="","",'Attiecināmās izmaksas'!O11)</f>
        <v/>
      </c>
      <c r="P24" s="92" t="str">
        <f>IF('Attiecināmās izmaksas'!P11="","",'Attiecināmās izmaksas'!P11)</f>
        <v/>
      </c>
      <c r="R24" s="69" t="str">
        <f>IF('Neattiecināmās izmaksas'!L12="","",'Neattiecināmās izmaksas'!L12)</f>
        <v/>
      </c>
      <c r="S24" s="91" t="str">
        <f>IF('Neattiecināmās izmaksas'!M12="","",'Neattiecināmās izmaksas'!M12)</f>
        <v/>
      </c>
      <c r="T24" s="67" t="str">
        <f>IF('Neattiecināmās izmaksas'!N12="","",'Neattiecināmās izmaksas'!N12)</f>
        <v/>
      </c>
      <c r="U24" s="67" t="str">
        <f>IF('Neattiecināmās izmaksas'!O12="","",'Neattiecināmās izmaksas'!O12)</f>
        <v/>
      </c>
      <c r="V24" s="92" t="str">
        <f>IF('Neattiecināmās izmaksas'!P12="","",'Neattiecināmās izmaksas'!P12)</f>
        <v/>
      </c>
      <c r="X24" s="69" t="str">
        <f>IF('Neattiecināmās izmaksas'!R12="","",'Neattiecināmās izmaksas'!R12)</f>
        <v/>
      </c>
      <c r="Y24" s="91" t="str">
        <f>IF('Neattiecināmās izmaksas'!S12="","",'Neattiecināmās izmaksas'!S12)</f>
        <v/>
      </c>
      <c r="Z24" s="67" t="str">
        <f>IF('Neattiecināmās izmaksas'!T12="","",'Neattiecināmās izmaksas'!T12)</f>
        <v/>
      </c>
      <c r="AA24" s="67" t="str">
        <f>IF('Neattiecināmās izmaksas'!U12="","",'Neattiecināmās izmaksas'!U12)</f>
        <v/>
      </c>
      <c r="AB24" s="67" t="str">
        <f>IF('Neattiecināmās izmaksas'!V12="","",'Neattiecināmās izmaksas'!V12)</f>
        <v/>
      </c>
      <c r="AC24" s="43"/>
    </row>
    <row r="25" spans="1:29" s="59" customFormat="1" ht="10.5" customHeight="1" hidden="1" outlineLevel="1">
      <c r="A25" s="43"/>
      <c r="B25" s="65">
        <f>IF(Tāme!B16="","",Tāme!B16)</f>
        <v>1.3</v>
      </c>
      <c r="C25" s="66" t="str">
        <f>IF(Tāme!C16="","",Tāme!C16)</f>
        <v/>
      </c>
      <c r="D25" s="274" t="str">
        <f>IF(Tāme!D16="","",Tāme!D16)</f>
        <v/>
      </c>
      <c r="E25" s="274" t="str">
        <f>IF(Tāme!E16="","",Tāme!E16)</f>
        <v/>
      </c>
      <c r="F25" s="67" t="str">
        <f>IF(Tāme!F16="","",Tāme!F16)</f>
        <v/>
      </c>
      <c r="G25" s="309">
        <f>IF(Tāme!G16="","",Tāme!G16)</f>
        <v>1</v>
      </c>
      <c r="H25" s="67">
        <f>IF(Tāme!H16="","",Tāme!H16)</f>
        <v>0</v>
      </c>
      <c r="I25" s="68">
        <f>IF(Tāme!I16="","",Tāme!I16)</f>
        <v>0</v>
      </c>
      <c r="J25" s="87">
        <f>IF(Tāme!J16="","",Tāme!J16)</f>
        <v>0</v>
      </c>
      <c r="K25" s="236"/>
      <c r="L25" s="69" t="str">
        <f>IF('Attiecināmās izmaksas'!L12="","",'Attiecināmās izmaksas'!L12)</f>
        <v/>
      </c>
      <c r="M25" s="91" t="str">
        <f>IF('Attiecināmās izmaksas'!M12="","",'Attiecināmās izmaksas'!M12)</f>
        <v/>
      </c>
      <c r="N25" s="67" t="str">
        <f>IF('Attiecināmās izmaksas'!N12="","",'Attiecināmās izmaksas'!N12)</f>
        <v/>
      </c>
      <c r="O25" s="67" t="str">
        <f>IF('Attiecināmās izmaksas'!O12="","",'Attiecināmās izmaksas'!O12)</f>
        <v/>
      </c>
      <c r="P25" s="92" t="str">
        <f>IF('Attiecināmās izmaksas'!P12="","",'Attiecināmās izmaksas'!P12)</f>
        <v/>
      </c>
      <c r="R25" s="69" t="str">
        <f>IF('Neattiecināmās izmaksas'!L13="","",'Neattiecināmās izmaksas'!L13)</f>
        <v/>
      </c>
      <c r="S25" s="91" t="str">
        <f>IF('Neattiecināmās izmaksas'!M13="","",'Neattiecināmās izmaksas'!M13)</f>
        <v/>
      </c>
      <c r="T25" s="67" t="str">
        <f>IF('Neattiecināmās izmaksas'!N13="","",'Neattiecināmās izmaksas'!N13)</f>
        <v/>
      </c>
      <c r="U25" s="67" t="str">
        <f>IF('Neattiecināmās izmaksas'!O13="","",'Neattiecināmās izmaksas'!O13)</f>
        <v/>
      </c>
      <c r="V25" s="92" t="str">
        <f>IF('Neattiecināmās izmaksas'!P13="","",'Neattiecināmās izmaksas'!P13)</f>
        <v/>
      </c>
      <c r="X25" s="69" t="str">
        <f>IF('Neattiecināmās izmaksas'!R13="","",'Neattiecināmās izmaksas'!R13)</f>
        <v/>
      </c>
      <c r="Y25" s="91" t="str">
        <f>IF('Neattiecināmās izmaksas'!S13="","",'Neattiecināmās izmaksas'!S13)</f>
        <v/>
      </c>
      <c r="Z25" s="67" t="str">
        <f>IF('Neattiecināmās izmaksas'!T13="","",'Neattiecināmās izmaksas'!T13)</f>
        <v/>
      </c>
      <c r="AA25" s="67" t="str">
        <f>IF('Neattiecināmās izmaksas'!U13="","",'Neattiecināmās izmaksas'!U13)</f>
        <v/>
      </c>
      <c r="AB25" s="67" t="str">
        <f>IF('Neattiecināmās izmaksas'!V13="","",'Neattiecināmās izmaksas'!V13)</f>
        <v/>
      </c>
      <c r="AC25" s="43"/>
    </row>
    <row r="26" spans="1:29" s="59" customFormat="1" ht="10.5" customHeight="1" hidden="1" outlineLevel="1">
      <c r="A26" s="43"/>
      <c r="B26" s="65">
        <f>IF(Tāme!B17="","",Tāme!B17)</f>
        <v>1.4</v>
      </c>
      <c r="C26" s="66" t="str">
        <f>IF(Tāme!C17="","",Tāme!C17)</f>
        <v/>
      </c>
      <c r="D26" s="274" t="str">
        <f>IF(Tāme!D17="","",Tāme!D17)</f>
        <v/>
      </c>
      <c r="E26" s="274" t="str">
        <f>IF(Tāme!E17="","",Tāme!E17)</f>
        <v/>
      </c>
      <c r="F26" s="67" t="str">
        <f>IF(Tāme!F17="","",Tāme!F17)</f>
        <v/>
      </c>
      <c r="G26" s="309">
        <f>IF(Tāme!G17="","",Tāme!G17)</f>
        <v>1</v>
      </c>
      <c r="H26" s="67">
        <f>IF(Tāme!H17="","",Tāme!H17)</f>
        <v>0</v>
      </c>
      <c r="I26" s="68">
        <f>IF(Tāme!I17="","",Tāme!I17)</f>
        <v>0</v>
      </c>
      <c r="J26" s="87">
        <f>IF(Tāme!J17="","",Tāme!J17)</f>
        <v>0</v>
      </c>
      <c r="K26" s="236"/>
      <c r="L26" s="69" t="str">
        <f>IF('Attiecināmās izmaksas'!L13="","",'Attiecināmās izmaksas'!L13)</f>
        <v/>
      </c>
      <c r="M26" s="91" t="str">
        <f>IF('Attiecināmās izmaksas'!M13="","",'Attiecināmās izmaksas'!M13)</f>
        <v/>
      </c>
      <c r="N26" s="67" t="str">
        <f>IF('Attiecināmās izmaksas'!N13="","",'Attiecināmās izmaksas'!N13)</f>
        <v/>
      </c>
      <c r="O26" s="67" t="str">
        <f>IF('Attiecināmās izmaksas'!O13="","",'Attiecināmās izmaksas'!O13)</f>
        <v/>
      </c>
      <c r="P26" s="92" t="str">
        <f>IF('Attiecināmās izmaksas'!P13="","",'Attiecināmās izmaksas'!P13)</f>
        <v/>
      </c>
      <c r="R26" s="69" t="str">
        <f>IF('Neattiecināmās izmaksas'!L14="","",'Neattiecināmās izmaksas'!L14)</f>
        <v/>
      </c>
      <c r="S26" s="91" t="str">
        <f>IF('Neattiecināmās izmaksas'!M14="","",'Neattiecināmās izmaksas'!M14)</f>
        <v/>
      </c>
      <c r="T26" s="67" t="str">
        <f>IF('Neattiecināmās izmaksas'!N14="","",'Neattiecināmās izmaksas'!N14)</f>
        <v/>
      </c>
      <c r="U26" s="67" t="str">
        <f>IF('Neattiecināmās izmaksas'!O14="","",'Neattiecināmās izmaksas'!O14)</f>
        <v/>
      </c>
      <c r="V26" s="92" t="str">
        <f>IF('Neattiecināmās izmaksas'!P14="","",'Neattiecināmās izmaksas'!P14)</f>
        <v/>
      </c>
      <c r="X26" s="69" t="str">
        <f>IF('Neattiecināmās izmaksas'!R14="","",'Neattiecināmās izmaksas'!R14)</f>
        <v/>
      </c>
      <c r="Y26" s="91" t="str">
        <f>IF('Neattiecināmās izmaksas'!S14="","",'Neattiecināmās izmaksas'!S14)</f>
        <v/>
      </c>
      <c r="Z26" s="67" t="str">
        <f>IF('Neattiecināmās izmaksas'!T14="","",'Neattiecināmās izmaksas'!T14)</f>
        <v/>
      </c>
      <c r="AA26" s="67" t="str">
        <f>IF('Neattiecināmās izmaksas'!U14="","",'Neattiecināmās izmaksas'!U14)</f>
        <v/>
      </c>
      <c r="AB26" s="67" t="str">
        <f>IF('Neattiecināmās izmaksas'!V14="","",'Neattiecināmās izmaksas'!V14)</f>
        <v/>
      </c>
      <c r="AC26" s="43"/>
    </row>
    <row r="27" spans="1:29" s="59" customFormat="1" ht="10.5" customHeight="1" hidden="1" outlineLevel="1">
      <c r="A27" s="43"/>
      <c r="B27" s="65">
        <f>IF(Tāme!B18="","",Tāme!B18)</f>
        <v>1.5</v>
      </c>
      <c r="C27" s="66" t="str">
        <f>IF(Tāme!C18="","",Tāme!C18)</f>
        <v/>
      </c>
      <c r="D27" s="274" t="str">
        <f>IF(Tāme!D18="","",Tāme!D18)</f>
        <v/>
      </c>
      <c r="E27" s="274" t="str">
        <f>IF(Tāme!E18="","",Tāme!E18)</f>
        <v/>
      </c>
      <c r="F27" s="67" t="str">
        <f>IF(Tāme!F18="","",Tāme!F18)</f>
        <v/>
      </c>
      <c r="G27" s="309">
        <f>IF(Tāme!G18="","",Tāme!G18)</f>
        <v>1</v>
      </c>
      <c r="H27" s="67">
        <f>IF(Tāme!H18="","",Tāme!H18)</f>
        <v>0</v>
      </c>
      <c r="I27" s="68">
        <f>IF(Tāme!I18="","",Tāme!I18)</f>
        <v>0</v>
      </c>
      <c r="J27" s="87">
        <f>IF(Tāme!J18="","",Tāme!J18)</f>
        <v>0</v>
      </c>
      <c r="K27" s="236"/>
      <c r="L27" s="69" t="str">
        <f>IF('Attiecināmās izmaksas'!L14="","",'Attiecināmās izmaksas'!L14)</f>
        <v/>
      </c>
      <c r="M27" s="91" t="str">
        <f>IF('Attiecināmās izmaksas'!M14="","",'Attiecināmās izmaksas'!M14)</f>
        <v/>
      </c>
      <c r="N27" s="67" t="str">
        <f>IF('Attiecināmās izmaksas'!N14="","",'Attiecināmās izmaksas'!N14)</f>
        <v/>
      </c>
      <c r="O27" s="67" t="str">
        <f>IF('Attiecināmās izmaksas'!O14="","",'Attiecināmās izmaksas'!O14)</f>
        <v/>
      </c>
      <c r="P27" s="92" t="str">
        <f>IF('Attiecināmās izmaksas'!P14="","",'Attiecināmās izmaksas'!P14)</f>
        <v/>
      </c>
      <c r="R27" s="69" t="str">
        <f>IF('Neattiecināmās izmaksas'!L15="","",'Neattiecināmās izmaksas'!L15)</f>
        <v/>
      </c>
      <c r="S27" s="91" t="str">
        <f>IF('Neattiecināmās izmaksas'!M15="","",'Neattiecināmās izmaksas'!M15)</f>
        <v/>
      </c>
      <c r="T27" s="67" t="str">
        <f>IF('Neattiecināmās izmaksas'!N15="","",'Neattiecināmās izmaksas'!N15)</f>
        <v/>
      </c>
      <c r="U27" s="67" t="str">
        <f>IF('Neattiecināmās izmaksas'!O15="","",'Neattiecināmās izmaksas'!O15)</f>
        <v/>
      </c>
      <c r="V27" s="92" t="str">
        <f>IF('Neattiecināmās izmaksas'!P15="","",'Neattiecināmās izmaksas'!P15)</f>
        <v/>
      </c>
      <c r="X27" s="69" t="str">
        <f>IF('Neattiecināmās izmaksas'!R15="","",'Neattiecināmās izmaksas'!R15)</f>
        <v/>
      </c>
      <c r="Y27" s="91" t="str">
        <f>IF('Neattiecināmās izmaksas'!S15="","",'Neattiecināmās izmaksas'!S15)</f>
        <v/>
      </c>
      <c r="Z27" s="67" t="str">
        <f>IF('Neattiecināmās izmaksas'!T15="","",'Neattiecināmās izmaksas'!T15)</f>
        <v/>
      </c>
      <c r="AA27" s="67" t="str">
        <f>IF('Neattiecināmās izmaksas'!U15="","",'Neattiecināmās izmaksas'!U15)</f>
        <v/>
      </c>
      <c r="AB27" s="67" t="str">
        <f>IF('Neattiecināmās izmaksas'!V15="","",'Neattiecināmās izmaksas'!V15)</f>
        <v/>
      </c>
      <c r="AC27" s="43"/>
    </row>
    <row r="28" spans="1:29" s="59" customFormat="1" ht="10.5" customHeight="1" hidden="1" outlineLevel="1">
      <c r="A28" s="43"/>
      <c r="B28" s="65">
        <f>IF(Tāme!B19="","",Tāme!B19)</f>
        <v>1.6</v>
      </c>
      <c r="C28" s="66" t="str">
        <f>IF(Tāme!C19="","",Tāme!C19)</f>
        <v/>
      </c>
      <c r="D28" s="274" t="str">
        <f>IF(Tāme!D19="","",Tāme!D19)</f>
        <v/>
      </c>
      <c r="E28" s="274" t="str">
        <f>IF(Tāme!E19="","",Tāme!E19)</f>
        <v/>
      </c>
      <c r="F28" s="67" t="str">
        <f>IF(Tāme!F19="","",Tāme!F19)</f>
        <v/>
      </c>
      <c r="G28" s="309">
        <f>IF(Tāme!G19="","",Tāme!G19)</f>
        <v>1</v>
      </c>
      <c r="H28" s="67">
        <f>IF(Tāme!H19="","",Tāme!H19)</f>
        <v>0</v>
      </c>
      <c r="I28" s="68">
        <f>IF(Tāme!I19="","",Tāme!I19)</f>
        <v>0</v>
      </c>
      <c r="J28" s="87">
        <f>IF(Tāme!J19="","",Tāme!J19)</f>
        <v>0</v>
      </c>
      <c r="K28" s="236"/>
      <c r="L28" s="69" t="str">
        <f>IF('Attiecināmās izmaksas'!L15="","",'Attiecināmās izmaksas'!L15)</f>
        <v/>
      </c>
      <c r="M28" s="91" t="str">
        <f>IF('Attiecināmās izmaksas'!M15="","",'Attiecināmās izmaksas'!M15)</f>
        <v/>
      </c>
      <c r="N28" s="67" t="str">
        <f>IF('Attiecināmās izmaksas'!N15="","",'Attiecināmās izmaksas'!N15)</f>
        <v/>
      </c>
      <c r="O28" s="67" t="str">
        <f>IF('Attiecināmās izmaksas'!O15="","",'Attiecināmās izmaksas'!O15)</f>
        <v/>
      </c>
      <c r="P28" s="92" t="str">
        <f>IF('Attiecināmās izmaksas'!P15="","",'Attiecināmās izmaksas'!P15)</f>
        <v/>
      </c>
      <c r="R28" s="69" t="str">
        <f>IF('Neattiecināmās izmaksas'!L16="","",'Neattiecināmās izmaksas'!L16)</f>
        <v/>
      </c>
      <c r="S28" s="91" t="str">
        <f>IF('Neattiecināmās izmaksas'!M16="","",'Neattiecināmās izmaksas'!M16)</f>
        <v/>
      </c>
      <c r="T28" s="67" t="str">
        <f>IF('Neattiecināmās izmaksas'!N16="","",'Neattiecināmās izmaksas'!N16)</f>
        <v/>
      </c>
      <c r="U28" s="67" t="str">
        <f>IF('Neattiecināmās izmaksas'!O16="","",'Neattiecināmās izmaksas'!O16)</f>
        <v/>
      </c>
      <c r="V28" s="92" t="str">
        <f>IF('Neattiecināmās izmaksas'!P16="","",'Neattiecināmās izmaksas'!P16)</f>
        <v/>
      </c>
      <c r="X28" s="69" t="str">
        <f>IF('Neattiecināmās izmaksas'!R16="","",'Neattiecināmās izmaksas'!R16)</f>
        <v/>
      </c>
      <c r="Y28" s="91" t="str">
        <f>IF('Neattiecināmās izmaksas'!S16="","",'Neattiecināmās izmaksas'!S16)</f>
        <v/>
      </c>
      <c r="Z28" s="67" t="str">
        <f>IF('Neattiecināmās izmaksas'!T16="","",'Neattiecināmās izmaksas'!T16)</f>
        <v/>
      </c>
      <c r="AA28" s="67" t="str">
        <f>IF('Neattiecināmās izmaksas'!U16="","",'Neattiecināmās izmaksas'!U16)</f>
        <v/>
      </c>
      <c r="AB28" s="67" t="str">
        <f>IF('Neattiecināmās izmaksas'!V16="","",'Neattiecināmās izmaksas'!V16)</f>
        <v/>
      </c>
      <c r="AC28" s="43"/>
    </row>
    <row r="29" spans="1:29" s="59" customFormat="1" ht="10.5" customHeight="1" hidden="1" outlineLevel="1">
      <c r="A29" s="43"/>
      <c r="B29" s="65">
        <f>IF(Tāme!B20="","",Tāme!B20)</f>
        <v>1.7</v>
      </c>
      <c r="C29" s="66" t="str">
        <f>IF(Tāme!C20="","",Tāme!C20)</f>
        <v/>
      </c>
      <c r="D29" s="274" t="str">
        <f>IF(Tāme!D20="","",Tāme!D20)</f>
        <v/>
      </c>
      <c r="E29" s="274" t="str">
        <f>IF(Tāme!E20="","",Tāme!E20)</f>
        <v/>
      </c>
      <c r="F29" s="67" t="str">
        <f>IF(Tāme!F20="","",Tāme!F20)</f>
        <v/>
      </c>
      <c r="G29" s="309">
        <f>IF(Tāme!G20="","",Tāme!G20)</f>
        <v>1</v>
      </c>
      <c r="H29" s="67">
        <f>IF(Tāme!H20="","",Tāme!H20)</f>
        <v>0</v>
      </c>
      <c r="I29" s="68">
        <f>IF(Tāme!I20="","",Tāme!I20)</f>
        <v>0</v>
      </c>
      <c r="J29" s="87">
        <f>IF(Tāme!J20="","",Tāme!J20)</f>
        <v>0</v>
      </c>
      <c r="K29" s="236"/>
      <c r="L29" s="69" t="str">
        <f>IF('Attiecināmās izmaksas'!L16="","",'Attiecināmās izmaksas'!L16)</f>
        <v/>
      </c>
      <c r="M29" s="91" t="str">
        <f>IF('Attiecināmās izmaksas'!M16="","",'Attiecināmās izmaksas'!M16)</f>
        <v/>
      </c>
      <c r="N29" s="67" t="str">
        <f>IF('Attiecināmās izmaksas'!N16="","",'Attiecināmās izmaksas'!N16)</f>
        <v/>
      </c>
      <c r="O29" s="67" t="str">
        <f>IF('Attiecināmās izmaksas'!O16="","",'Attiecināmās izmaksas'!O16)</f>
        <v/>
      </c>
      <c r="P29" s="92" t="str">
        <f>IF('Attiecināmās izmaksas'!P16="","",'Attiecināmās izmaksas'!P16)</f>
        <v/>
      </c>
      <c r="R29" s="69" t="str">
        <f>IF('Neattiecināmās izmaksas'!L17="","",'Neattiecināmās izmaksas'!L17)</f>
        <v/>
      </c>
      <c r="S29" s="91" t="str">
        <f>IF('Neattiecināmās izmaksas'!M17="","",'Neattiecināmās izmaksas'!M17)</f>
        <v/>
      </c>
      <c r="T29" s="67" t="str">
        <f>IF('Neattiecināmās izmaksas'!N17="","",'Neattiecināmās izmaksas'!N17)</f>
        <v/>
      </c>
      <c r="U29" s="67" t="str">
        <f>IF('Neattiecināmās izmaksas'!O17="","",'Neattiecināmās izmaksas'!O17)</f>
        <v/>
      </c>
      <c r="V29" s="92" t="str">
        <f>IF('Neattiecināmās izmaksas'!P17="","",'Neattiecināmās izmaksas'!P17)</f>
        <v/>
      </c>
      <c r="X29" s="69" t="str">
        <f>IF('Neattiecināmās izmaksas'!R17="","",'Neattiecināmās izmaksas'!R17)</f>
        <v/>
      </c>
      <c r="Y29" s="91" t="str">
        <f>IF('Neattiecināmās izmaksas'!S17="","",'Neattiecināmās izmaksas'!S17)</f>
        <v/>
      </c>
      <c r="Z29" s="67" t="str">
        <f>IF('Neattiecināmās izmaksas'!T17="","",'Neattiecināmās izmaksas'!T17)</f>
        <v/>
      </c>
      <c r="AA29" s="67" t="str">
        <f>IF('Neattiecināmās izmaksas'!U17="","",'Neattiecināmās izmaksas'!U17)</f>
        <v/>
      </c>
      <c r="AB29" s="67" t="str">
        <f>IF('Neattiecināmās izmaksas'!V17="","",'Neattiecināmās izmaksas'!V17)</f>
        <v/>
      </c>
      <c r="AC29" s="43"/>
    </row>
    <row r="30" spans="1:29" s="59" customFormat="1" ht="10.5" customHeight="1" hidden="1" outlineLevel="1">
      <c r="A30" s="43"/>
      <c r="B30" s="65">
        <f>IF(Tāme!B21="","",Tāme!B21)</f>
        <v>1.8</v>
      </c>
      <c r="C30" s="66" t="str">
        <f>IF(Tāme!C21="","",Tāme!C21)</f>
        <v/>
      </c>
      <c r="D30" s="274" t="str">
        <f>IF(Tāme!D21="","",Tāme!D21)</f>
        <v/>
      </c>
      <c r="E30" s="274" t="str">
        <f>IF(Tāme!E21="","",Tāme!E21)</f>
        <v/>
      </c>
      <c r="F30" s="67" t="str">
        <f>IF(Tāme!F21="","",Tāme!F21)</f>
        <v/>
      </c>
      <c r="G30" s="309">
        <f>IF(Tāme!G21="","",Tāme!G21)</f>
        <v>1</v>
      </c>
      <c r="H30" s="67">
        <f>IF(Tāme!H21="","",Tāme!H21)</f>
        <v>0</v>
      </c>
      <c r="I30" s="68">
        <f>IF(Tāme!I21="","",Tāme!I21)</f>
        <v>0</v>
      </c>
      <c r="J30" s="87">
        <f>IF(Tāme!J21="","",Tāme!J21)</f>
        <v>0</v>
      </c>
      <c r="K30" s="236"/>
      <c r="L30" s="69" t="str">
        <f>IF('Attiecināmās izmaksas'!L17="","",'Attiecināmās izmaksas'!L17)</f>
        <v/>
      </c>
      <c r="M30" s="91" t="str">
        <f>IF('Attiecināmās izmaksas'!M17="","",'Attiecināmās izmaksas'!M17)</f>
        <v/>
      </c>
      <c r="N30" s="67" t="str">
        <f>IF('Attiecināmās izmaksas'!N17="","",'Attiecināmās izmaksas'!N17)</f>
        <v/>
      </c>
      <c r="O30" s="67" t="str">
        <f>IF('Attiecināmās izmaksas'!O17="","",'Attiecināmās izmaksas'!O17)</f>
        <v/>
      </c>
      <c r="P30" s="92" t="str">
        <f>IF('Attiecināmās izmaksas'!P17="","",'Attiecināmās izmaksas'!P17)</f>
        <v/>
      </c>
      <c r="R30" s="69" t="str">
        <f>IF('Neattiecināmās izmaksas'!L18="","",'Neattiecināmās izmaksas'!L18)</f>
        <v/>
      </c>
      <c r="S30" s="91" t="str">
        <f>IF('Neattiecināmās izmaksas'!M18="","",'Neattiecināmās izmaksas'!M18)</f>
        <v/>
      </c>
      <c r="T30" s="67" t="str">
        <f>IF('Neattiecināmās izmaksas'!N18="","",'Neattiecināmās izmaksas'!N18)</f>
        <v/>
      </c>
      <c r="U30" s="67" t="str">
        <f>IF('Neattiecināmās izmaksas'!O18="","",'Neattiecināmās izmaksas'!O18)</f>
        <v/>
      </c>
      <c r="V30" s="92" t="str">
        <f>IF('Neattiecināmās izmaksas'!P18="","",'Neattiecināmās izmaksas'!P18)</f>
        <v/>
      </c>
      <c r="X30" s="69" t="str">
        <f>IF('Neattiecināmās izmaksas'!R18="","",'Neattiecināmās izmaksas'!R18)</f>
        <v/>
      </c>
      <c r="Y30" s="91" t="str">
        <f>IF('Neattiecināmās izmaksas'!S18="","",'Neattiecināmās izmaksas'!S18)</f>
        <v/>
      </c>
      <c r="Z30" s="67" t="str">
        <f>IF('Neattiecināmās izmaksas'!T18="","",'Neattiecināmās izmaksas'!T18)</f>
        <v/>
      </c>
      <c r="AA30" s="67" t="str">
        <f>IF('Neattiecināmās izmaksas'!U18="","",'Neattiecināmās izmaksas'!U18)</f>
        <v/>
      </c>
      <c r="AB30" s="67" t="str">
        <f>IF('Neattiecināmās izmaksas'!V18="","",'Neattiecināmās izmaksas'!V18)</f>
        <v/>
      </c>
      <c r="AC30" s="43"/>
    </row>
    <row r="31" spans="1:29" s="59" customFormat="1" ht="10.5" customHeight="1" hidden="1" outlineLevel="1">
      <c r="A31" s="43"/>
      <c r="B31" s="65">
        <f>IF(Tāme!B22="","",Tāme!B22)</f>
        <v>1.9</v>
      </c>
      <c r="C31" s="66" t="str">
        <f>IF(Tāme!C22="","",Tāme!C22)</f>
        <v/>
      </c>
      <c r="D31" s="274" t="str">
        <f>IF(Tāme!D22="","",Tāme!D22)</f>
        <v/>
      </c>
      <c r="E31" s="274" t="str">
        <f>IF(Tāme!E22="","",Tāme!E22)</f>
        <v/>
      </c>
      <c r="F31" s="67" t="str">
        <f>IF(Tāme!F22="","",Tāme!F22)</f>
        <v/>
      </c>
      <c r="G31" s="309">
        <f>IF(Tāme!G22="","",Tāme!G22)</f>
        <v>1</v>
      </c>
      <c r="H31" s="67">
        <f>IF(Tāme!H22="","",Tāme!H22)</f>
        <v>0</v>
      </c>
      <c r="I31" s="68">
        <f>IF(Tāme!I22="","",Tāme!I22)</f>
        <v>0</v>
      </c>
      <c r="J31" s="87">
        <f>IF(Tāme!J22="","",Tāme!J22)</f>
        <v>0</v>
      </c>
      <c r="K31" s="236"/>
      <c r="L31" s="69" t="str">
        <f>IF('Attiecināmās izmaksas'!L18="","",'Attiecināmās izmaksas'!L18)</f>
        <v/>
      </c>
      <c r="M31" s="91" t="str">
        <f>IF('Attiecināmās izmaksas'!M18="","",'Attiecināmās izmaksas'!M18)</f>
        <v/>
      </c>
      <c r="N31" s="67" t="str">
        <f>IF('Attiecināmās izmaksas'!N18="","",'Attiecināmās izmaksas'!N18)</f>
        <v/>
      </c>
      <c r="O31" s="67" t="str">
        <f>IF('Attiecināmās izmaksas'!O18="","",'Attiecināmās izmaksas'!O18)</f>
        <v/>
      </c>
      <c r="P31" s="92" t="str">
        <f>IF('Attiecināmās izmaksas'!P18="","",'Attiecināmās izmaksas'!P18)</f>
        <v/>
      </c>
      <c r="R31" s="69" t="str">
        <f>IF('Neattiecināmās izmaksas'!L19="","",'Neattiecināmās izmaksas'!L19)</f>
        <v/>
      </c>
      <c r="S31" s="91" t="str">
        <f>IF('Neattiecināmās izmaksas'!M19="","",'Neattiecināmās izmaksas'!M19)</f>
        <v/>
      </c>
      <c r="T31" s="67" t="str">
        <f>IF('Neattiecināmās izmaksas'!N19="","",'Neattiecināmās izmaksas'!N19)</f>
        <v/>
      </c>
      <c r="U31" s="67" t="str">
        <f>IF('Neattiecināmās izmaksas'!O19="","",'Neattiecināmās izmaksas'!O19)</f>
        <v/>
      </c>
      <c r="V31" s="92" t="str">
        <f>IF('Neattiecināmās izmaksas'!P19="","",'Neattiecināmās izmaksas'!P19)</f>
        <v/>
      </c>
      <c r="X31" s="69" t="str">
        <f>IF('Neattiecināmās izmaksas'!R19="","",'Neattiecināmās izmaksas'!R19)</f>
        <v/>
      </c>
      <c r="Y31" s="91" t="str">
        <f>IF('Neattiecināmās izmaksas'!S19="","",'Neattiecināmās izmaksas'!S19)</f>
        <v/>
      </c>
      <c r="Z31" s="67" t="str">
        <f>IF('Neattiecināmās izmaksas'!T19="","",'Neattiecināmās izmaksas'!T19)</f>
        <v/>
      </c>
      <c r="AA31" s="67" t="str">
        <f>IF('Neattiecināmās izmaksas'!U19="","",'Neattiecināmās izmaksas'!U19)</f>
        <v/>
      </c>
      <c r="AB31" s="67" t="str">
        <f>IF('Neattiecināmās izmaksas'!V19="","",'Neattiecināmās izmaksas'!V19)</f>
        <v/>
      </c>
      <c r="AC31" s="43"/>
    </row>
    <row r="32" spans="1:29" s="59" customFormat="1" ht="10.5" customHeight="1" hidden="1" outlineLevel="1">
      <c r="A32" s="43"/>
      <c r="B32" s="70" t="str">
        <f>IF(Tāme!B23="","",Tāme!B23)</f>
        <v>1.10.</v>
      </c>
      <c r="C32" s="71" t="str">
        <f>IF(Tāme!C23="","",Tāme!C23)</f>
        <v/>
      </c>
      <c r="D32" s="275" t="str">
        <f>IF(Tāme!D23="","",Tāme!D23)</f>
        <v/>
      </c>
      <c r="E32" s="275" t="str">
        <f>IF(Tāme!E23="","",Tāme!E23)</f>
        <v/>
      </c>
      <c r="F32" s="72" t="str">
        <f>IF(Tāme!F23="","",Tāme!F23)</f>
        <v/>
      </c>
      <c r="G32" s="310">
        <f>IF(Tāme!G23="","",Tāme!G23)</f>
        <v>1</v>
      </c>
      <c r="H32" s="72">
        <f>IF(Tāme!H23="","",Tāme!H23)</f>
        <v>0</v>
      </c>
      <c r="I32" s="73">
        <f>IF(Tāme!I23="","",Tāme!I23)</f>
        <v>0</v>
      </c>
      <c r="J32" s="88">
        <f>IF(Tāme!J23="","",Tāme!J23)</f>
        <v>0</v>
      </c>
      <c r="K32" s="236"/>
      <c r="L32" s="74" t="str">
        <f>IF('Attiecināmās izmaksas'!L19="","",'Attiecināmās izmaksas'!L19)</f>
        <v/>
      </c>
      <c r="M32" s="93" t="str">
        <f>IF('Attiecināmās izmaksas'!M19="","",'Attiecināmās izmaksas'!M19)</f>
        <v/>
      </c>
      <c r="N32" s="72" t="str">
        <f>IF('Attiecināmās izmaksas'!N19="","",'Attiecināmās izmaksas'!N19)</f>
        <v/>
      </c>
      <c r="O32" s="72" t="str">
        <f>IF('Attiecināmās izmaksas'!O19="","",'Attiecināmās izmaksas'!O19)</f>
        <v/>
      </c>
      <c r="P32" s="94" t="str">
        <f>IF('Attiecināmās izmaksas'!P19="","",'Attiecināmās izmaksas'!P19)</f>
        <v/>
      </c>
      <c r="R32" s="74" t="str">
        <f>IF('Neattiecināmās izmaksas'!L20="","",'Neattiecināmās izmaksas'!L20)</f>
        <v/>
      </c>
      <c r="S32" s="93" t="str">
        <f>IF('Neattiecināmās izmaksas'!M20="","",'Neattiecināmās izmaksas'!M20)</f>
        <v/>
      </c>
      <c r="T32" s="72" t="str">
        <f>IF('Neattiecināmās izmaksas'!N20="","",'Neattiecināmās izmaksas'!N20)</f>
        <v/>
      </c>
      <c r="U32" s="72" t="str">
        <f>IF('Neattiecināmās izmaksas'!O20="","",'Neattiecināmās izmaksas'!O20)</f>
        <v/>
      </c>
      <c r="V32" s="94" t="str">
        <f>IF('Neattiecināmās izmaksas'!P20="","",'Neattiecināmās izmaksas'!P20)</f>
        <v/>
      </c>
      <c r="X32" s="74" t="str">
        <f>IF('Neattiecināmās izmaksas'!R20="","",'Neattiecināmās izmaksas'!R20)</f>
        <v/>
      </c>
      <c r="Y32" s="93" t="str">
        <f>IF('Neattiecināmās izmaksas'!S20="","",'Neattiecināmās izmaksas'!S20)</f>
        <v/>
      </c>
      <c r="Z32" s="72" t="str">
        <f>IF('Neattiecināmās izmaksas'!T20="","",'Neattiecināmās izmaksas'!T20)</f>
        <v/>
      </c>
      <c r="AA32" s="72" t="str">
        <f>IF('Neattiecināmās izmaksas'!U20="","",'Neattiecināmās izmaksas'!U20)</f>
        <v/>
      </c>
      <c r="AB32" s="72" t="str">
        <f>IF('Neattiecināmās izmaksas'!V20="","",'Neattiecināmās izmaksas'!V20)</f>
        <v/>
      </c>
      <c r="AC32" s="43"/>
    </row>
    <row r="33" spans="1:29" s="240" customFormat="1" ht="22.5" customHeight="1" collapsed="1">
      <c r="A33" s="43"/>
      <c r="B33" s="249">
        <v>2</v>
      </c>
      <c r="C33" s="443" t="str">
        <f>Tāme!C24</f>
        <v>Projekta dokumentācijas sagatavošanas izmaksas
(būvniecības ieceres, darba uzdevuma projektētājam, projektēšanas izmaksas)</v>
      </c>
      <c r="D33" s="444"/>
      <c r="E33" s="296"/>
      <c r="F33" s="250"/>
      <c r="G33" s="311"/>
      <c r="H33" s="251">
        <f>SUM(H34:H43)</f>
        <v>0</v>
      </c>
      <c r="I33" s="252">
        <f>SUM(I34:I43)</f>
        <v>0</v>
      </c>
      <c r="J33" s="253">
        <f>IF(Tāme!J24="","",Tāme!J24)</f>
        <v>0</v>
      </c>
      <c r="K33" s="236"/>
      <c r="L33" s="254">
        <f>IF('Attiecināmās izmaksas'!L20="","",'Attiecināmās izmaksas'!L20)</f>
        <v>0</v>
      </c>
      <c r="M33" s="255">
        <f>IF('Attiecināmās izmaksas'!M20="","",'Attiecināmās izmaksas'!M20)</f>
        <v>0</v>
      </c>
      <c r="N33" s="250">
        <f>IF('Attiecināmās izmaksas'!N20="","",'Attiecināmās izmaksas'!N20)</f>
        <v>0</v>
      </c>
      <c r="O33" s="250">
        <f>IF('Attiecināmās izmaksas'!O20="","",'Attiecināmās izmaksas'!O20)</f>
        <v>0</v>
      </c>
      <c r="P33" s="256">
        <f>IF('Attiecināmās izmaksas'!P20="","",'Attiecināmās izmaksas'!P20)</f>
        <v>0</v>
      </c>
      <c r="Q33" s="59"/>
      <c r="R33" s="254">
        <f>IF('Neattiecināmās izmaksas'!L21="","",'Neattiecināmās izmaksas'!L21)</f>
        <v>0</v>
      </c>
      <c r="S33" s="255">
        <f>IF('Neattiecināmās izmaksas'!M21="","",'Neattiecināmās izmaksas'!M21)</f>
        <v>0</v>
      </c>
      <c r="T33" s="250">
        <f>IF('Neattiecināmās izmaksas'!N21="","",'Neattiecināmās izmaksas'!N21)</f>
        <v>0</v>
      </c>
      <c r="U33" s="250">
        <f>IF('Neattiecināmās izmaksas'!O21="","",'Neattiecināmās izmaksas'!O21)</f>
        <v>0</v>
      </c>
      <c r="V33" s="256">
        <f>IF('Neattiecināmās izmaksas'!P21="","",'Neattiecināmās izmaksas'!P21)</f>
        <v>0</v>
      </c>
      <c r="W33" s="59"/>
      <c r="X33" s="254">
        <f>IF('Neattiecināmās izmaksas'!R21="","",'Neattiecināmās izmaksas'!R21)</f>
        <v>0</v>
      </c>
      <c r="Y33" s="255">
        <f>IF('Neattiecināmās izmaksas'!S21="","",'Neattiecināmās izmaksas'!S21)</f>
        <v>0</v>
      </c>
      <c r="Z33" s="250">
        <f>IF('Neattiecināmās izmaksas'!T21="","",'Neattiecināmās izmaksas'!T21)</f>
        <v>0</v>
      </c>
      <c r="AA33" s="250">
        <f>IF('Neattiecināmās izmaksas'!U21="","",'Neattiecināmās izmaksas'!U21)</f>
        <v>0</v>
      </c>
      <c r="AB33" s="250">
        <f>IF('Neattiecināmās izmaksas'!V21="","",'Neattiecināmās izmaksas'!V21)</f>
        <v>0</v>
      </c>
      <c r="AC33" s="43"/>
    </row>
    <row r="34" spans="1:29" s="59" customFormat="1" ht="10.5" customHeight="1" hidden="1" outlineLevel="1">
      <c r="A34" s="43"/>
      <c r="B34" s="65">
        <f>IF(Tāme!B25="","",Tāme!B25)</f>
        <v>2.1</v>
      </c>
      <c r="C34" s="66" t="str">
        <f>IF(Tāme!C25="","",Tāme!C25)</f>
        <v/>
      </c>
      <c r="D34" s="274" t="str">
        <f>IF(Tāme!D25="","",Tāme!D25)</f>
        <v/>
      </c>
      <c r="E34" s="274" t="str">
        <f>IF(Tāme!E25="","",Tāme!E25)</f>
        <v/>
      </c>
      <c r="F34" s="67" t="str">
        <f>IF(Tāme!F25="","",Tāme!F25)</f>
        <v/>
      </c>
      <c r="G34" s="309">
        <f>IF(Tāme!G25="","",Tāme!G25)</f>
        <v>1</v>
      </c>
      <c r="H34" s="67">
        <f>IF(Tāme!H25="","",Tāme!H25)</f>
        <v>0</v>
      </c>
      <c r="I34" s="68" t="str">
        <f>IF(Tāme!I25="","",Tāme!I25)</f>
        <v/>
      </c>
      <c r="J34" s="87">
        <f>IF(Tāme!J25="","",Tāme!J25)</f>
        <v>0</v>
      </c>
      <c r="K34" s="236"/>
      <c r="L34" s="69" t="str">
        <f>IF('Attiecināmās izmaksas'!L21="","",'Attiecināmās izmaksas'!L21)</f>
        <v/>
      </c>
      <c r="M34" s="91" t="str">
        <f>IF('Attiecināmās izmaksas'!M21="","",'Attiecināmās izmaksas'!M21)</f>
        <v/>
      </c>
      <c r="N34" s="67" t="str">
        <f>IF('Attiecināmās izmaksas'!N21="","",'Attiecināmās izmaksas'!N21)</f>
        <v/>
      </c>
      <c r="O34" s="67" t="str">
        <f>IF('Attiecināmās izmaksas'!O21="","",'Attiecināmās izmaksas'!O21)</f>
        <v/>
      </c>
      <c r="P34" s="92" t="str">
        <f>IF('Attiecināmās izmaksas'!P21="","",'Attiecināmās izmaksas'!P21)</f>
        <v/>
      </c>
      <c r="R34" s="69" t="str">
        <f>IF('Neattiecināmās izmaksas'!L22="","",'Neattiecināmās izmaksas'!L22)</f>
        <v/>
      </c>
      <c r="S34" s="91" t="str">
        <f>IF('Neattiecināmās izmaksas'!M22="","",'Neattiecināmās izmaksas'!M22)</f>
        <v/>
      </c>
      <c r="T34" s="67" t="str">
        <f>IF('Neattiecināmās izmaksas'!N22="","",'Neattiecināmās izmaksas'!N22)</f>
        <v/>
      </c>
      <c r="U34" s="67" t="str">
        <f>IF('Neattiecināmās izmaksas'!O22="","",'Neattiecināmās izmaksas'!O22)</f>
        <v/>
      </c>
      <c r="V34" s="92" t="str">
        <f>IF('Neattiecināmās izmaksas'!P22="","",'Neattiecināmās izmaksas'!P22)</f>
        <v/>
      </c>
      <c r="X34" s="69" t="str">
        <f>IF('Neattiecināmās izmaksas'!R22="","",'Neattiecināmās izmaksas'!R22)</f>
        <v/>
      </c>
      <c r="Y34" s="91" t="str">
        <f>IF('Neattiecināmās izmaksas'!S22="","",'Neattiecināmās izmaksas'!S22)</f>
        <v/>
      </c>
      <c r="Z34" s="67" t="str">
        <f>IF('Neattiecināmās izmaksas'!T22="","",'Neattiecināmās izmaksas'!T22)</f>
        <v/>
      </c>
      <c r="AA34" s="67" t="str">
        <f>IF('Neattiecināmās izmaksas'!U22="","",'Neattiecināmās izmaksas'!U22)</f>
        <v/>
      </c>
      <c r="AB34" s="67" t="str">
        <f>IF('Neattiecināmās izmaksas'!V22="","",'Neattiecināmās izmaksas'!V22)</f>
        <v/>
      </c>
      <c r="AC34" s="43"/>
    </row>
    <row r="35" spans="1:29" s="59" customFormat="1" ht="10.5" customHeight="1" hidden="1" outlineLevel="1">
      <c r="A35" s="43"/>
      <c r="B35" s="65">
        <f>IF(Tāme!B26="","",Tāme!B26)</f>
        <v>2.2</v>
      </c>
      <c r="C35" s="66" t="str">
        <f>IF(Tāme!C26="","",Tāme!C26)</f>
        <v/>
      </c>
      <c r="D35" s="274" t="str">
        <f>IF(Tāme!D26="","",Tāme!D26)</f>
        <v/>
      </c>
      <c r="E35" s="274" t="str">
        <f>IF(Tāme!E26="","",Tāme!E26)</f>
        <v/>
      </c>
      <c r="F35" s="67" t="str">
        <f>IF(Tāme!F26="","",Tāme!F26)</f>
        <v/>
      </c>
      <c r="G35" s="309">
        <f>IF(Tāme!G26="","",Tāme!G26)</f>
        <v>1</v>
      </c>
      <c r="H35" s="67">
        <f>IF(Tāme!H26="","",Tāme!H26)</f>
        <v>0</v>
      </c>
      <c r="I35" s="68">
        <f>IF(Tāme!I26="","",Tāme!I26)</f>
        <v>0</v>
      </c>
      <c r="J35" s="87">
        <f>IF(Tāme!J26="","",Tāme!J26)</f>
        <v>0</v>
      </c>
      <c r="K35" s="236"/>
      <c r="L35" s="69" t="str">
        <f>IF('Attiecināmās izmaksas'!L22="","",'Attiecināmās izmaksas'!L22)</f>
        <v/>
      </c>
      <c r="M35" s="91" t="str">
        <f>IF('Attiecināmās izmaksas'!M22="","",'Attiecināmās izmaksas'!M22)</f>
        <v/>
      </c>
      <c r="N35" s="67" t="str">
        <f>IF('Attiecināmās izmaksas'!N22="","",'Attiecināmās izmaksas'!N22)</f>
        <v/>
      </c>
      <c r="O35" s="67" t="str">
        <f>IF('Attiecināmās izmaksas'!O22="","",'Attiecināmās izmaksas'!O22)</f>
        <v/>
      </c>
      <c r="P35" s="92" t="str">
        <f>IF('Attiecināmās izmaksas'!P22="","",'Attiecināmās izmaksas'!P22)</f>
        <v/>
      </c>
      <c r="R35" s="69" t="str">
        <f>IF('Neattiecināmās izmaksas'!L23="","",'Neattiecināmās izmaksas'!L23)</f>
        <v/>
      </c>
      <c r="S35" s="91" t="str">
        <f>IF('Neattiecināmās izmaksas'!M23="","",'Neattiecināmās izmaksas'!M23)</f>
        <v/>
      </c>
      <c r="T35" s="67" t="str">
        <f>IF('Neattiecināmās izmaksas'!N23="","",'Neattiecināmās izmaksas'!N23)</f>
        <v/>
      </c>
      <c r="U35" s="67" t="str">
        <f>IF('Neattiecināmās izmaksas'!O23="","",'Neattiecināmās izmaksas'!O23)</f>
        <v/>
      </c>
      <c r="V35" s="92" t="str">
        <f>IF('Neattiecināmās izmaksas'!P23="","",'Neattiecināmās izmaksas'!P23)</f>
        <v/>
      </c>
      <c r="X35" s="69" t="str">
        <f>IF('Neattiecināmās izmaksas'!R23="","",'Neattiecināmās izmaksas'!R23)</f>
        <v/>
      </c>
      <c r="Y35" s="91" t="str">
        <f>IF('Neattiecināmās izmaksas'!S23="","",'Neattiecināmās izmaksas'!S23)</f>
        <v/>
      </c>
      <c r="Z35" s="67" t="str">
        <f>IF('Neattiecināmās izmaksas'!T23="","",'Neattiecināmās izmaksas'!T23)</f>
        <v/>
      </c>
      <c r="AA35" s="67" t="str">
        <f>IF('Neattiecināmās izmaksas'!U23="","",'Neattiecināmās izmaksas'!U23)</f>
        <v/>
      </c>
      <c r="AB35" s="67" t="str">
        <f>IF('Neattiecināmās izmaksas'!V23="","",'Neattiecināmās izmaksas'!V23)</f>
        <v/>
      </c>
      <c r="AC35" s="43"/>
    </row>
    <row r="36" spans="1:29" s="59" customFormat="1" ht="10.5" customHeight="1" hidden="1" outlineLevel="1">
      <c r="A36" s="43"/>
      <c r="B36" s="65">
        <f>IF(Tāme!B27="","",Tāme!B27)</f>
        <v>2.3</v>
      </c>
      <c r="C36" s="66" t="str">
        <f>IF(Tāme!C27="","",Tāme!C27)</f>
        <v/>
      </c>
      <c r="D36" s="274" t="str">
        <f>IF(Tāme!D27="","",Tāme!D27)</f>
        <v/>
      </c>
      <c r="E36" s="274" t="str">
        <f>IF(Tāme!E27="","",Tāme!E27)</f>
        <v/>
      </c>
      <c r="F36" s="67" t="str">
        <f>IF(Tāme!F27="","",Tāme!F27)</f>
        <v/>
      </c>
      <c r="G36" s="309">
        <f>IF(Tāme!G27="","",Tāme!G27)</f>
        <v>1</v>
      </c>
      <c r="H36" s="67">
        <f>IF(Tāme!H27="","",Tāme!H27)</f>
        <v>0</v>
      </c>
      <c r="I36" s="68">
        <f>IF(Tāme!I27="","",Tāme!I27)</f>
        <v>0</v>
      </c>
      <c r="J36" s="87">
        <f>IF(Tāme!J27="","",Tāme!J27)</f>
        <v>0</v>
      </c>
      <c r="K36" s="236"/>
      <c r="L36" s="69" t="str">
        <f>IF('Attiecināmās izmaksas'!L23="","",'Attiecināmās izmaksas'!L23)</f>
        <v/>
      </c>
      <c r="M36" s="91" t="str">
        <f>IF('Attiecināmās izmaksas'!M23="","",'Attiecināmās izmaksas'!M23)</f>
        <v/>
      </c>
      <c r="N36" s="67" t="str">
        <f>IF('Attiecināmās izmaksas'!N23="","",'Attiecināmās izmaksas'!N23)</f>
        <v/>
      </c>
      <c r="O36" s="67" t="str">
        <f>IF('Attiecināmās izmaksas'!O23="","",'Attiecināmās izmaksas'!O23)</f>
        <v/>
      </c>
      <c r="P36" s="92" t="str">
        <f>IF('Attiecināmās izmaksas'!P23="","",'Attiecināmās izmaksas'!P23)</f>
        <v/>
      </c>
      <c r="R36" s="69" t="str">
        <f>IF('Neattiecināmās izmaksas'!L24="","",'Neattiecināmās izmaksas'!L24)</f>
        <v/>
      </c>
      <c r="S36" s="91" t="str">
        <f>IF('Neattiecināmās izmaksas'!M24="","",'Neattiecināmās izmaksas'!M24)</f>
        <v/>
      </c>
      <c r="T36" s="67" t="str">
        <f>IF('Neattiecināmās izmaksas'!N24="","",'Neattiecināmās izmaksas'!N24)</f>
        <v/>
      </c>
      <c r="U36" s="67" t="str">
        <f>IF('Neattiecināmās izmaksas'!O24="","",'Neattiecināmās izmaksas'!O24)</f>
        <v/>
      </c>
      <c r="V36" s="92" t="str">
        <f>IF('Neattiecināmās izmaksas'!P24="","",'Neattiecināmās izmaksas'!P24)</f>
        <v/>
      </c>
      <c r="X36" s="69" t="str">
        <f>IF('Neattiecināmās izmaksas'!R24="","",'Neattiecināmās izmaksas'!R24)</f>
        <v/>
      </c>
      <c r="Y36" s="91" t="str">
        <f>IF('Neattiecināmās izmaksas'!S24="","",'Neattiecināmās izmaksas'!S24)</f>
        <v/>
      </c>
      <c r="Z36" s="67" t="str">
        <f>IF('Neattiecināmās izmaksas'!T24="","",'Neattiecināmās izmaksas'!T24)</f>
        <v/>
      </c>
      <c r="AA36" s="67" t="str">
        <f>IF('Neattiecināmās izmaksas'!U24="","",'Neattiecināmās izmaksas'!U24)</f>
        <v/>
      </c>
      <c r="AB36" s="67" t="str">
        <f>IF('Neattiecināmās izmaksas'!V24="","",'Neattiecināmās izmaksas'!V24)</f>
        <v/>
      </c>
      <c r="AC36" s="43"/>
    </row>
    <row r="37" spans="1:29" s="59" customFormat="1" ht="10.5" customHeight="1" hidden="1" outlineLevel="1">
      <c r="A37" s="43"/>
      <c r="B37" s="65">
        <f>IF(Tāme!B28="","",Tāme!B28)</f>
        <v>2.4</v>
      </c>
      <c r="C37" s="66" t="str">
        <f>IF(Tāme!C28="","",Tāme!C28)</f>
        <v/>
      </c>
      <c r="D37" s="274" t="str">
        <f>IF(Tāme!D28="","",Tāme!D28)</f>
        <v/>
      </c>
      <c r="E37" s="274" t="str">
        <f>IF(Tāme!E28="","",Tāme!E28)</f>
        <v/>
      </c>
      <c r="F37" s="67" t="str">
        <f>IF(Tāme!F28="","",Tāme!F28)</f>
        <v/>
      </c>
      <c r="G37" s="309">
        <f>IF(Tāme!G28="","",Tāme!G28)</f>
        <v>1</v>
      </c>
      <c r="H37" s="67">
        <f>IF(Tāme!H28="","",Tāme!H28)</f>
        <v>0</v>
      </c>
      <c r="I37" s="68">
        <f>IF(Tāme!I28="","",Tāme!I28)</f>
        <v>0</v>
      </c>
      <c r="J37" s="87">
        <f>IF(Tāme!J28="","",Tāme!J28)</f>
        <v>0</v>
      </c>
      <c r="K37" s="236"/>
      <c r="L37" s="69" t="str">
        <f>IF('Attiecināmās izmaksas'!L24="","",'Attiecināmās izmaksas'!L24)</f>
        <v/>
      </c>
      <c r="M37" s="91" t="str">
        <f>IF('Attiecināmās izmaksas'!M24="","",'Attiecināmās izmaksas'!M24)</f>
        <v/>
      </c>
      <c r="N37" s="67" t="str">
        <f>IF('Attiecināmās izmaksas'!N24="","",'Attiecināmās izmaksas'!N24)</f>
        <v/>
      </c>
      <c r="O37" s="67" t="str">
        <f>IF('Attiecināmās izmaksas'!O24="","",'Attiecināmās izmaksas'!O24)</f>
        <v/>
      </c>
      <c r="P37" s="92" t="str">
        <f>IF('Attiecināmās izmaksas'!P24="","",'Attiecināmās izmaksas'!P24)</f>
        <v/>
      </c>
      <c r="R37" s="69" t="str">
        <f>IF('Neattiecināmās izmaksas'!L25="","",'Neattiecināmās izmaksas'!L25)</f>
        <v/>
      </c>
      <c r="S37" s="91" t="str">
        <f>IF('Neattiecināmās izmaksas'!M25="","",'Neattiecināmās izmaksas'!M25)</f>
        <v/>
      </c>
      <c r="T37" s="67" t="str">
        <f>IF('Neattiecināmās izmaksas'!N25="","",'Neattiecināmās izmaksas'!N25)</f>
        <v/>
      </c>
      <c r="U37" s="67" t="str">
        <f>IF('Neattiecināmās izmaksas'!O25="","",'Neattiecināmās izmaksas'!O25)</f>
        <v/>
      </c>
      <c r="V37" s="92" t="str">
        <f>IF('Neattiecināmās izmaksas'!P25="","",'Neattiecināmās izmaksas'!P25)</f>
        <v/>
      </c>
      <c r="X37" s="69" t="str">
        <f>IF('Neattiecināmās izmaksas'!R25="","",'Neattiecināmās izmaksas'!R25)</f>
        <v/>
      </c>
      <c r="Y37" s="91" t="str">
        <f>IF('Neattiecināmās izmaksas'!S25="","",'Neattiecināmās izmaksas'!S25)</f>
        <v/>
      </c>
      <c r="Z37" s="67" t="str">
        <f>IF('Neattiecināmās izmaksas'!T25="","",'Neattiecināmās izmaksas'!T25)</f>
        <v/>
      </c>
      <c r="AA37" s="67" t="str">
        <f>IF('Neattiecināmās izmaksas'!U25="","",'Neattiecināmās izmaksas'!U25)</f>
        <v/>
      </c>
      <c r="AB37" s="67" t="str">
        <f>IF('Neattiecināmās izmaksas'!V25="","",'Neattiecināmās izmaksas'!V25)</f>
        <v/>
      </c>
      <c r="AC37" s="43"/>
    </row>
    <row r="38" spans="1:29" s="59" customFormat="1" ht="10.5" customHeight="1" hidden="1" outlineLevel="1">
      <c r="A38" s="43"/>
      <c r="B38" s="65">
        <f>IF(Tāme!B29="","",Tāme!B29)</f>
        <v>2.5</v>
      </c>
      <c r="C38" s="66" t="str">
        <f>IF(Tāme!C29="","",Tāme!C29)</f>
        <v/>
      </c>
      <c r="D38" s="274" t="str">
        <f>IF(Tāme!D29="","",Tāme!D29)</f>
        <v/>
      </c>
      <c r="E38" s="274" t="str">
        <f>IF(Tāme!E29="","",Tāme!E29)</f>
        <v/>
      </c>
      <c r="F38" s="67" t="str">
        <f>IF(Tāme!F29="","",Tāme!F29)</f>
        <v/>
      </c>
      <c r="G38" s="309">
        <f>IF(Tāme!G29="","",Tāme!G29)</f>
        <v>1</v>
      </c>
      <c r="H38" s="67">
        <f>IF(Tāme!H29="","",Tāme!H29)</f>
        <v>0</v>
      </c>
      <c r="I38" s="68">
        <f>IF(Tāme!I29="","",Tāme!I29)</f>
        <v>0</v>
      </c>
      <c r="J38" s="87">
        <f>IF(Tāme!J29="","",Tāme!J29)</f>
        <v>0</v>
      </c>
      <c r="K38" s="236"/>
      <c r="L38" s="69" t="str">
        <f>IF('Attiecināmās izmaksas'!L25="","",'Attiecināmās izmaksas'!L25)</f>
        <v/>
      </c>
      <c r="M38" s="91" t="str">
        <f>IF('Attiecināmās izmaksas'!M25="","",'Attiecināmās izmaksas'!M25)</f>
        <v/>
      </c>
      <c r="N38" s="67" t="str">
        <f>IF('Attiecināmās izmaksas'!N25="","",'Attiecināmās izmaksas'!N25)</f>
        <v/>
      </c>
      <c r="O38" s="67" t="str">
        <f>IF('Attiecināmās izmaksas'!O25="","",'Attiecināmās izmaksas'!O25)</f>
        <v/>
      </c>
      <c r="P38" s="92" t="str">
        <f>IF('Attiecināmās izmaksas'!P25="","",'Attiecināmās izmaksas'!P25)</f>
        <v/>
      </c>
      <c r="R38" s="69" t="str">
        <f>IF('Neattiecināmās izmaksas'!L26="","",'Neattiecināmās izmaksas'!L26)</f>
        <v/>
      </c>
      <c r="S38" s="91" t="str">
        <f>IF('Neattiecināmās izmaksas'!M26="","",'Neattiecināmās izmaksas'!M26)</f>
        <v/>
      </c>
      <c r="T38" s="67" t="str">
        <f>IF('Neattiecināmās izmaksas'!N26="","",'Neattiecināmās izmaksas'!N26)</f>
        <v/>
      </c>
      <c r="U38" s="67" t="str">
        <f>IF('Neattiecināmās izmaksas'!O26="","",'Neattiecināmās izmaksas'!O26)</f>
        <v/>
      </c>
      <c r="V38" s="92" t="str">
        <f>IF('Neattiecināmās izmaksas'!P26="","",'Neattiecināmās izmaksas'!P26)</f>
        <v/>
      </c>
      <c r="X38" s="69" t="str">
        <f>IF('Neattiecināmās izmaksas'!R26="","",'Neattiecināmās izmaksas'!R26)</f>
        <v/>
      </c>
      <c r="Y38" s="91" t="str">
        <f>IF('Neattiecināmās izmaksas'!S26="","",'Neattiecināmās izmaksas'!S26)</f>
        <v/>
      </c>
      <c r="Z38" s="67" t="str">
        <f>IF('Neattiecināmās izmaksas'!T26="","",'Neattiecināmās izmaksas'!T26)</f>
        <v/>
      </c>
      <c r="AA38" s="67" t="str">
        <f>IF('Neattiecināmās izmaksas'!U26="","",'Neattiecināmās izmaksas'!U26)</f>
        <v/>
      </c>
      <c r="AB38" s="67" t="str">
        <f>IF('Neattiecināmās izmaksas'!V26="","",'Neattiecināmās izmaksas'!V26)</f>
        <v/>
      </c>
      <c r="AC38" s="43"/>
    </row>
    <row r="39" spans="1:29" s="59" customFormat="1" ht="10.5" customHeight="1" hidden="1" outlineLevel="1">
      <c r="A39" s="43"/>
      <c r="B39" s="65">
        <f>IF(Tāme!B30="","",Tāme!B30)</f>
        <v>2.6</v>
      </c>
      <c r="C39" s="66" t="str">
        <f>IF(Tāme!C30="","",Tāme!C30)</f>
        <v/>
      </c>
      <c r="D39" s="274" t="str">
        <f>IF(Tāme!D30="","",Tāme!D30)</f>
        <v/>
      </c>
      <c r="E39" s="274" t="str">
        <f>IF(Tāme!E30="","",Tāme!E30)</f>
        <v/>
      </c>
      <c r="F39" s="67" t="str">
        <f>IF(Tāme!F30="","",Tāme!F30)</f>
        <v/>
      </c>
      <c r="G39" s="309">
        <f>IF(Tāme!G30="","",Tāme!G30)</f>
        <v>1</v>
      </c>
      <c r="H39" s="67">
        <f>IF(Tāme!H30="","",Tāme!H30)</f>
        <v>0</v>
      </c>
      <c r="I39" s="68">
        <f>IF(Tāme!I30="","",Tāme!I30)</f>
        <v>0</v>
      </c>
      <c r="J39" s="87">
        <f>IF(Tāme!J30="","",Tāme!J30)</f>
        <v>0</v>
      </c>
      <c r="K39" s="236"/>
      <c r="L39" s="69" t="str">
        <f>IF('Attiecināmās izmaksas'!L26="","",'Attiecināmās izmaksas'!L26)</f>
        <v/>
      </c>
      <c r="M39" s="91" t="str">
        <f>IF('Attiecināmās izmaksas'!M26="","",'Attiecināmās izmaksas'!M26)</f>
        <v/>
      </c>
      <c r="N39" s="67" t="str">
        <f>IF('Attiecināmās izmaksas'!N26="","",'Attiecināmās izmaksas'!N26)</f>
        <v/>
      </c>
      <c r="O39" s="67" t="str">
        <f>IF('Attiecināmās izmaksas'!O26="","",'Attiecināmās izmaksas'!O26)</f>
        <v/>
      </c>
      <c r="P39" s="92" t="str">
        <f>IF('Attiecināmās izmaksas'!P26="","",'Attiecināmās izmaksas'!P26)</f>
        <v/>
      </c>
      <c r="R39" s="69" t="str">
        <f>IF('Neattiecināmās izmaksas'!L27="","",'Neattiecināmās izmaksas'!L27)</f>
        <v/>
      </c>
      <c r="S39" s="91" t="str">
        <f>IF('Neattiecināmās izmaksas'!M27="","",'Neattiecināmās izmaksas'!M27)</f>
        <v/>
      </c>
      <c r="T39" s="67" t="str">
        <f>IF('Neattiecināmās izmaksas'!N27="","",'Neattiecināmās izmaksas'!N27)</f>
        <v/>
      </c>
      <c r="U39" s="67" t="str">
        <f>IF('Neattiecināmās izmaksas'!O27="","",'Neattiecināmās izmaksas'!O27)</f>
        <v/>
      </c>
      <c r="V39" s="92" t="str">
        <f>IF('Neattiecināmās izmaksas'!P27="","",'Neattiecināmās izmaksas'!P27)</f>
        <v/>
      </c>
      <c r="X39" s="69" t="str">
        <f>IF('Neattiecināmās izmaksas'!R27="","",'Neattiecināmās izmaksas'!R27)</f>
        <v/>
      </c>
      <c r="Y39" s="91" t="str">
        <f>IF('Neattiecināmās izmaksas'!S27="","",'Neattiecināmās izmaksas'!S27)</f>
        <v/>
      </c>
      <c r="Z39" s="67" t="str">
        <f>IF('Neattiecināmās izmaksas'!T27="","",'Neattiecināmās izmaksas'!T27)</f>
        <v/>
      </c>
      <c r="AA39" s="67" t="str">
        <f>IF('Neattiecināmās izmaksas'!U27="","",'Neattiecināmās izmaksas'!U27)</f>
        <v/>
      </c>
      <c r="AB39" s="67" t="str">
        <f>IF('Neattiecināmās izmaksas'!V27="","",'Neattiecināmās izmaksas'!V27)</f>
        <v/>
      </c>
      <c r="AC39" s="43"/>
    </row>
    <row r="40" spans="1:29" s="59" customFormat="1" ht="10.5" customHeight="1" hidden="1" outlineLevel="1">
      <c r="A40" s="43"/>
      <c r="B40" s="65">
        <f>IF(Tāme!B31="","",Tāme!B31)</f>
        <v>2.7</v>
      </c>
      <c r="C40" s="66" t="str">
        <f>IF(Tāme!C31="","",Tāme!C31)</f>
        <v/>
      </c>
      <c r="D40" s="274" t="str">
        <f>IF(Tāme!D31="","",Tāme!D31)</f>
        <v/>
      </c>
      <c r="E40" s="274" t="str">
        <f>IF(Tāme!E31="","",Tāme!E31)</f>
        <v/>
      </c>
      <c r="F40" s="67" t="str">
        <f>IF(Tāme!F31="","",Tāme!F31)</f>
        <v/>
      </c>
      <c r="G40" s="309">
        <f>IF(Tāme!G31="","",Tāme!G31)</f>
        <v>1</v>
      </c>
      <c r="H40" s="67">
        <f>IF(Tāme!H31="","",Tāme!H31)</f>
        <v>0</v>
      </c>
      <c r="I40" s="68">
        <f>IF(Tāme!I31="","",Tāme!I31)</f>
        <v>0</v>
      </c>
      <c r="J40" s="87">
        <f>IF(Tāme!J31="","",Tāme!J31)</f>
        <v>0</v>
      </c>
      <c r="K40" s="236"/>
      <c r="L40" s="69" t="str">
        <f>IF('Attiecināmās izmaksas'!L27="","",'Attiecināmās izmaksas'!L27)</f>
        <v/>
      </c>
      <c r="M40" s="91" t="str">
        <f>IF('Attiecināmās izmaksas'!M27="","",'Attiecināmās izmaksas'!M27)</f>
        <v/>
      </c>
      <c r="N40" s="67" t="str">
        <f>IF('Attiecināmās izmaksas'!N27="","",'Attiecināmās izmaksas'!N27)</f>
        <v/>
      </c>
      <c r="O40" s="67" t="str">
        <f>IF('Attiecināmās izmaksas'!O27="","",'Attiecināmās izmaksas'!O27)</f>
        <v/>
      </c>
      <c r="P40" s="92" t="str">
        <f>IF('Attiecināmās izmaksas'!P27="","",'Attiecināmās izmaksas'!P27)</f>
        <v/>
      </c>
      <c r="R40" s="69" t="str">
        <f>IF('Neattiecināmās izmaksas'!L28="","",'Neattiecināmās izmaksas'!L28)</f>
        <v/>
      </c>
      <c r="S40" s="91" t="str">
        <f>IF('Neattiecināmās izmaksas'!M28="","",'Neattiecināmās izmaksas'!M28)</f>
        <v/>
      </c>
      <c r="T40" s="67" t="str">
        <f>IF('Neattiecināmās izmaksas'!N28="","",'Neattiecināmās izmaksas'!N28)</f>
        <v/>
      </c>
      <c r="U40" s="67" t="str">
        <f>IF('Neattiecināmās izmaksas'!O28="","",'Neattiecināmās izmaksas'!O28)</f>
        <v/>
      </c>
      <c r="V40" s="92" t="str">
        <f>IF('Neattiecināmās izmaksas'!P28="","",'Neattiecināmās izmaksas'!P28)</f>
        <v/>
      </c>
      <c r="X40" s="69" t="str">
        <f>IF('Neattiecināmās izmaksas'!R28="","",'Neattiecināmās izmaksas'!R28)</f>
        <v/>
      </c>
      <c r="Y40" s="91" t="str">
        <f>IF('Neattiecināmās izmaksas'!S28="","",'Neattiecināmās izmaksas'!S28)</f>
        <v/>
      </c>
      <c r="Z40" s="67" t="str">
        <f>IF('Neattiecināmās izmaksas'!T28="","",'Neattiecināmās izmaksas'!T28)</f>
        <v/>
      </c>
      <c r="AA40" s="67" t="str">
        <f>IF('Neattiecināmās izmaksas'!U28="","",'Neattiecināmās izmaksas'!U28)</f>
        <v/>
      </c>
      <c r="AB40" s="67" t="str">
        <f>IF('Neattiecināmās izmaksas'!V28="","",'Neattiecināmās izmaksas'!V28)</f>
        <v/>
      </c>
      <c r="AC40" s="43"/>
    </row>
    <row r="41" spans="1:29" s="59" customFormat="1" ht="10.5" customHeight="1" hidden="1" outlineLevel="1">
      <c r="A41" s="43"/>
      <c r="B41" s="65">
        <f>IF(Tāme!B32="","",Tāme!B32)</f>
        <v>2.8</v>
      </c>
      <c r="C41" s="66" t="str">
        <f>IF(Tāme!C32="","",Tāme!C32)</f>
        <v/>
      </c>
      <c r="D41" s="274" t="str">
        <f>IF(Tāme!D32="","",Tāme!D32)</f>
        <v/>
      </c>
      <c r="E41" s="274" t="str">
        <f>IF(Tāme!E32="","",Tāme!E32)</f>
        <v/>
      </c>
      <c r="F41" s="67" t="str">
        <f>IF(Tāme!F32="","",Tāme!F32)</f>
        <v/>
      </c>
      <c r="G41" s="309">
        <f>IF(Tāme!G32="","",Tāme!G32)</f>
        <v>1</v>
      </c>
      <c r="H41" s="67">
        <f>IF(Tāme!H32="","",Tāme!H32)</f>
        <v>0</v>
      </c>
      <c r="I41" s="68">
        <f>IF(Tāme!I32="","",Tāme!I32)</f>
        <v>0</v>
      </c>
      <c r="J41" s="87">
        <f>IF(Tāme!J32="","",Tāme!J32)</f>
        <v>0</v>
      </c>
      <c r="K41" s="236"/>
      <c r="L41" s="69" t="str">
        <f>IF('Attiecināmās izmaksas'!L28="","",'Attiecināmās izmaksas'!L28)</f>
        <v/>
      </c>
      <c r="M41" s="91" t="str">
        <f>IF('Attiecināmās izmaksas'!M28="","",'Attiecināmās izmaksas'!M28)</f>
        <v/>
      </c>
      <c r="N41" s="67" t="str">
        <f>IF('Attiecināmās izmaksas'!N28="","",'Attiecināmās izmaksas'!N28)</f>
        <v/>
      </c>
      <c r="O41" s="67" t="str">
        <f>IF('Attiecināmās izmaksas'!O28="","",'Attiecināmās izmaksas'!O28)</f>
        <v/>
      </c>
      <c r="P41" s="92" t="str">
        <f>IF('Attiecināmās izmaksas'!P28="","",'Attiecināmās izmaksas'!P28)</f>
        <v/>
      </c>
      <c r="R41" s="69" t="str">
        <f>IF('Neattiecināmās izmaksas'!L29="","",'Neattiecināmās izmaksas'!L29)</f>
        <v/>
      </c>
      <c r="S41" s="91" t="str">
        <f>IF('Neattiecināmās izmaksas'!M29="","",'Neattiecināmās izmaksas'!M29)</f>
        <v/>
      </c>
      <c r="T41" s="67" t="str">
        <f>IF('Neattiecināmās izmaksas'!N29="","",'Neattiecināmās izmaksas'!N29)</f>
        <v/>
      </c>
      <c r="U41" s="67" t="str">
        <f>IF('Neattiecināmās izmaksas'!O29="","",'Neattiecināmās izmaksas'!O29)</f>
        <v/>
      </c>
      <c r="V41" s="92" t="str">
        <f>IF('Neattiecināmās izmaksas'!P29="","",'Neattiecināmās izmaksas'!P29)</f>
        <v/>
      </c>
      <c r="X41" s="69" t="str">
        <f>IF('Neattiecināmās izmaksas'!R29="","",'Neattiecināmās izmaksas'!R29)</f>
        <v/>
      </c>
      <c r="Y41" s="91" t="str">
        <f>IF('Neattiecināmās izmaksas'!S29="","",'Neattiecināmās izmaksas'!S29)</f>
        <v/>
      </c>
      <c r="Z41" s="67" t="str">
        <f>IF('Neattiecināmās izmaksas'!T29="","",'Neattiecināmās izmaksas'!T29)</f>
        <v/>
      </c>
      <c r="AA41" s="67" t="str">
        <f>IF('Neattiecināmās izmaksas'!U29="","",'Neattiecināmās izmaksas'!U29)</f>
        <v/>
      </c>
      <c r="AB41" s="67" t="str">
        <f>IF('Neattiecināmās izmaksas'!V29="","",'Neattiecināmās izmaksas'!V29)</f>
        <v/>
      </c>
      <c r="AC41" s="43"/>
    </row>
    <row r="42" spans="1:29" s="59" customFormat="1" ht="10.5" customHeight="1" hidden="1" outlineLevel="1">
      <c r="A42" s="43"/>
      <c r="B42" s="65">
        <f>IF(Tāme!B33="","",Tāme!B33)</f>
        <v>2.9</v>
      </c>
      <c r="C42" s="66" t="str">
        <f>IF(Tāme!C33="","",Tāme!C33)</f>
        <v/>
      </c>
      <c r="D42" s="274" t="str">
        <f>IF(Tāme!D33="","",Tāme!D33)</f>
        <v/>
      </c>
      <c r="E42" s="274" t="str">
        <f>IF(Tāme!E33="","",Tāme!E33)</f>
        <v/>
      </c>
      <c r="F42" s="67" t="str">
        <f>IF(Tāme!F33="","",Tāme!F33)</f>
        <v/>
      </c>
      <c r="G42" s="309">
        <f>IF(Tāme!G33="","",Tāme!G33)</f>
        <v>1</v>
      </c>
      <c r="H42" s="67">
        <f>IF(Tāme!H33="","",Tāme!H33)</f>
        <v>0</v>
      </c>
      <c r="I42" s="68">
        <f>IF(Tāme!I33="","",Tāme!I33)</f>
        <v>0</v>
      </c>
      <c r="J42" s="87">
        <f>IF(Tāme!J33="","",Tāme!J33)</f>
        <v>0</v>
      </c>
      <c r="K42" s="236"/>
      <c r="L42" s="69" t="str">
        <f>IF('Attiecināmās izmaksas'!L29="","",'Attiecināmās izmaksas'!L29)</f>
        <v/>
      </c>
      <c r="M42" s="91" t="str">
        <f>IF('Attiecināmās izmaksas'!M29="","",'Attiecināmās izmaksas'!M29)</f>
        <v/>
      </c>
      <c r="N42" s="67" t="str">
        <f>IF('Attiecināmās izmaksas'!N29="","",'Attiecināmās izmaksas'!N29)</f>
        <v/>
      </c>
      <c r="O42" s="67" t="str">
        <f>IF('Attiecināmās izmaksas'!O29="","",'Attiecināmās izmaksas'!O29)</f>
        <v/>
      </c>
      <c r="P42" s="92" t="str">
        <f>IF('Attiecināmās izmaksas'!P29="","",'Attiecināmās izmaksas'!P29)</f>
        <v/>
      </c>
      <c r="R42" s="69" t="str">
        <f>IF('Neattiecināmās izmaksas'!L30="","",'Neattiecināmās izmaksas'!L30)</f>
        <v/>
      </c>
      <c r="S42" s="91" t="str">
        <f>IF('Neattiecināmās izmaksas'!M30="","",'Neattiecināmās izmaksas'!M30)</f>
        <v/>
      </c>
      <c r="T42" s="67" t="str">
        <f>IF('Neattiecināmās izmaksas'!N30="","",'Neattiecināmās izmaksas'!N30)</f>
        <v/>
      </c>
      <c r="U42" s="67" t="str">
        <f>IF('Neattiecināmās izmaksas'!O30="","",'Neattiecināmās izmaksas'!O30)</f>
        <v/>
      </c>
      <c r="V42" s="92" t="str">
        <f>IF('Neattiecināmās izmaksas'!P30="","",'Neattiecināmās izmaksas'!P30)</f>
        <v/>
      </c>
      <c r="X42" s="69" t="str">
        <f>IF('Neattiecināmās izmaksas'!R30="","",'Neattiecināmās izmaksas'!R30)</f>
        <v/>
      </c>
      <c r="Y42" s="91" t="str">
        <f>IF('Neattiecināmās izmaksas'!S30="","",'Neattiecināmās izmaksas'!S30)</f>
        <v/>
      </c>
      <c r="Z42" s="67" t="str">
        <f>IF('Neattiecināmās izmaksas'!T30="","",'Neattiecināmās izmaksas'!T30)</f>
        <v/>
      </c>
      <c r="AA42" s="67" t="str">
        <f>IF('Neattiecināmās izmaksas'!U30="","",'Neattiecināmās izmaksas'!U30)</f>
        <v/>
      </c>
      <c r="AB42" s="67" t="str">
        <f>IF('Neattiecināmās izmaksas'!V30="","",'Neattiecināmās izmaksas'!V30)</f>
        <v/>
      </c>
      <c r="AC42" s="43"/>
    </row>
    <row r="43" spans="1:29" s="59" customFormat="1" ht="10.5" customHeight="1" hidden="1" outlineLevel="1">
      <c r="A43" s="43"/>
      <c r="B43" s="70" t="str">
        <f>IF(Tāme!B34="","",Tāme!B34)</f>
        <v>2.10.</v>
      </c>
      <c r="C43" s="71" t="str">
        <f>IF(Tāme!C34="","",Tāme!C34)</f>
        <v/>
      </c>
      <c r="D43" s="275" t="str">
        <f>IF(Tāme!D34="","",Tāme!D34)</f>
        <v/>
      </c>
      <c r="E43" s="275" t="str">
        <f>IF(Tāme!E34="","",Tāme!E34)</f>
        <v/>
      </c>
      <c r="F43" s="72" t="str">
        <f>IF(Tāme!F34="","",Tāme!F34)</f>
        <v/>
      </c>
      <c r="G43" s="310">
        <f>IF(Tāme!G34="","",Tāme!G34)</f>
        <v>1</v>
      </c>
      <c r="H43" s="72">
        <f>IF(Tāme!H34="","",Tāme!H34)</f>
        <v>0</v>
      </c>
      <c r="I43" s="73">
        <f>IF(Tāme!I34="","",Tāme!I34)</f>
        <v>0</v>
      </c>
      <c r="J43" s="88">
        <f>IF(Tāme!J34="","",Tāme!J34)</f>
        <v>0</v>
      </c>
      <c r="K43" s="236"/>
      <c r="L43" s="74" t="str">
        <f>IF('Attiecināmās izmaksas'!L30="","",'Attiecināmās izmaksas'!L30)</f>
        <v/>
      </c>
      <c r="M43" s="93" t="str">
        <f>IF('Attiecināmās izmaksas'!M30="","",'Attiecināmās izmaksas'!M30)</f>
        <v/>
      </c>
      <c r="N43" s="72" t="str">
        <f>IF('Attiecināmās izmaksas'!N30="","",'Attiecināmās izmaksas'!N30)</f>
        <v/>
      </c>
      <c r="O43" s="72" t="str">
        <f>IF('Attiecināmās izmaksas'!O30="","",'Attiecināmās izmaksas'!O30)</f>
        <v/>
      </c>
      <c r="P43" s="94" t="str">
        <f>IF('Attiecināmās izmaksas'!P30="","",'Attiecināmās izmaksas'!P30)</f>
        <v/>
      </c>
      <c r="R43" s="74" t="str">
        <f>IF('Neattiecināmās izmaksas'!L31="","",'Neattiecināmās izmaksas'!L31)</f>
        <v/>
      </c>
      <c r="S43" s="93" t="str">
        <f>IF('Neattiecināmās izmaksas'!M31="","",'Neattiecināmās izmaksas'!M31)</f>
        <v/>
      </c>
      <c r="T43" s="72" t="str">
        <f>IF('Neattiecināmās izmaksas'!N31="","",'Neattiecināmās izmaksas'!N31)</f>
        <v/>
      </c>
      <c r="U43" s="72" t="str">
        <f>IF('Neattiecināmās izmaksas'!O31="","",'Neattiecināmās izmaksas'!O31)</f>
        <v/>
      </c>
      <c r="V43" s="94" t="str">
        <f>IF('Neattiecināmās izmaksas'!P31="","",'Neattiecināmās izmaksas'!P31)</f>
        <v/>
      </c>
      <c r="X43" s="74" t="str">
        <f>IF('Neattiecināmās izmaksas'!R31="","",'Neattiecināmās izmaksas'!R31)</f>
        <v/>
      </c>
      <c r="Y43" s="93" t="str">
        <f>IF('Neattiecināmās izmaksas'!S31="","",'Neattiecināmās izmaksas'!S31)</f>
        <v/>
      </c>
      <c r="Z43" s="72" t="str">
        <f>IF('Neattiecināmās izmaksas'!T31="","",'Neattiecināmās izmaksas'!T31)</f>
        <v/>
      </c>
      <c r="AA43" s="72" t="str">
        <f>IF('Neattiecināmās izmaksas'!U31="","",'Neattiecināmās izmaksas'!U31)</f>
        <v/>
      </c>
      <c r="AB43" s="72" t="str">
        <f>IF('Neattiecināmās izmaksas'!V31="","",'Neattiecināmās izmaksas'!V31)</f>
        <v/>
      </c>
      <c r="AC43" s="43"/>
    </row>
    <row r="44" spans="1:29" s="240" customFormat="1" ht="22.5" customHeight="1" collapsed="1">
      <c r="A44" s="43"/>
      <c r="B44" s="249">
        <v>3</v>
      </c>
      <c r="C44" s="443" t="str">
        <f>Tāme!C35</f>
        <v>Zemes iegādes izmaksas</v>
      </c>
      <c r="D44" s="444"/>
      <c r="E44" s="296"/>
      <c r="F44" s="250"/>
      <c r="G44" s="311"/>
      <c r="H44" s="251">
        <f>SUM(H45:H54)</f>
        <v>0</v>
      </c>
      <c r="I44" s="252">
        <f>SUM(I45:I54)</f>
        <v>0</v>
      </c>
      <c r="J44" s="253">
        <f>IF(Tāme!J35="","",Tāme!J35)</f>
        <v>0</v>
      </c>
      <c r="K44" s="236"/>
      <c r="L44" s="254">
        <f>IF('Attiecināmās izmaksas'!L31="","",'Attiecināmās izmaksas'!L31)</f>
        <v>0</v>
      </c>
      <c r="M44" s="255">
        <f>IF('Attiecināmās izmaksas'!M31="","",'Attiecināmās izmaksas'!M31)</f>
        <v>0</v>
      </c>
      <c r="N44" s="250">
        <f>IF('Attiecināmās izmaksas'!N31="","",'Attiecināmās izmaksas'!N31)</f>
        <v>0</v>
      </c>
      <c r="O44" s="250">
        <f>IF('Attiecināmās izmaksas'!O31="","",'Attiecināmās izmaksas'!O31)</f>
        <v>0</v>
      </c>
      <c r="P44" s="256">
        <f>IF('Attiecināmās izmaksas'!P31="","",'Attiecināmās izmaksas'!P31)</f>
        <v>0</v>
      </c>
      <c r="Q44" s="59"/>
      <c r="R44" s="254">
        <f>IF('Neattiecināmās izmaksas'!L32="","",'Neattiecināmās izmaksas'!L32)</f>
        <v>0</v>
      </c>
      <c r="S44" s="255">
        <f>IF('Neattiecināmās izmaksas'!M32="","",'Neattiecināmās izmaksas'!M32)</f>
        <v>0</v>
      </c>
      <c r="T44" s="250">
        <f>IF('Neattiecināmās izmaksas'!N32="","",'Neattiecināmās izmaksas'!N32)</f>
        <v>0</v>
      </c>
      <c r="U44" s="250">
        <f>IF('Neattiecināmās izmaksas'!O32="","",'Neattiecināmās izmaksas'!O32)</f>
        <v>0</v>
      </c>
      <c r="V44" s="256">
        <f>IF('Neattiecināmās izmaksas'!P32="","",'Neattiecināmās izmaksas'!P32)</f>
        <v>0</v>
      </c>
      <c r="W44" s="59"/>
      <c r="X44" s="254">
        <f>IF('Neattiecināmās izmaksas'!R32="","",'Neattiecināmās izmaksas'!R32)</f>
        <v>0</v>
      </c>
      <c r="Y44" s="255">
        <f>IF('Neattiecināmās izmaksas'!S32="","",'Neattiecināmās izmaksas'!S32)</f>
        <v>0</v>
      </c>
      <c r="Z44" s="250">
        <f>IF('Neattiecināmās izmaksas'!T32="","",'Neattiecināmās izmaksas'!T32)</f>
        <v>0</v>
      </c>
      <c r="AA44" s="250">
        <f>IF('Neattiecināmās izmaksas'!U32="","",'Neattiecināmās izmaksas'!U32)</f>
        <v>0</v>
      </c>
      <c r="AB44" s="250">
        <f>IF('Neattiecināmās izmaksas'!V32="","",'Neattiecināmās izmaksas'!V32)</f>
        <v>0</v>
      </c>
      <c r="AC44" s="43"/>
    </row>
    <row r="45" spans="1:29" s="59" customFormat="1" ht="10.5" customHeight="1" hidden="1" outlineLevel="1">
      <c r="A45" s="43"/>
      <c r="B45" s="65">
        <f>IF(Tāme!B36="","",Tāme!B36)</f>
        <v>3.1</v>
      </c>
      <c r="C45" s="66" t="str">
        <f>IF(Tāme!C36="","",Tāme!C36)</f>
        <v/>
      </c>
      <c r="D45" s="274" t="str">
        <f>IF(Tāme!D36="","",Tāme!D36)</f>
        <v/>
      </c>
      <c r="E45" s="274" t="str">
        <f>IF(Tāme!E36="","",Tāme!E36)</f>
        <v/>
      </c>
      <c r="F45" s="67" t="str">
        <f>IF(Tāme!F36="","",Tāme!F36)</f>
        <v/>
      </c>
      <c r="G45" s="309">
        <f>IF(Tāme!G36="","",Tāme!G36)</f>
        <v>1</v>
      </c>
      <c r="H45" s="67">
        <f>IF(Tāme!H36="","",Tāme!H36)</f>
        <v>0</v>
      </c>
      <c r="I45" s="68">
        <f>IF(Tāme!I36="","",Tāme!I36)</f>
        <v>0</v>
      </c>
      <c r="J45" s="87">
        <f>IF(Tāme!J36="","",Tāme!J36)</f>
        <v>0</v>
      </c>
      <c r="K45" s="236"/>
      <c r="L45" s="69" t="str">
        <f>IF('Attiecināmās izmaksas'!L32="","",'Attiecināmās izmaksas'!L32)</f>
        <v/>
      </c>
      <c r="M45" s="91" t="str">
        <f>IF('Attiecināmās izmaksas'!M32="","",'Attiecināmās izmaksas'!M32)</f>
        <v/>
      </c>
      <c r="N45" s="67" t="str">
        <f>IF('Attiecināmās izmaksas'!N32="","",'Attiecināmās izmaksas'!N32)</f>
        <v/>
      </c>
      <c r="O45" s="67" t="str">
        <f>IF('Attiecināmās izmaksas'!O32="","",'Attiecināmās izmaksas'!O32)</f>
        <v/>
      </c>
      <c r="P45" s="92" t="str">
        <f>IF('Attiecināmās izmaksas'!P32="","",'Attiecināmās izmaksas'!P32)</f>
        <v/>
      </c>
      <c r="R45" s="69" t="str">
        <f>IF('Neattiecināmās izmaksas'!L33="","",'Neattiecināmās izmaksas'!L33)</f>
        <v/>
      </c>
      <c r="S45" s="91" t="str">
        <f>IF('Neattiecināmās izmaksas'!M33="","",'Neattiecināmās izmaksas'!M33)</f>
        <v/>
      </c>
      <c r="T45" s="67" t="str">
        <f>IF('Neattiecināmās izmaksas'!N33="","",'Neattiecināmās izmaksas'!N33)</f>
        <v/>
      </c>
      <c r="U45" s="67" t="str">
        <f>IF('Neattiecināmās izmaksas'!O33="","",'Neattiecināmās izmaksas'!O33)</f>
        <v/>
      </c>
      <c r="V45" s="92" t="str">
        <f>IF('Neattiecināmās izmaksas'!P33="","",'Neattiecināmās izmaksas'!P33)</f>
        <v/>
      </c>
      <c r="X45" s="69" t="str">
        <f>IF('Neattiecināmās izmaksas'!R33="","",'Neattiecināmās izmaksas'!R33)</f>
        <v/>
      </c>
      <c r="Y45" s="91" t="str">
        <f>IF('Neattiecināmās izmaksas'!S33="","",'Neattiecināmās izmaksas'!S33)</f>
        <v/>
      </c>
      <c r="Z45" s="67" t="str">
        <f>IF('Neattiecināmās izmaksas'!T33="","",'Neattiecināmās izmaksas'!T33)</f>
        <v/>
      </c>
      <c r="AA45" s="67" t="str">
        <f>IF('Neattiecināmās izmaksas'!U33="","",'Neattiecināmās izmaksas'!U33)</f>
        <v/>
      </c>
      <c r="AB45" s="67" t="str">
        <f>IF('Neattiecināmās izmaksas'!V33="","",'Neattiecināmās izmaksas'!V33)</f>
        <v/>
      </c>
      <c r="AC45" s="43"/>
    </row>
    <row r="46" spans="1:29" s="59" customFormat="1" ht="10.5" customHeight="1" hidden="1" outlineLevel="1">
      <c r="A46" s="43"/>
      <c r="B46" s="65">
        <f>IF(Tāme!B37="","",Tāme!B37)</f>
        <v>3.2</v>
      </c>
      <c r="C46" s="66" t="str">
        <f>IF(Tāme!C37="","",Tāme!C37)</f>
        <v/>
      </c>
      <c r="D46" s="274" t="str">
        <f>IF(Tāme!D37="","",Tāme!D37)</f>
        <v/>
      </c>
      <c r="E46" s="274" t="str">
        <f>IF(Tāme!E37="","",Tāme!E37)</f>
        <v/>
      </c>
      <c r="F46" s="67" t="str">
        <f>IF(Tāme!F37="","",Tāme!F37)</f>
        <v/>
      </c>
      <c r="G46" s="309">
        <f>IF(Tāme!G37="","",Tāme!G37)</f>
        <v>1</v>
      </c>
      <c r="H46" s="67">
        <f>IF(Tāme!H37="","",Tāme!H37)</f>
        <v>0</v>
      </c>
      <c r="I46" s="68">
        <f>IF(Tāme!I37="","",Tāme!I37)</f>
        <v>0</v>
      </c>
      <c r="J46" s="87">
        <f>IF(Tāme!J37="","",Tāme!J37)</f>
        <v>0</v>
      </c>
      <c r="K46" s="236"/>
      <c r="L46" s="69" t="str">
        <f>IF('Attiecināmās izmaksas'!L33="","",'Attiecināmās izmaksas'!L33)</f>
        <v/>
      </c>
      <c r="M46" s="91" t="str">
        <f>IF('Attiecināmās izmaksas'!M33="","",'Attiecināmās izmaksas'!M33)</f>
        <v/>
      </c>
      <c r="N46" s="67" t="str">
        <f>IF('Attiecināmās izmaksas'!N33="","",'Attiecināmās izmaksas'!N33)</f>
        <v/>
      </c>
      <c r="O46" s="67" t="str">
        <f>IF('Attiecināmās izmaksas'!O33="","",'Attiecināmās izmaksas'!O33)</f>
        <v/>
      </c>
      <c r="P46" s="92" t="str">
        <f>IF('Attiecināmās izmaksas'!P33="","",'Attiecināmās izmaksas'!P33)</f>
        <v/>
      </c>
      <c r="R46" s="69" t="str">
        <f>IF('Neattiecināmās izmaksas'!L34="","",'Neattiecināmās izmaksas'!L34)</f>
        <v/>
      </c>
      <c r="S46" s="91" t="str">
        <f>IF('Neattiecināmās izmaksas'!M34="","",'Neattiecināmās izmaksas'!M34)</f>
        <v/>
      </c>
      <c r="T46" s="67" t="str">
        <f>IF('Neattiecināmās izmaksas'!N34="","",'Neattiecināmās izmaksas'!N34)</f>
        <v/>
      </c>
      <c r="U46" s="67" t="str">
        <f>IF('Neattiecināmās izmaksas'!O34="","",'Neattiecināmās izmaksas'!O34)</f>
        <v/>
      </c>
      <c r="V46" s="92" t="str">
        <f>IF('Neattiecināmās izmaksas'!P34="","",'Neattiecināmās izmaksas'!P34)</f>
        <v/>
      </c>
      <c r="X46" s="69" t="str">
        <f>IF('Neattiecināmās izmaksas'!R34="","",'Neattiecināmās izmaksas'!R34)</f>
        <v/>
      </c>
      <c r="Y46" s="91" t="str">
        <f>IF('Neattiecināmās izmaksas'!S34="","",'Neattiecināmās izmaksas'!S34)</f>
        <v/>
      </c>
      <c r="Z46" s="67" t="str">
        <f>IF('Neattiecināmās izmaksas'!T34="","",'Neattiecināmās izmaksas'!T34)</f>
        <v/>
      </c>
      <c r="AA46" s="67" t="str">
        <f>IF('Neattiecināmās izmaksas'!U34="","",'Neattiecināmās izmaksas'!U34)</f>
        <v/>
      </c>
      <c r="AB46" s="67" t="str">
        <f>IF('Neattiecināmās izmaksas'!V34="","",'Neattiecināmās izmaksas'!V34)</f>
        <v/>
      </c>
      <c r="AC46" s="43"/>
    </row>
    <row r="47" spans="1:29" s="59" customFormat="1" ht="10.5" customHeight="1" hidden="1" outlineLevel="1">
      <c r="A47" s="43"/>
      <c r="B47" s="65">
        <f>IF(Tāme!B38="","",Tāme!B38)</f>
        <v>3.3</v>
      </c>
      <c r="C47" s="66" t="str">
        <f>IF(Tāme!C38="","",Tāme!C38)</f>
        <v/>
      </c>
      <c r="D47" s="274" t="str">
        <f>IF(Tāme!D38="","",Tāme!D38)</f>
        <v/>
      </c>
      <c r="E47" s="274" t="str">
        <f>IF(Tāme!E38="","",Tāme!E38)</f>
        <v/>
      </c>
      <c r="F47" s="67" t="str">
        <f>IF(Tāme!F38="","",Tāme!F38)</f>
        <v/>
      </c>
      <c r="G47" s="309">
        <f>IF(Tāme!G38="","",Tāme!G38)</f>
        <v>1</v>
      </c>
      <c r="H47" s="67">
        <f>IF(Tāme!H38="","",Tāme!H38)</f>
        <v>0</v>
      </c>
      <c r="I47" s="68">
        <f>IF(Tāme!I38="","",Tāme!I38)</f>
        <v>0</v>
      </c>
      <c r="J47" s="87">
        <f>IF(Tāme!J38="","",Tāme!J38)</f>
        <v>0</v>
      </c>
      <c r="K47" s="236"/>
      <c r="L47" s="69" t="str">
        <f>IF('Attiecināmās izmaksas'!L34="","",'Attiecināmās izmaksas'!L34)</f>
        <v/>
      </c>
      <c r="M47" s="91" t="str">
        <f>IF('Attiecināmās izmaksas'!M34="","",'Attiecināmās izmaksas'!M34)</f>
        <v/>
      </c>
      <c r="N47" s="67" t="str">
        <f>IF('Attiecināmās izmaksas'!N34="","",'Attiecināmās izmaksas'!N34)</f>
        <v/>
      </c>
      <c r="O47" s="67" t="str">
        <f>IF('Attiecināmās izmaksas'!O34="","",'Attiecināmās izmaksas'!O34)</f>
        <v/>
      </c>
      <c r="P47" s="92" t="str">
        <f>IF('Attiecināmās izmaksas'!P34="","",'Attiecināmās izmaksas'!P34)</f>
        <v/>
      </c>
      <c r="R47" s="69" t="str">
        <f>IF('Neattiecināmās izmaksas'!L35="","",'Neattiecināmās izmaksas'!L35)</f>
        <v/>
      </c>
      <c r="S47" s="91" t="str">
        <f>IF('Neattiecināmās izmaksas'!M35="","",'Neattiecināmās izmaksas'!M35)</f>
        <v/>
      </c>
      <c r="T47" s="67" t="str">
        <f>IF('Neattiecināmās izmaksas'!N35="","",'Neattiecināmās izmaksas'!N35)</f>
        <v/>
      </c>
      <c r="U47" s="67" t="str">
        <f>IF('Neattiecināmās izmaksas'!O35="","",'Neattiecināmās izmaksas'!O35)</f>
        <v/>
      </c>
      <c r="V47" s="92" t="str">
        <f>IF('Neattiecināmās izmaksas'!P35="","",'Neattiecināmās izmaksas'!P35)</f>
        <v/>
      </c>
      <c r="X47" s="69" t="str">
        <f>IF('Neattiecināmās izmaksas'!R35="","",'Neattiecināmās izmaksas'!R35)</f>
        <v/>
      </c>
      <c r="Y47" s="91" t="str">
        <f>IF('Neattiecināmās izmaksas'!S35="","",'Neattiecināmās izmaksas'!S35)</f>
        <v/>
      </c>
      <c r="Z47" s="67" t="str">
        <f>IF('Neattiecināmās izmaksas'!T35="","",'Neattiecināmās izmaksas'!T35)</f>
        <v/>
      </c>
      <c r="AA47" s="67" t="str">
        <f>IF('Neattiecināmās izmaksas'!U35="","",'Neattiecināmās izmaksas'!U35)</f>
        <v/>
      </c>
      <c r="AB47" s="67" t="str">
        <f>IF('Neattiecināmās izmaksas'!V35="","",'Neattiecināmās izmaksas'!V35)</f>
        <v/>
      </c>
      <c r="AC47" s="43"/>
    </row>
    <row r="48" spans="1:29" s="59" customFormat="1" ht="10.5" customHeight="1" hidden="1" outlineLevel="1">
      <c r="A48" s="43"/>
      <c r="B48" s="65">
        <f>IF(Tāme!B39="","",Tāme!B39)</f>
        <v>3.4</v>
      </c>
      <c r="C48" s="66" t="str">
        <f>IF(Tāme!C39="","",Tāme!C39)</f>
        <v/>
      </c>
      <c r="D48" s="274" t="str">
        <f>IF(Tāme!D39="","",Tāme!D39)</f>
        <v/>
      </c>
      <c r="E48" s="274" t="str">
        <f>IF(Tāme!E39="","",Tāme!E39)</f>
        <v/>
      </c>
      <c r="F48" s="67" t="str">
        <f>IF(Tāme!F39="","",Tāme!F39)</f>
        <v/>
      </c>
      <c r="G48" s="309">
        <f>IF(Tāme!G39="","",Tāme!G39)</f>
        <v>1</v>
      </c>
      <c r="H48" s="67">
        <f>IF(Tāme!H39="","",Tāme!H39)</f>
        <v>0</v>
      </c>
      <c r="I48" s="68">
        <f>IF(Tāme!I39="","",Tāme!I39)</f>
        <v>0</v>
      </c>
      <c r="J48" s="87">
        <f>IF(Tāme!J39="","",Tāme!J39)</f>
        <v>0</v>
      </c>
      <c r="K48" s="236"/>
      <c r="L48" s="69" t="str">
        <f>IF('Attiecināmās izmaksas'!L35="","",'Attiecināmās izmaksas'!L35)</f>
        <v/>
      </c>
      <c r="M48" s="91" t="str">
        <f>IF('Attiecināmās izmaksas'!M35="","",'Attiecināmās izmaksas'!M35)</f>
        <v/>
      </c>
      <c r="N48" s="67" t="str">
        <f>IF('Attiecināmās izmaksas'!N35="","",'Attiecināmās izmaksas'!N35)</f>
        <v/>
      </c>
      <c r="O48" s="67" t="str">
        <f>IF('Attiecināmās izmaksas'!O35="","",'Attiecināmās izmaksas'!O35)</f>
        <v/>
      </c>
      <c r="P48" s="92" t="str">
        <f>IF('Attiecināmās izmaksas'!P35="","",'Attiecināmās izmaksas'!P35)</f>
        <v/>
      </c>
      <c r="R48" s="69" t="str">
        <f>IF('Neattiecināmās izmaksas'!L36="","",'Neattiecināmās izmaksas'!L36)</f>
        <v/>
      </c>
      <c r="S48" s="91" t="str">
        <f>IF('Neattiecināmās izmaksas'!M36="","",'Neattiecināmās izmaksas'!M36)</f>
        <v/>
      </c>
      <c r="T48" s="67" t="str">
        <f>IF('Neattiecināmās izmaksas'!N36="","",'Neattiecināmās izmaksas'!N36)</f>
        <v/>
      </c>
      <c r="U48" s="67" t="str">
        <f>IF('Neattiecināmās izmaksas'!O36="","",'Neattiecināmās izmaksas'!O36)</f>
        <v/>
      </c>
      <c r="V48" s="92" t="str">
        <f>IF('Neattiecināmās izmaksas'!P36="","",'Neattiecināmās izmaksas'!P36)</f>
        <v/>
      </c>
      <c r="X48" s="69" t="str">
        <f>IF('Neattiecināmās izmaksas'!R36="","",'Neattiecināmās izmaksas'!R36)</f>
        <v/>
      </c>
      <c r="Y48" s="91" t="str">
        <f>IF('Neattiecināmās izmaksas'!S36="","",'Neattiecināmās izmaksas'!S36)</f>
        <v/>
      </c>
      <c r="Z48" s="67" t="str">
        <f>IF('Neattiecināmās izmaksas'!T36="","",'Neattiecināmās izmaksas'!T36)</f>
        <v/>
      </c>
      <c r="AA48" s="67" t="str">
        <f>IF('Neattiecināmās izmaksas'!U36="","",'Neattiecināmās izmaksas'!U36)</f>
        <v/>
      </c>
      <c r="AB48" s="67" t="str">
        <f>IF('Neattiecināmās izmaksas'!V36="","",'Neattiecināmās izmaksas'!V36)</f>
        <v/>
      </c>
      <c r="AC48" s="43"/>
    </row>
    <row r="49" spans="1:29" s="59" customFormat="1" ht="10.5" customHeight="1" hidden="1" outlineLevel="1">
      <c r="A49" s="43"/>
      <c r="B49" s="65">
        <f>IF(Tāme!B40="","",Tāme!B40)</f>
        <v>3.5</v>
      </c>
      <c r="C49" s="66" t="str">
        <f>IF(Tāme!C40="","",Tāme!C40)</f>
        <v/>
      </c>
      <c r="D49" s="274" t="str">
        <f>IF(Tāme!D40="","",Tāme!D40)</f>
        <v/>
      </c>
      <c r="E49" s="274" t="str">
        <f>IF(Tāme!E40="","",Tāme!E40)</f>
        <v/>
      </c>
      <c r="F49" s="67" t="str">
        <f>IF(Tāme!F40="","",Tāme!F40)</f>
        <v/>
      </c>
      <c r="G49" s="309">
        <f>IF(Tāme!G40="","",Tāme!G40)</f>
        <v>1</v>
      </c>
      <c r="H49" s="67">
        <f>IF(Tāme!H40="","",Tāme!H40)</f>
        <v>0</v>
      </c>
      <c r="I49" s="68">
        <f>IF(Tāme!I40="","",Tāme!I40)</f>
        <v>0</v>
      </c>
      <c r="J49" s="87">
        <f>IF(Tāme!J40="","",Tāme!J40)</f>
        <v>0</v>
      </c>
      <c r="K49" s="236"/>
      <c r="L49" s="69" t="str">
        <f>IF('Attiecināmās izmaksas'!L36="","",'Attiecināmās izmaksas'!L36)</f>
        <v/>
      </c>
      <c r="M49" s="91" t="str">
        <f>IF('Attiecināmās izmaksas'!M36="","",'Attiecināmās izmaksas'!M36)</f>
        <v/>
      </c>
      <c r="N49" s="67" t="str">
        <f>IF('Attiecināmās izmaksas'!N36="","",'Attiecināmās izmaksas'!N36)</f>
        <v/>
      </c>
      <c r="O49" s="67" t="str">
        <f>IF('Attiecināmās izmaksas'!O36="","",'Attiecināmās izmaksas'!O36)</f>
        <v/>
      </c>
      <c r="P49" s="92" t="str">
        <f>IF('Attiecināmās izmaksas'!P36="","",'Attiecināmās izmaksas'!P36)</f>
        <v/>
      </c>
      <c r="R49" s="69" t="str">
        <f>IF('Neattiecināmās izmaksas'!L37="","",'Neattiecināmās izmaksas'!L37)</f>
        <v/>
      </c>
      <c r="S49" s="91" t="str">
        <f>IF('Neattiecināmās izmaksas'!M37="","",'Neattiecināmās izmaksas'!M37)</f>
        <v/>
      </c>
      <c r="T49" s="67" t="str">
        <f>IF('Neattiecināmās izmaksas'!N37="","",'Neattiecināmās izmaksas'!N37)</f>
        <v/>
      </c>
      <c r="U49" s="67" t="str">
        <f>IF('Neattiecināmās izmaksas'!O37="","",'Neattiecināmās izmaksas'!O37)</f>
        <v/>
      </c>
      <c r="V49" s="92" t="str">
        <f>IF('Neattiecināmās izmaksas'!P37="","",'Neattiecināmās izmaksas'!P37)</f>
        <v/>
      </c>
      <c r="X49" s="69" t="str">
        <f>IF('Neattiecināmās izmaksas'!R37="","",'Neattiecināmās izmaksas'!R37)</f>
        <v/>
      </c>
      <c r="Y49" s="91" t="str">
        <f>IF('Neattiecināmās izmaksas'!S37="","",'Neattiecināmās izmaksas'!S37)</f>
        <v/>
      </c>
      <c r="Z49" s="67" t="str">
        <f>IF('Neattiecināmās izmaksas'!T37="","",'Neattiecināmās izmaksas'!T37)</f>
        <v/>
      </c>
      <c r="AA49" s="67" t="str">
        <f>IF('Neattiecināmās izmaksas'!U37="","",'Neattiecināmās izmaksas'!U37)</f>
        <v/>
      </c>
      <c r="AB49" s="67" t="str">
        <f>IF('Neattiecināmās izmaksas'!V37="","",'Neattiecināmās izmaksas'!V37)</f>
        <v/>
      </c>
      <c r="AC49" s="43"/>
    </row>
    <row r="50" spans="1:29" s="59" customFormat="1" ht="10.5" customHeight="1" hidden="1" outlineLevel="1">
      <c r="A50" s="43"/>
      <c r="B50" s="65">
        <f>IF(Tāme!B41="","",Tāme!B41)</f>
        <v>3.6</v>
      </c>
      <c r="C50" s="66" t="str">
        <f>IF(Tāme!C41="","",Tāme!C41)</f>
        <v/>
      </c>
      <c r="D50" s="274" t="str">
        <f>IF(Tāme!D41="","",Tāme!D41)</f>
        <v/>
      </c>
      <c r="E50" s="274" t="str">
        <f>IF(Tāme!E41="","",Tāme!E41)</f>
        <v/>
      </c>
      <c r="F50" s="67" t="str">
        <f>IF(Tāme!F41="","",Tāme!F41)</f>
        <v/>
      </c>
      <c r="G50" s="309">
        <f>IF(Tāme!G41="","",Tāme!G41)</f>
        <v>1</v>
      </c>
      <c r="H50" s="67">
        <f>IF(Tāme!H41="","",Tāme!H41)</f>
        <v>0</v>
      </c>
      <c r="I50" s="68">
        <f>IF(Tāme!I41="","",Tāme!I41)</f>
        <v>0</v>
      </c>
      <c r="J50" s="87">
        <f>IF(Tāme!J41="","",Tāme!J41)</f>
        <v>0</v>
      </c>
      <c r="K50" s="236"/>
      <c r="L50" s="69" t="str">
        <f>IF('Attiecināmās izmaksas'!L37="","",'Attiecināmās izmaksas'!L37)</f>
        <v/>
      </c>
      <c r="M50" s="91" t="str">
        <f>IF('Attiecināmās izmaksas'!M37="","",'Attiecināmās izmaksas'!M37)</f>
        <v/>
      </c>
      <c r="N50" s="67" t="str">
        <f>IF('Attiecināmās izmaksas'!N37="","",'Attiecināmās izmaksas'!N37)</f>
        <v/>
      </c>
      <c r="O50" s="67" t="str">
        <f>IF('Attiecināmās izmaksas'!O37="","",'Attiecināmās izmaksas'!O37)</f>
        <v/>
      </c>
      <c r="P50" s="92" t="str">
        <f>IF('Attiecināmās izmaksas'!P37="","",'Attiecināmās izmaksas'!P37)</f>
        <v/>
      </c>
      <c r="R50" s="69" t="str">
        <f>IF('Neattiecināmās izmaksas'!L38="","",'Neattiecināmās izmaksas'!L38)</f>
        <v/>
      </c>
      <c r="S50" s="91" t="str">
        <f>IF('Neattiecināmās izmaksas'!M38="","",'Neattiecināmās izmaksas'!M38)</f>
        <v/>
      </c>
      <c r="T50" s="67" t="str">
        <f>IF('Neattiecināmās izmaksas'!N38="","",'Neattiecināmās izmaksas'!N38)</f>
        <v/>
      </c>
      <c r="U50" s="67" t="str">
        <f>IF('Neattiecināmās izmaksas'!O38="","",'Neattiecināmās izmaksas'!O38)</f>
        <v/>
      </c>
      <c r="V50" s="92" t="str">
        <f>IF('Neattiecināmās izmaksas'!P38="","",'Neattiecināmās izmaksas'!P38)</f>
        <v/>
      </c>
      <c r="X50" s="69" t="str">
        <f>IF('Neattiecināmās izmaksas'!R38="","",'Neattiecināmās izmaksas'!R38)</f>
        <v/>
      </c>
      <c r="Y50" s="91" t="str">
        <f>IF('Neattiecināmās izmaksas'!S38="","",'Neattiecināmās izmaksas'!S38)</f>
        <v/>
      </c>
      <c r="Z50" s="67" t="str">
        <f>IF('Neattiecināmās izmaksas'!T38="","",'Neattiecināmās izmaksas'!T38)</f>
        <v/>
      </c>
      <c r="AA50" s="67" t="str">
        <f>IF('Neattiecināmās izmaksas'!U38="","",'Neattiecināmās izmaksas'!U38)</f>
        <v/>
      </c>
      <c r="AB50" s="67" t="str">
        <f>IF('Neattiecināmās izmaksas'!V38="","",'Neattiecināmās izmaksas'!V38)</f>
        <v/>
      </c>
      <c r="AC50" s="43"/>
    </row>
    <row r="51" spans="1:29" s="59" customFormat="1" ht="10.5" customHeight="1" hidden="1" outlineLevel="1">
      <c r="A51" s="43"/>
      <c r="B51" s="65">
        <f>IF(Tāme!B42="","",Tāme!B42)</f>
        <v>3.7</v>
      </c>
      <c r="C51" s="66" t="str">
        <f>IF(Tāme!C42="","",Tāme!C42)</f>
        <v/>
      </c>
      <c r="D51" s="274" t="str">
        <f>IF(Tāme!D42="","",Tāme!D42)</f>
        <v/>
      </c>
      <c r="E51" s="274" t="str">
        <f>IF(Tāme!E42="","",Tāme!E42)</f>
        <v/>
      </c>
      <c r="F51" s="67" t="str">
        <f>IF(Tāme!F42="","",Tāme!F42)</f>
        <v/>
      </c>
      <c r="G51" s="309">
        <f>IF(Tāme!G42="","",Tāme!G42)</f>
        <v>1</v>
      </c>
      <c r="H51" s="67">
        <f>IF(Tāme!H42="","",Tāme!H42)</f>
        <v>0</v>
      </c>
      <c r="I51" s="68">
        <f>IF(Tāme!I42="","",Tāme!I42)</f>
        <v>0</v>
      </c>
      <c r="J51" s="87">
        <f>IF(Tāme!J42="","",Tāme!J42)</f>
        <v>0</v>
      </c>
      <c r="K51" s="236"/>
      <c r="L51" s="69" t="str">
        <f>IF('Attiecināmās izmaksas'!L38="","",'Attiecināmās izmaksas'!L38)</f>
        <v/>
      </c>
      <c r="M51" s="91" t="str">
        <f>IF('Attiecināmās izmaksas'!M38="","",'Attiecināmās izmaksas'!M38)</f>
        <v/>
      </c>
      <c r="N51" s="67" t="str">
        <f>IF('Attiecināmās izmaksas'!N38="","",'Attiecināmās izmaksas'!N38)</f>
        <v/>
      </c>
      <c r="O51" s="67" t="str">
        <f>IF('Attiecināmās izmaksas'!O38="","",'Attiecināmās izmaksas'!O38)</f>
        <v/>
      </c>
      <c r="P51" s="92" t="str">
        <f>IF('Attiecināmās izmaksas'!P38="","",'Attiecināmās izmaksas'!P38)</f>
        <v/>
      </c>
      <c r="R51" s="69" t="str">
        <f>IF('Neattiecināmās izmaksas'!L39="","",'Neattiecināmās izmaksas'!L39)</f>
        <v/>
      </c>
      <c r="S51" s="91" t="str">
        <f>IF('Neattiecināmās izmaksas'!M39="","",'Neattiecināmās izmaksas'!M39)</f>
        <v/>
      </c>
      <c r="T51" s="67" t="str">
        <f>IF('Neattiecināmās izmaksas'!N39="","",'Neattiecināmās izmaksas'!N39)</f>
        <v/>
      </c>
      <c r="U51" s="67" t="str">
        <f>IF('Neattiecināmās izmaksas'!O39="","",'Neattiecināmās izmaksas'!O39)</f>
        <v/>
      </c>
      <c r="V51" s="92" t="str">
        <f>IF('Neattiecināmās izmaksas'!P39="","",'Neattiecināmās izmaksas'!P39)</f>
        <v/>
      </c>
      <c r="X51" s="69" t="str">
        <f>IF('Neattiecināmās izmaksas'!R39="","",'Neattiecināmās izmaksas'!R39)</f>
        <v/>
      </c>
      <c r="Y51" s="91" t="str">
        <f>IF('Neattiecināmās izmaksas'!S39="","",'Neattiecināmās izmaksas'!S39)</f>
        <v/>
      </c>
      <c r="Z51" s="67" t="str">
        <f>IF('Neattiecināmās izmaksas'!T39="","",'Neattiecināmās izmaksas'!T39)</f>
        <v/>
      </c>
      <c r="AA51" s="67" t="str">
        <f>IF('Neattiecināmās izmaksas'!U39="","",'Neattiecināmās izmaksas'!U39)</f>
        <v/>
      </c>
      <c r="AB51" s="67" t="str">
        <f>IF('Neattiecināmās izmaksas'!V39="","",'Neattiecināmās izmaksas'!V39)</f>
        <v/>
      </c>
      <c r="AC51" s="43"/>
    </row>
    <row r="52" spans="1:29" s="59" customFormat="1" ht="10.5" customHeight="1" hidden="1" outlineLevel="1">
      <c r="A52" s="43"/>
      <c r="B52" s="65">
        <f>IF(Tāme!B43="","",Tāme!B43)</f>
        <v>3.8</v>
      </c>
      <c r="C52" s="66" t="str">
        <f>IF(Tāme!C43="","",Tāme!C43)</f>
        <v/>
      </c>
      <c r="D52" s="274" t="str">
        <f>IF(Tāme!D43="","",Tāme!D43)</f>
        <v/>
      </c>
      <c r="E52" s="274" t="str">
        <f>IF(Tāme!E43="","",Tāme!E43)</f>
        <v/>
      </c>
      <c r="F52" s="67" t="str">
        <f>IF(Tāme!F43="","",Tāme!F43)</f>
        <v/>
      </c>
      <c r="G52" s="309">
        <f>IF(Tāme!G43="","",Tāme!G43)</f>
        <v>1</v>
      </c>
      <c r="H52" s="67">
        <f>IF(Tāme!H43="","",Tāme!H43)</f>
        <v>0</v>
      </c>
      <c r="I52" s="68">
        <f>IF(Tāme!I43="","",Tāme!I43)</f>
        <v>0</v>
      </c>
      <c r="J52" s="87">
        <f>IF(Tāme!J43="","",Tāme!J43)</f>
        <v>0</v>
      </c>
      <c r="K52" s="236"/>
      <c r="L52" s="69" t="str">
        <f>IF('Attiecināmās izmaksas'!L39="","",'Attiecināmās izmaksas'!L39)</f>
        <v/>
      </c>
      <c r="M52" s="91" t="str">
        <f>IF('Attiecināmās izmaksas'!M39="","",'Attiecināmās izmaksas'!M39)</f>
        <v/>
      </c>
      <c r="N52" s="67" t="str">
        <f>IF('Attiecināmās izmaksas'!N39="","",'Attiecināmās izmaksas'!N39)</f>
        <v/>
      </c>
      <c r="O52" s="67" t="str">
        <f>IF('Attiecināmās izmaksas'!O39="","",'Attiecināmās izmaksas'!O39)</f>
        <v/>
      </c>
      <c r="P52" s="92" t="str">
        <f>IF('Attiecināmās izmaksas'!P39="","",'Attiecināmās izmaksas'!P39)</f>
        <v/>
      </c>
      <c r="R52" s="69" t="str">
        <f>IF('Neattiecināmās izmaksas'!L40="","",'Neattiecināmās izmaksas'!L40)</f>
        <v/>
      </c>
      <c r="S52" s="91" t="str">
        <f>IF('Neattiecināmās izmaksas'!M40="","",'Neattiecināmās izmaksas'!M40)</f>
        <v/>
      </c>
      <c r="T52" s="67" t="str">
        <f>IF('Neattiecināmās izmaksas'!N40="","",'Neattiecināmās izmaksas'!N40)</f>
        <v/>
      </c>
      <c r="U52" s="67" t="str">
        <f>IF('Neattiecināmās izmaksas'!O40="","",'Neattiecināmās izmaksas'!O40)</f>
        <v/>
      </c>
      <c r="V52" s="92" t="str">
        <f>IF('Neattiecināmās izmaksas'!P40="","",'Neattiecināmās izmaksas'!P40)</f>
        <v/>
      </c>
      <c r="X52" s="69" t="str">
        <f>IF('Neattiecināmās izmaksas'!R40="","",'Neattiecināmās izmaksas'!R40)</f>
        <v/>
      </c>
      <c r="Y52" s="91" t="str">
        <f>IF('Neattiecināmās izmaksas'!S40="","",'Neattiecināmās izmaksas'!S40)</f>
        <v/>
      </c>
      <c r="Z52" s="67" t="str">
        <f>IF('Neattiecināmās izmaksas'!T40="","",'Neattiecināmās izmaksas'!T40)</f>
        <v/>
      </c>
      <c r="AA52" s="67" t="str">
        <f>IF('Neattiecināmās izmaksas'!U40="","",'Neattiecināmās izmaksas'!U40)</f>
        <v/>
      </c>
      <c r="AB52" s="67" t="str">
        <f>IF('Neattiecināmās izmaksas'!V40="","",'Neattiecināmās izmaksas'!V40)</f>
        <v/>
      </c>
      <c r="AC52" s="43"/>
    </row>
    <row r="53" spans="1:29" s="59" customFormat="1" ht="10.5" customHeight="1" hidden="1" outlineLevel="1">
      <c r="A53" s="43"/>
      <c r="B53" s="65">
        <f>IF(Tāme!B44="","",Tāme!B44)</f>
        <v>3.9</v>
      </c>
      <c r="C53" s="66" t="str">
        <f>IF(Tāme!C44="","",Tāme!C44)</f>
        <v/>
      </c>
      <c r="D53" s="274" t="str">
        <f>IF(Tāme!D44="","",Tāme!D44)</f>
        <v/>
      </c>
      <c r="E53" s="274" t="str">
        <f>IF(Tāme!E44="","",Tāme!E44)</f>
        <v/>
      </c>
      <c r="F53" s="67" t="str">
        <f>IF(Tāme!F44="","",Tāme!F44)</f>
        <v/>
      </c>
      <c r="G53" s="309">
        <f>IF(Tāme!G44="","",Tāme!G44)</f>
        <v>1</v>
      </c>
      <c r="H53" s="67">
        <f>IF(Tāme!H44="","",Tāme!H44)</f>
        <v>0</v>
      </c>
      <c r="I53" s="68">
        <f>IF(Tāme!I44="","",Tāme!I44)</f>
        <v>0</v>
      </c>
      <c r="J53" s="87">
        <f>IF(Tāme!J44="","",Tāme!J44)</f>
        <v>0</v>
      </c>
      <c r="K53" s="236"/>
      <c r="L53" s="69" t="str">
        <f>IF('Attiecināmās izmaksas'!L40="","",'Attiecināmās izmaksas'!L40)</f>
        <v/>
      </c>
      <c r="M53" s="91" t="str">
        <f>IF('Attiecināmās izmaksas'!M40="","",'Attiecināmās izmaksas'!M40)</f>
        <v/>
      </c>
      <c r="N53" s="67" t="str">
        <f>IF('Attiecināmās izmaksas'!N40="","",'Attiecināmās izmaksas'!N40)</f>
        <v/>
      </c>
      <c r="O53" s="67" t="str">
        <f>IF('Attiecināmās izmaksas'!O40="","",'Attiecināmās izmaksas'!O40)</f>
        <v/>
      </c>
      <c r="P53" s="92" t="str">
        <f>IF('Attiecināmās izmaksas'!P40="","",'Attiecināmās izmaksas'!P40)</f>
        <v/>
      </c>
      <c r="R53" s="69" t="str">
        <f>IF('Neattiecināmās izmaksas'!L41="","",'Neattiecināmās izmaksas'!L41)</f>
        <v/>
      </c>
      <c r="S53" s="91" t="str">
        <f>IF('Neattiecināmās izmaksas'!M41="","",'Neattiecināmās izmaksas'!M41)</f>
        <v/>
      </c>
      <c r="T53" s="67" t="str">
        <f>IF('Neattiecināmās izmaksas'!N41="","",'Neattiecināmās izmaksas'!N41)</f>
        <v/>
      </c>
      <c r="U53" s="67" t="str">
        <f>IF('Neattiecināmās izmaksas'!O41="","",'Neattiecināmās izmaksas'!O41)</f>
        <v/>
      </c>
      <c r="V53" s="92" t="str">
        <f>IF('Neattiecināmās izmaksas'!P41="","",'Neattiecināmās izmaksas'!P41)</f>
        <v/>
      </c>
      <c r="X53" s="69" t="str">
        <f>IF('Neattiecināmās izmaksas'!R41="","",'Neattiecināmās izmaksas'!R41)</f>
        <v/>
      </c>
      <c r="Y53" s="91" t="str">
        <f>IF('Neattiecināmās izmaksas'!S41="","",'Neattiecināmās izmaksas'!S41)</f>
        <v/>
      </c>
      <c r="Z53" s="67" t="str">
        <f>IF('Neattiecināmās izmaksas'!T41="","",'Neattiecināmās izmaksas'!T41)</f>
        <v/>
      </c>
      <c r="AA53" s="67" t="str">
        <f>IF('Neattiecināmās izmaksas'!U41="","",'Neattiecināmās izmaksas'!U41)</f>
        <v/>
      </c>
      <c r="AB53" s="67" t="str">
        <f>IF('Neattiecināmās izmaksas'!V41="","",'Neattiecināmās izmaksas'!V41)</f>
        <v/>
      </c>
      <c r="AC53" s="43"/>
    </row>
    <row r="54" spans="1:29" s="59" customFormat="1" ht="10.5" customHeight="1" hidden="1" outlineLevel="1">
      <c r="A54" s="43"/>
      <c r="B54" s="70" t="str">
        <f>IF(Tāme!B45="","",Tāme!B45)</f>
        <v>3.10.</v>
      </c>
      <c r="C54" s="71" t="str">
        <f>IF(Tāme!C45="","",Tāme!C45)</f>
        <v/>
      </c>
      <c r="D54" s="275" t="str">
        <f>IF(Tāme!D45="","",Tāme!D45)</f>
        <v/>
      </c>
      <c r="E54" s="275" t="str">
        <f>IF(Tāme!E45="","",Tāme!E45)</f>
        <v/>
      </c>
      <c r="F54" s="72" t="str">
        <f>IF(Tāme!F45="","",Tāme!F45)</f>
        <v/>
      </c>
      <c r="G54" s="310">
        <f>IF(Tāme!G45="","",Tāme!G45)</f>
        <v>1</v>
      </c>
      <c r="H54" s="72">
        <f>IF(Tāme!H45="","",Tāme!H45)</f>
        <v>0</v>
      </c>
      <c r="I54" s="73">
        <f>IF(Tāme!I45="","",Tāme!I45)</f>
        <v>0</v>
      </c>
      <c r="J54" s="89">
        <f>IF(Tāme!J45="","",Tāme!J45)</f>
        <v>0</v>
      </c>
      <c r="K54" s="236"/>
      <c r="L54" s="75" t="str">
        <f>IF('Attiecināmās izmaksas'!L41="","",'Attiecināmās izmaksas'!L41)</f>
        <v/>
      </c>
      <c r="M54" s="95" t="str">
        <f>IF('Attiecināmās izmaksas'!M41="","",'Attiecināmās izmaksas'!M41)</f>
        <v/>
      </c>
      <c r="N54" s="80" t="str">
        <f>IF('Attiecināmās izmaksas'!N41="","",'Attiecināmās izmaksas'!N41)</f>
        <v/>
      </c>
      <c r="O54" s="80" t="str">
        <f>IF('Attiecināmās izmaksas'!O41="","",'Attiecināmās izmaksas'!O41)</f>
        <v/>
      </c>
      <c r="P54" s="96" t="str">
        <f>IF('Attiecināmās izmaksas'!P41="","",'Attiecināmās izmaksas'!P41)</f>
        <v/>
      </c>
      <c r="R54" s="75" t="str">
        <f>IF('Neattiecināmās izmaksas'!L42="","",'Neattiecināmās izmaksas'!L42)</f>
        <v/>
      </c>
      <c r="S54" s="95" t="str">
        <f>IF('Neattiecināmās izmaksas'!M42="","",'Neattiecināmās izmaksas'!M42)</f>
        <v/>
      </c>
      <c r="T54" s="80" t="str">
        <f>IF('Neattiecināmās izmaksas'!N42="","",'Neattiecināmās izmaksas'!N42)</f>
        <v/>
      </c>
      <c r="U54" s="80" t="str">
        <f>IF('Neattiecināmās izmaksas'!O42="","",'Neattiecināmās izmaksas'!O42)</f>
        <v/>
      </c>
      <c r="V54" s="96" t="str">
        <f>IF('Neattiecināmās izmaksas'!P42="","",'Neattiecināmās izmaksas'!P42)</f>
        <v/>
      </c>
      <c r="X54" s="75" t="str">
        <f>IF('Neattiecināmās izmaksas'!R42="","",'Neattiecināmās izmaksas'!R42)</f>
        <v/>
      </c>
      <c r="Y54" s="95" t="str">
        <f>IF('Neattiecināmās izmaksas'!S42="","",'Neattiecināmās izmaksas'!S42)</f>
        <v/>
      </c>
      <c r="Z54" s="80" t="str">
        <f>IF('Neattiecināmās izmaksas'!T42="","",'Neattiecināmās izmaksas'!T42)</f>
        <v/>
      </c>
      <c r="AA54" s="80" t="str">
        <f>IF('Neattiecināmās izmaksas'!U42="","",'Neattiecināmās izmaksas'!U42)</f>
        <v/>
      </c>
      <c r="AB54" s="80" t="str">
        <f>IF('Neattiecināmās izmaksas'!V42="","",'Neattiecināmās izmaksas'!V42)</f>
        <v/>
      </c>
      <c r="AC54" s="43"/>
    </row>
    <row r="55" spans="1:29" s="240" customFormat="1" ht="22.5" customHeight="1" collapsed="1">
      <c r="A55" s="43"/>
      <c r="B55" s="249">
        <v>4</v>
      </c>
      <c r="C55" s="443" t="str">
        <f>Tāme!C46</f>
        <v>Būvekspertīzes, autoruzraudzības un būvuzraudzības izmaksas</v>
      </c>
      <c r="D55" s="444"/>
      <c r="E55" s="296"/>
      <c r="F55" s="250"/>
      <c r="G55" s="311"/>
      <c r="H55" s="251">
        <f>SUM(H56:H65)</f>
        <v>0</v>
      </c>
      <c r="I55" s="252">
        <f>SUM(I56:I65)</f>
        <v>0</v>
      </c>
      <c r="J55" s="253">
        <f>IF(Tāme!J46="","",Tāme!J46)</f>
        <v>0</v>
      </c>
      <c r="K55" s="236"/>
      <c r="L55" s="254">
        <f>IF('Attiecināmās izmaksas'!L42="","",'Attiecināmās izmaksas'!L42)</f>
        <v>0</v>
      </c>
      <c r="M55" s="255">
        <f>IF('Attiecināmās izmaksas'!M42="","",'Attiecināmās izmaksas'!M42)</f>
        <v>0</v>
      </c>
      <c r="N55" s="250">
        <f>IF('Attiecināmās izmaksas'!N42="","",'Attiecināmās izmaksas'!N42)</f>
        <v>0</v>
      </c>
      <c r="O55" s="250">
        <f>IF('Attiecināmās izmaksas'!O42="","",'Attiecināmās izmaksas'!O42)</f>
        <v>0</v>
      </c>
      <c r="P55" s="256">
        <f>IF('Attiecināmās izmaksas'!P42="","",'Attiecināmās izmaksas'!P42)</f>
        <v>0</v>
      </c>
      <c r="Q55" s="59"/>
      <c r="R55" s="254">
        <f>IF('Neattiecināmās izmaksas'!L43="","",'Neattiecināmās izmaksas'!L43)</f>
        <v>0</v>
      </c>
      <c r="S55" s="255">
        <f>IF('Neattiecināmās izmaksas'!M43="","",'Neattiecināmās izmaksas'!M43)</f>
        <v>0</v>
      </c>
      <c r="T55" s="250">
        <f>IF('Neattiecināmās izmaksas'!N43="","",'Neattiecināmās izmaksas'!N43)</f>
        <v>0</v>
      </c>
      <c r="U55" s="250">
        <f>IF('Neattiecināmās izmaksas'!O43="","",'Neattiecināmās izmaksas'!O43)</f>
        <v>0</v>
      </c>
      <c r="V55" s="256">
        <f>IF('Neattiecināmās izmaksas'!P43="","",'Neattiecināmās izmaksas'!P43)</f>
        <v>0</v>
      </c>
      <c r="W55" s="59"/>
      <c r="X55" s="254">
        <f>IF('Neattiecināmās izmaksas'!R43="","",'Neattiecināmās izmaksas'!R43)</f>
        <v>0</v>
      </c>
      <c r="Y55" s="255">
        <f>IF('Neattiecināmās izmaksas'!S43="","",'Neattiecināmās izmaksas'!S43)</f>
        <v>0</v>
      </c>
      <c r="Z55" s="250">
        <f>IF('Neattiecināmās izmaksas'!T43="","",'Neattiecināmās izmaksas'!T43)</f>
        <v>0</v>
      </c>
      <c r="AA55" s="250">
        <f>IF('Neattiecināmās izmaksas'!U43="","",'Neattiecināmās izmaksas'!U43)</f>
        <v>0</v>
      </c>
      <c r="AB55" s="250">
        <f>IF('Neattiecināmās izmaksas'!V43="","",'Neattiecināmās izmaksas'!V43)</f>
        <v>0</v>
      </c>
      <c r="AC55" s="43"/>
    </row>
    <row r="56" spans="1:29" s="59" customFormat="1" ht="10.5" customHeight="1" hidden="1" outlineLevel="1">
      <c r="A56" s="43"/>
      <c r="B56" s="65">
        <f>IF(Tāme!B47="","",Tāme!B47)</f>
        <v>4.1</v>
      </c>
      <c r="C56" s="66" t="str">
        <f>IF(Tāme!C47="","",Tāme!C47)</f>
        <v/>
      </c>
      <c r="D56" s="274" t="str">
        <f>IF(Tāme!D47="","",Tāme!D47)</f>
        <v/>
      </c>
      <c r="E56" s="274" t="str">
        <f>IF(Tāme!E47="","",Tāme!E47)</f>
        <v/>
      </c>
      <c r="F56" s="67" t="str">
        <f>IF(Tāme!F47="","",Tāme!F47)</f>
        <v/>
      </c>
      <c r="G56" s="309">
        <f>IF(Tāme!G47="","",Tāme!G47)</f>
        <v>1</v>
      </c>
      <c r="H56" s="67">
        <f>IF(Tāme!H47="","",Tāme!H47)</f>
        <v>0</v>
      </c>
      <c r="I56" s="68">
        <f>IF(Tāme!I47="","",Tāme!I47)</f>
        <v>0</v>
      </c>
      <c r="J56" s="87">
        <f>IF(Tāme!J47="","",Tāme!J47)</f>
        <v>0</v>
      </c>
      <c r="K56" s="236"/>
      <c r="L56" s="69" t="str">
        <f>IF('Attiecināmās izmaksas'!L43="","",'Attiecināmās izmaksas'!L43)</f>
        <v/>
      </c>
      <c r="M56" s="91" t="str">
        <f>IF('Attiecināmās izmaksas'!M43="","",'Attiecināmās izmaksas'!M43)</f>
        <v/>
      </c>
      <c r="N56" s="67" t="str">
        <f>IF('Attiecināmās izmaksas'!N43="","",'Attiecināmās izmaksas'!N43)</f>
        <v/>
      </c>
      <c r="O56" s="67" t="str">
        <f>IF('Attiecināmās izmaksas'!O43="","",'Attiecināmās izmaksas'!O43)</f>
        <v/>
      </c>
      <c r="P56" s="92" t="str">
        <f>IF('Attiecināmās izmaksas'!P43="","",'Attiecināmās izmaksas'!P43)</f>
        <v/>
      </c>
      <c r="R56" s="69" t="str">
        <f>IF('Neattiecināmās izmaksas'!L44="","",'Neattiecināmās izmaksas'!L44)</f>
        <v/>
      </c>
      <c r="S56" s="91" t="str">
        <f>IF('Neattiecināmās izmaksas'!M44="","",'Neattiecināmās izmaksas'!M44)</f>
        <v/>
      </c>
      <c r="T56" s="67" t="str">
        <f>IF('Neattiecināmās izmaksas'!N44="","",'Neattiecināmās izmaksas'!N44)</f>
        <v/>
      </c>
      <c r="U56" s="67" t="str">
        <f>IF('Neattiecināmās izmaksas'!O44="","",'Neattiecināmās izmaksas'!O44)</f>
        <v/>
      </c>
      <c r="V56" s="92" t="str">
        <f>IF('Neattiecināmās izmaksas'!P44="","",'Neattiecināmās izmaksas'!P44)</f>
        <v/>
      </c>
      <c r="X56" s="69" t="str">
        <f>IF('Neattiecināmās izmaksas'!R44="","",'Neattiecināmās izmaksas'!R44)</f>
        <v/>
      </c>
      <c r="Y56" s="91" t="str">
        <f>IF('Neattiecināmās izmaksas'!S44="","",'Neattiecināmās izmaksas'!S44)</f>
        <v/>
      </c>
      <c r="Z56" s="67" t="str">
        <f>IF('Neattiecināmās izmaksas'!T44="","",'Neattiecināmās izmaksas'!T44)</f>
        <v/>
      </c>
      <c r="AA56" s="67" t="str">
        <f>IF('Neattiecināmās izmaksas'!U44="","",'Neattiecināmās izmaksas'!U44)</f>
        <v/>
      </c>
      <c r="AB56" s="67" t="str">
        <f>IF('Neattiecināmās izmaksas'!V44="","",'Neattiecināmās izmaksas'!V44)</f>
        <v/>
      </c>
      <c r="AC56" s="43"/>
    </row>
    <row r="57" spans="1:29" s="59" customFormat="1" ht="10.5" customHeight="1" hidden="1" outlineLevel="1">
      <c r="A57" s="43"/>
      <c r="B57" s="65">
        <f>IF(Tāme!B48="","",Tāme!B48)</f>
        <v>4.2</v>
      </c>
      <c r="C57" s="66" t="str">
        <f>IF(Tāme!C48="","",Tāme!C48)</f>
        <v/>
      </c>
      <c r="D57" s="274" t="str">
        <f>IF(Tāme!D48="","",Tāme!D48)</f>
        <v/>
      </c>
      <c r="E57" s="274" t="str">
        <f>IF(Tāme!E48="","",Tāme!E48)</f>
        <v/>
      </c>
      <c r="F57" s="67" t="str">
        <f>IF(Tāme!F48="","",Tāme!F48)</f>
        <v/>
      </c>
      <c r="G57" s="309">
        <f>IF(Tāme!G48="","",Tāme!G48)</f>
        <v>1</v>
      </c>
      <c r="H57" s="67">
        <f>IF(Tāme!H48="","",Tāme!H48)</f>
        <v>0</v>
      </c>
      <c r="I57" s="68">
        <f>IF(Tāme!I48="","",Tāme!I48)</f>
        <v>0</v>
      </c>
      <c r="J57" s="87">
        <f>IF(Tāme!J48="","",Tāme!J48)</f>
        <v>0</v>
      </c>
      <c r="K57" s="236"/>
      <c r="L57" s="69" t="str">
        <f>IF('Attiecināmās izmaksas'!L44="","",'Attiecināmās izmaksas'!L44)</f>
        <v/>
      </c>
      <c r="M57" s="91" t="str">
        <f>IF('Attiecināmās izmaksas'!M44="","",'Attiecināmās izmaksas'!M44)</f>
        <v/>
      </c>
      <c r="N57" s="67" t="str">
        <f>IF('Attiecināmās izmaksas'!N44="","",'Attiecināmās izmaksas'!N44)</f>
        <v/>
      </c>
      <c r="O57" s="67" t="str">
        <f>IF('Attiecināmās izmaksas'!O44="","",'Attiecināmās izmaksas'!O44)</f>
        <v/>
      </c>
      <c r="P57" s="92" t="str">
        <f>IF('Attiecināmās izmaksas'!P44="","",'Attiecināmās izmaksas'!P44)</f>
        <v/>
      </c>
      <c r="R57" s="69" t="str">
        <f>IF('Neattiecināmās izmaksas'!L45="","",'Neattiecināmās izmaksas'!L45)</f>
        <v/>
      </c>
      <c r="S57" s="91" t="str">
        <f>IF('Neattiecināmās izmaksas'!M45="","",'Neattiecināmās izmaksas'!M45)</f>
        <v/>
      </c>
      <c r="T57" s="67" t="str">
        <f>IF('Neattiecināmās izmaksas'!N45="","",'Neattiecināmās izmaksas'!N45)</f>
        <v/>
      </c>
      <c r="U57" s="67" t="str">
        <f>IF('Neattiecināmās izmaksas'!O45="","",'Neattiecināmās izmaksas'!O45)</f>
        <v/>
      </c>
      <c r="V57" s="92" t="str">
        <f>IF('Neattiecināmās izmaksas'!P45="","",'Neattiecināmās izmaksas'!P45)</f>
        <v/>
      </c>
      <c r="X57" s="69" t="str">
        <f>IF('Neattiecināmās izmaksas'!R45="","",'Neattiecināmās izmaksas'!R45)</f>
        <v/>
      </c>
      <c r="Y57" s="91" t="str">
        <f>IF('Neattiecināmās izmaksas'!S45="","",'Neattiecināmās izmaksas'!S45)</f>
        <v/>
      </c>
      <c r="Z57" s="67" t="str">
        <f>IF('Neattiecināmās izmaksas'!T45="","",'Neattiecināmās izmaksas'!T45)</f>
        <v/>
      </c>
      <c r="AA57" s="67" t="str">
        <f>IF('Neattiecināmās izmaksas'!U45="","",'Neattiecināmās izmaksas'!U45)</f>
        <v/>
      </c>
      <c r="AB57" s="67" t="str">
        <f>IF('Neattiecināmās izmaksas'!V45="","",'Neattiecināmās izmaksas'!V45)</f>
        <v/>
      </c>
      <c r="AC57" s="43"/>
    </row>
    <row r="58" spans="1:29" s="59" customFormat="1" ht="10.5" customHeight="1" hidden="1" outlineLevel="1">
      <c r="A58" s="43"/>
      <c r="B58" s="65">
        <f>IF(Tāme!B49="","",Tāme!B49)</f>
        <v>4.3</v>
      </c>
      <c r="C58" s="66" t="str">
        <f>IF(Tāme!C49="","",Tāme!C49)</f>
        <v/>
      </c>
      <c r="D58" s="274" t="str">
        <f>IF(Tāme!D49="","",Tāme!D49)</f>
        <v/>
      </c>
      <c r="E58" s="274" t="str">
        <f>IF(Tāme!E49="","",Tāme!E49)</f>
        <v/>
      </c>
      <c r="F58" s="67" t="str">
        <f>IF(Tāme!F49="","",Tāme!F49)</f>
        <v/>
      </c>
      <c r="G58" s="309">
        <f>IF(Tāme!G49="","",Tāme!G49)</f>
        <v>1</v>
      </c>
      <c r="H58" s="67">
        <f>IF(Tāme!H49="","",Tāme!H49)</f>
        <v>0</v>
      </c>
      <c r="I58" s="68">
        <f>IF(Tāme!I49="","",Tāme!I49)</f>
        <v>0</v>
      </c>
      <c r="J58" s="87">
        <f>IF(Tāme!J49="","",Tāme!J49)</f>
        <v>0</v>
      </c>
      <c r="K58" s="236"/>
      <c r="L58" s="69" t="str">
        <f>IF('Attiecināmās izmaksas'!L45="","",'Attiecināmās izmaksas'!L45)</f>
        <v/>
      </c>
      <c r="M58" s="91" t="str">
        <f>IF('Attiecināmās izmaksas'!M45="","",'Attiecināmās izmaksas'!M45)</f>
        <v/>
      </c>
      <c r="N58" s="67" t="str">
        <f>IF('Attiecināmās izmaksas'!N45="","",'Attiecināmās izmaksas'!N45)</f>
        <v/>
      </c>
      <c r="O58" s="67" t="str">
        <f>IF('Attiecināmās izmaksas'!O45="","",'Attiecināmās izmaksas'!O45)</f>
        <v/>
      </c>
      <c r="P58" s="92" t="str">
        <f>IF('Attiecināmās izmaksas'!P45="","",'Attiecināmās izmaksas'!P45)</f>
        <v/>
      </c>
      <c r="R58" s="69" t="str">
        <f>IF('Neattiecināmās izmaksas'!L46="","",'Neattiecināmās izmaksas'!L46)</f>
        <v/>
      </c>
      <c r="S58" s="91" t="str">
        <f>IF('Neattiecināmās izmaksas'!M46="","",'Neattiecināmās izmaksas'!M46)</f>
        <v/>
      </c>
      <c r="T58" s="67" t="str">
        <f>IF('Neattiecināmās izmaksas'!N46="","",'Neattiecināmās izmaksas'!N46)</f>
        <v/>
      </c>
      <c r="U58" s="67" t="str">
        <f>IF('Neattiecināmās izmaksas'!O46="","",'Neattiecināmās izmaksas'!O46)</f>
        <v/>
      </c>
      <c r="V58" s="92" t="str">
        <f>IF('Neattiecināmās izmaksas'!P46="","",'Neattiecināmās izmaksas'!P46)</f>
        <v/>
      </c>
      <c r="X58" s="69" t="str">
        <f>IF('Neattiecināmās izmaksas'!R46="","",'Neattiecināmās izmaksas'!R46)</f>
        <v/>
      </c>
      <c r="Y58" s="91" t="str">
        <f>IF('Neattiecināmās izmaksas'!S46="","",'Neattiecināmās izmaksas'!S46)</f>
        <v/>
      </c>
      <c r="Z58" s="67" t="str">
        <f>IF('Neattiecināmās izmaksas'!T46="","",'Neattiecināmās izmaksas'!T46)</f>
        <v/>
      </c>
      <c r="AA58" s="67" t="str">
        <f>IF('Neattiecināmās izmaksas'!U46="","",'Neattiecināmās izmaksas'!U46)</f>
        <v/>
      </c>
      <c r="AB58" s="67" t="str">
        <f>IF('Neattiecināmās izmaksas'!V46="","",'Neattiecināmās izmaksas'!V46)</f>
        <v/>
      </c>
      <c r="AC58" s="43"/>
    </row>
    <row r="59" spans="1:29" s="59" customFormat="1" ht="10.5" customHeight="1" hidden="1" outlineLevel="1">
      <c r="A59" s="43"/>
      <c r="B59" s="65">
        <f>IF(Tāme!B50="","",Tāme!B50)</f>
        <v>4.4</v>
      </c>
      <c r="C59" s="66" t="str">
        <f>IF(Tāme!C50="","",Tāme!C50)</f>
        <v/>
      </c>
      <c r="D59" s="274" t="str">
        <f>IF(Tāme!D50="","",Tāme!D50)</f>
        <v/>
      </c>
      <c r="E59" s="274" t="str">
        <f>IF(Tāme!E50="","",Tāme!E50)</f>
        <v/>
      </c>
      <c r="F59" s="67" t="str">
        <f>IF(Tāme!F50="","",Tāme!F50)</f>
        <v/>
      </c>
      <c r="G59" s="309">
        <f>IF(Tāme!G50="","",Tāme!G50)</f>
        <v>1</v>
      </c>
      <c r="H59" s="67">
        <f>IF(Tāme!H50="","",Tāme!H50)</f>
        <v>0</v>
      </c>
      <c r="I59" s="68">
        <f>IF(Tāme!I50="","",Tāme!I50)</f>
        <v>0</v>
      </c>
      <c r="J59" s="87">
        <f>IF(Tāme!J50="","",Tāme!J50)</f>
        <v>0</v>
      </c>
      <c r="K59" s="236"/>
      <c r="L59" s="69" t="str">
        <f>IF('Attiecināmās izmaksas'!L46="","",'Attiecināmās izmaksas'!L46)</f>
        <v/>
      </c>
      <c r="M59" s="91" t="str">
        <f>IF('Attiecināmās izmaksas'!M46="","",'Attiecināmās izmaksas'!M46)</f>
        <v/>
      </c>
      <c r="N59" s="67" t="str">
        <f>IF('Attiecināmās izmaksas'!N46="","",'Attiecināmās izmaksas'!N46)</f>
        <v/>
      </c>
      <c r="O59" s="67" t="str">
        <f>IF('Attiecināmās izmaksas'!O46="","",'Attiecināmās izmaksas'!O46)</f>
        <v/>
      </c>
      <c r="P59" s="92" t="str">
        <f>IF('Attiecināmās izmaksas'!P46="","",'Attiecināmās izmaksas'!P46)</f>
        <v/>
      </c>
      <c r="R59" s="69" t="str">
        <f>IF('Neattiecināmās izmaksas'!L47="","",'Neattiecināmās izmaksas'!L47)</f>
        <v/>
      </c>
      <c r="S59" s="91" t="str">
        <f>IF('Neattiecināmās izmaksas'!M47="","",'Neattiecināmās izmaksas'!M47)</f>
        <v/>
      </c>
      <c r="T59" s="67" t="str">
        <f>IF('Neattiecināmās izmaksas'!N47="","",'Neattiecināmās izmaksas'!N47)</f>
        <v/>
      </c>
      <c r="U59" s="67" t="str">
        <f>IF('Neattiecināmās izmaksas'!O47="","",'Neattiecināmās izmaksas'!O47)</f>
        <v/>
      </c>
      <c r="V59" s="92" t="str">
        <f>IF('Neattiecināmās izmaksas'!P47="","",'Neattiecināmās izmaksas'!P47)</f>
        <v/>
      </c>
      <c r="X59" s="69" t="str">
        <f>IF('Neattiecināmās izmaksas'!R47="","",'Neattiecināmās izmaksas'!R47)</f>
        <v/>
      </c>
      <c r="Y59" s="91" t="str">
        <f>IF('Neattiecināmās izmaksas'!S47="","",'Neattiecināmās izmaksas'!S47)</f>
        <v/>
      </c>
      <c r="Z59" s="67" t="str">
        <f>IF('Neattiecināmās izmaksas'!T47="","",'Neattiecināmās izmaksas'!T47)</f>
        <v/>
      </c>
      <c r="AA59" s="67" t="str">
        <f>IF('Neattiecināmās izmaksas'!U47="","",'Neattiecināmās izmaksas'!U47)</f>
        <v/>
      </c>
      <c r="AB59" s="67" t="str">
        <f>IF('Neattiecināmās izmaksas'!V47="","",'Neattiecināmās izmaksas'!V47)</f>
        <v/>
      </c>
      <c r="AC59" s="43"/>
    </row>
    <row r="60" spans="1:29" s="59" customFormat="1" ht="10.5" customHeight="1" hidden="1" outlineLevel="1">
      <c r="A60" s="43"/>
      <c r="B60" s="65">
        <f>IF(Tāme!B51="","",Tāme!B51)</f>
        <v>4.5</v>
      </c>
      <c r="C60" s="66" t="str">
        <f>IF(Tāme!C51="","",Tāme!C51)</f>
        <v/>
      </c>
      <c r="D60" s="274" t="str">
        <f>IF(Tāme!D51="","",Tāme!D51)</f>
        <v/>
      </c>
      <c r="E60" s="274" t="str">
        <f>IF(Tāme!E51="","",Tāme!E51)</f>
        <v/>
      </c>
      <c r="F60" s="67" t="str">
        <f>IF(Tāme!F51="","",Tāme!F51)</f>
        <v/>
      </c>
      <c r="G60" s="309">
        <f>IF(Tāme!G51="","",Tāme!G51)</f>
        <v>1</v>
      </c>
      <c r="H60" s="67">
        <f>IF(Tāme!H51="","",Tāme!H51)</f>
        <v>0</v>
      </c>
      <c r="I60" s="68">
        <f>IF(Tāme!I51="","",Tāme!I51)</f>
        <v>0</v>
      </c>
      <c r="J60" s="87">
        <f>IF(Tāme!J51="","",Tāme!J51)</f>
        <v>0</v>
      </c>
      <c r="K60" s="236"/>
      <c r="L60" s="69" t="str">
        <f>IF('Attiecināmās izmaksas'!L47="","",'Attiecināmās izmaksas'!L47)</f>
        <v/>
      </c>
      <c r="M60" s="91" t="str">
        <f>IF('Attiecināmās izmaksas'!M47="","",'Attiecināmās izmaksas'!M47)</f>
        <v/>
      </c>
      <c r="N60" s="67" t="str">
        <f>IF('Attiecināmās izmaksas'!N47="","",'Attiecināmās izmaksas'!N47)</f>
        <v/>
      </c>
      <c r="O60" s="67" t="str">
        <f>IF('Attiecināmās izmaksas'!O47="","",'Attiecināmās izmaksas'!O47)</f>
        <v/>
      </c>
      <c r="P60" s="92" t="str">
        <f>IF('Attiecināmās izmaksas'!P47="","",'Attiecināmās izmaksas'!P47)</f>
        <v/>
      </c>
      <c r="R60" s="69" t="str">
        <f>IF('Neattiecināmās izmaksas'!L48="","",'Neattiecināmās izmaksas'!L48)</f>
        <v/>
      </c>
      <c r="S60" s="91" t="str">
        <f>IF('Neattiecināmās izmaksas'!M48="","",'Neattiecināmās izmaksas'!M48)</f>
        <v/>
      </c>
      <c r="T60" s="67" t="str">
        <f>IF('Neattiecināmās izmaksas'!N48="","",'Neattiecināmās izmaksas'!N48)</f>
        <v/>
      </c>
      <c r="U60" s="67" t="str">
        <f>IF('Neattiecināmās izmaksas'!O48="","",'Neattiecināmās izmaksas'!O48)</f>
        <v/>
      </c>
      <c r="V60" s="92" t="str">
        <f>IF('Neattiecināmās izmaksas'!P48="","",'Neattiecināmās izmaksas'!P48)</f>
        <v/>
      </c>
      <c r="X60" s="69" t="str">
        <f>IF('Neattiecināmās izmaksas'!R48="","",'Neattiecināmās izmaksas'!R48)</f>
        <v/>
      </c>
      <c r="Y60" s="91" t="str">
        <f>IF('Neattiecināmās izmaksas'!S48="","",'Neattiecināmās izmaksas'!S48)</f>
        <v/>
      </c>
      <c r="Z60" s="67" t="str">
        <f>IF('Neattiecināmās izmaksas'!T48="","",'Neattiecināmās izmaksas'!T48)</f>
        <v/>
      </c>
      <c r="AA60" s="67" t="str">
        <f>IF('Neattiecināmās izmaksas'!U48="","",'Neattiecināmās izmaksas'!U48)</f>
        <v/>
      </c>
      <c r="AB60" s="67" t="str">
        <f>IF('Neattiecināmās izmaksas'!V48="","",'Neattiecināmās izmaksas'!V48)</f>
        <v/>
      </c>
      <c r="AC60" s="43"/>
    </row>
    <row r="61" spans="1:29" s="59" customFormat="1" ht="10.5" customHeight="1" hidden="1" outlineLevel="1">
      <c r="A61" s="43"/>
      <c r="B61" s="65">
        <f>IF(Tāme!B52="","",Tāme!B52)</f>
        <v>4.6</v>
      </c>
      <c r="C61" s="66" t="str">
        <f>IF(Tāme!C52="","",Tāme!C52)</f>
        <v/>
      </c>
      <c r="D61" s="274" t="str">
        <f>IF(Tāme!D52="","",Tāme!D52)</f>
        <v/>
      </c>
      <c r="E61" s="274" t="str">
        <f>IF(Tāme!E52="","",Tāme!E52)</f>
        <v/>
      </c>
      <c r="F61" s="67" t="str">
        <f>IF(Tāme!F52="","",Tāme!F52)</f>
        <v/>
      </c>
      <c r="G61" s="309">
        <f>IF(Tāme!G52="","",Tāme!G52)</f>
        <v>1</v>
      </c>
      <c r="H61" s="67">
        <f>IF(Tāme!H52="","",Tāme!H52)</f>
        <v>0</v>
      </c>
      <c r="I61" s="68">
        <f>IF(Tāme!I52="","",Tāme!I52)</f>
        <v>0</v>
      </c>
      <c r="J61" s="87">
        <f>IF(Tāme!J52="","",Tāme!J52)</f>
        <v>0</v>
      </c>
      <c r="K61" s="236"/>
      <c r="L61" s="69" t="str">
        <f>IF('Attiecināmās izmaksas'!L48="","",'Attiecināmās izmaksas'!L48)</f>
        <v/>
      </c>
      <c r="M61" s="91" t="str">
        <f>IF('Attiecināmās izmaksas'!M48="","",'Attiecināmās izmaksas'!M48)</f>
        <v/>
      </c>
      <c r="N61" s="67" t="str">
        <f>IF('Attiecināmās izmaksas'!N48="","",'Attiecināmās izmaksas'!N48)</f>
        <v/>
      </c>
      <c r="O61" s="67" t="str">
        <f>IF('Attiecināmās izmaksas'!O48="","",'Attiecināmās izmaksas'!O48)</f>
        <v/>
      </c>
      <c r="P61" s="92" t="str">
        <f>IF('Attiecināmās izmaksas'!P48="","",'Attiecināmās izmaksas'!P48)</f>
        <v/>
      </c>
      <c r="R61" s="69" t="str">
        <f>IF('Neattiecināmās izmaksas'!L49="","",'Neattiecināmās izmaksas'!L49)</f>
        <v/>
      </c>
      <c r="S61" s="91" t="str">
        <f>IF('Neattiecināmās izmaksas'!M49="","",'Neattiecināmās izmaksas'!M49)</f>
        <v/>
      </c>
      <c r="T61" s="67" t="str">
        <f>IF('Neattiecināmās izmaksas'!N49="","",'Neattiecināmās izmaksas'!N49)</f>
        <v/>
      </c>
      <c r="U61" s="67" t="str">
        <f>IF('Neattiecināmās izmaksas'!O49="","",'Neattiecināmās izmaksas'!O49)</f>
        <v/>
      </c>
      <c r="V61" s="92" t="str">
        <f>IF('Neattiecināmās izmaksas'!P49="","",'Neattiecināmās izmaksas'!P49)</f>
        <v/>
      </c>
      <c r="X61" s="69" t="str">
        <f>IF('Neattiecināmās izmaksas'!R49="","",'Neattiecināmās izmaksas'!R49)</f>
        <v/>
      </c>
      <c r="Y61" s="91" t="str">
        <f>IF('Neattiecināmās izmaksas'!S49="","",'Neattiecināmās izmaksas'!S49)</f>
        <v/>
      </c>
      <c r="Z61" s="67" t="str">
        <f>IF('Neattiecināmās izmaksas'!T49="","",'Neattiecināmās izmaksas'!T49)</f>
        <v/>
      </c>
      <c r="AA61" s="67" t="str">
        <f>IF('Neattiecināmās izmaksas'!U49="","",'Neattiecināmās izmaksas'!U49)</f>
        <v/>
      </c>
      <c r="AB61" s="67" t="str">
        <f>IF('Neattiecināmās izmaksas'!V49="","",'Neattiecināmās izmaksas'!V49)</f>
        <v/>
      </c>
      <c r="AC61" s="43"/>
    </row>
    <row r="62" spans="1:29" s="59" customFormat="1" ht="10.5" customHeight="1" hidden="1" outlineLevel="1">
      <c r="A62" s="43"/>
      <c r="B62" s="65">
        <f>IF(Tāme!B53="","",Tāme!B53)</f>
        <v>4.7</v>
      </c>
      <c r="C62" s="66" t="str">
        <f>IF(Tāme!C53="","",Tāme!C53)</f>
        <v/>
      </c>
      <c r="D62" s="274" t="str">
        <f>IF(Tāme!D53="","",Tāme!D53)</f>
        <v/>
      </c>
      <c r="E62" s="274" t="str">
        <f>IF(Tāme!E53="","",Tāme!E53)</f>
        <v/>
      </c>
      <c r="F62" s="67" t="str">
        <f>IF(Tāme!F53="","",Tāme!F53)</f>
        <v/>
      </c>
      <c r="G62" s="309">
        <f>IF(Tāme!G53="","",Tāme!G53)</f>
        <v>1</v>
      </c>
      <c r="H62" s="67">
        <f>IF(Tāme!H53="","",Tāme!H53)</f>
        <v>0</v>
      </c>
      <c r="I62" s="68">
        <f>IF(Tāme!I53="","",Tāme!I53)</f>
        <v>0</v>
      </c>
      <c r="J62" s="87">
        <f>IF(Tāme!J53="","",Tāme!J53)</f>
        <v>0</v>
      </c>
      <c r="K62" s="236"/>
      <c r="L62" s="69" t="str">
        <f>IF('Attiecināmās izmaksas'!L49="","",'Attiecināmās izmaksas'!L49)</f>
        <v/>
      </c>
      <c r="M62" s="91" t="str">
        <f>IF('Attiecināmās izmaksas'!M49="","",'Attiecināmās izmaksas'!M49)</f>
        <v/>
      </c>
      <c r="N62" s="67" t="str">
        <f>IF('Attiecināmās izmaksas'!N49="","",'Attiecināmās izmaksas'!N49)</f>
        <v/>
      </c>
      <c r="O62" s="67" t="str">
        <f>IF('Attiecināmās izmaksas'!O49="","",'Attiecināmās izmaksas'!O49)</f>
        <v/>
      </c>
      <c r="P62" s="92" t="str">
        <f>IF('Attiecināmās izmaksas'!P49="","",'Attiecināmās izmaksas'!P49)</f>
        <v/>
      </c>
      <c r="R62" s="69" t="str">
        <f>IF('Neattiecināmās izmaksas'!L50="","",'Neattiecināmās izmaksas'!L50)</f>
        <v/>
      </c>
      <c r="S62" s="91" t="str">
        <f>IF('Neattiecināmās izmaksas'!M50="","",'Neattiecināmās izmaksas'!M50)</f>
        <v/>
      </c>
      <c r="T62" s="67" t="str">
        <f>IF('Neattiecināmās izmaksas'!N50="","",'Neattiecināmās izmaksas'!N50)</f>
        <v/>
      </c>
      <c r="U62" s="67" t="str">
        <f>IF('Neattiecināmās izmaksas'!O50="","",'Neattiecināmās izmaksas'!O50)</f>
        <v/>
      </c>
      <c r="V62" s="92" t="str">
        <f>IF('Neattiecināmās izmaksas'!P50="","",'Neattiecināmās izmaksas'!P50)</f>
        <v/>
      </c>
      <c r="X62" s="69" t="str">
        <f>IF('Neattiecināmās izmaksas'!R50="","",'Neattiecināmās izmaksas'!R50)</f>
        <v/>
      </c>
      <c r="Y62" s="91" t="str">
        <f>IF('Neattiecināmās izmaksas'!S50="","",'Neattiecināmās izmaksas'!S50)</f>
        <v/>
      </c>
      <c r="Z62" s="67" t="str">
        <f>IF('Neattiecināmās izmaksas'!T50="","",'Neattiecināmās izmaksas'!T50)</f>
        <v/>
      </c>
      <c r="AA62" s="67" t="str">
        <f>IF('Neattiecināmās izmaksas'!U50="","",'Neattiecināmās izmaksas'!U50)</f>
        <v/>
      </c>
      <c r="AB62" s="67" t="str">
        <f>IF('Neattiecināmās izmaksas'!V50="","",'Neattiecināmās izmaksas'!V50)</f>
        <v/>
      </c>
      <c r="AC62" s="43"/>
    </row>
    <row r="63" spans="1:29" s="59" customFormat="1" ht="10.5" customHeight="1" hidden="1" outlineLevel="1">
      <c r="A63" s="43"/>
      <c r="B63" s="65">
        <f>IF(Tāme!B54="","",Tāme!B54)</f>
        <v>4.8</v>
      </c>
      <c r="C63" s="66" t="str">
        <f>IF(Tāme!C54="","",Tāme!C54)</f>
        <v/>
      </c>
      <c r="D63" s="274" t="str">
        <f>IF(Tāme!D54="","",Tāme!D54)</f>
        <v/>
      </c>
      <c r="E63" s="274" t="str">
        <f>IF(Tāme!E54="","",Tāme!E54)</f>
        <v/>
      </c>
      <c r="F63" s="67" t="str">
        <f>IF(Tāme!F54="","",Tāme!F54)</f>
        <v/>
      </c>
      <c r="G63" s="309">
        <f>IF(Tāme!G54="","",Tāme!G54)</f>
        <v>1</v>
      </c>
      <c r="H63" s="67">
        <f>IF(Tāme!H54="","",Tāme!H54)</f>
        <v>0</v>
      </c>
      <c r="I63" s="68">
        <f>IF(Tāme!I54="","",Tāme!I54)</f>
        <v>0</v>
      </c>
      <c r="J63" s="87">
        <f>IF(Tāme!J54="","",Tāme!J54)</f>
        <v>0</v>
      </c>
      <c r="K63" s="236"/>
      <c r="L63" s="69" t="str">
        <f>IF('Attiecināmās izmaksas'!L50="","",'Attiecināmās izmaksas'!L50)</f>
        <v/>
      </c>
      <c r="M63" s="91" t="str">
        <f>IF('Attiecināmās izmaksas'!M50="","",'Attiecināmās izmaksas'!M50)</f>
        <v/>
      </c>
      <c r="N63" s="67" t="str">
        <f>IF('Attiecināmās izmaksas'!N50="","",'Attiecināmās izmaksas'!N50)</f>
        <v/>
      </c>
      <c r="O63" s="67" t="str">
        <f>IF('Attiecināmās izmaksas'!O50="","",'Attiecināmās izmaksas'!O50)</f>
        <v/>
      </c>
      <c r="P63" s="92" t="str">
        <f>IF('Attiecināmās izmaksas'!P50="","",'Attiecināmās izmaksas'!P50)</f>
        <v/>
      </c>
      <c r="R63" s="69" t="str">
        <f>IF('Neattiecināmās izmaksas'!L51="","",'Neattiecināmās izmaksas'!L51)</f>
        <v/>
      </c>
      <c r="S63" s="91" t="str">
        <f>IF('Neattiecināmās izmaksas'!M51="","",'Neattiecināmās izmaksas'!M51)</f>
        <v/>
      </c>
      <c r="T63" s="67" t="str">
        <f>IF('Neattiecināmās izmaksas'!N51="","",'Neattiecināmās izmaksas'!N51)</f>
        <v/>
      </c>
      <c r="U63" s="67" t="str">
        <f>IF('Neattiecināmās izmaksas'!O51="","",'Neattiecināmās izmaksas'!O51)</f>
        <v/>
      </c>
      <c r="V63" s="92" t="str">
        <f>IF('Neattiecināmās izmaksas'!P51="","",'Neattiecināmās izmaksas'!P51)</f>
        <v/>
      </c>
      <c r="X63" s="69" t="str">
        <f>IF('Neattiecināmās izmaksas'!R51="","",'Neattiecināmās izmaksas'!R51)</f>
        <v/>
      </c>
      <c r="Y63" s="91" t="str">
        <f>IF('Neattiecināmās izmaksas'!S51="","",'Neattiecināmās izmaksas'!S51)</f>
        <v/>
      </c>
      <c r="Z63" s="67" t="str">
        <f>IF('Neattiecināmās izmaksas'!T51="","",'Neattiecināmās izmaksas'!T51)</f>
        <v/>
      </c>
      <c r="AA63" s="67" t="str">
        <f>IF('Neattiecināmās izmaksas'!U51="","",'Neattiecināmās izmaksas'!U51)</f>
        <v/>
      </c>
      <c r="AB63" s="67" t="str">
        <f>IF('Neattiecināmās izmaksas'!V51="","",'Neattiecināmās izmaksas'!V51)</f>
        <v/>
      </c>
      <c r="AC63" s="43"/>
    </row>
    <row r="64" spans="1:29" s="59" customFormat="1" ht="10.5" customHeight="1" hidden="1" outlineLevel="1">
      <c r="A64" s="43"/>
      <c r="B64" s="65">
        <f>IF(Tāme!B55="","",Tāme!B55)</f>
        <v>4.9</v>
      </c>
      <c r="C64" s="66" t="str">
        <f>IF(Tāme!C55="","",Tāme!C55)</f>
        <v/>
      </c>
      <c r="D64" s="274" t="str">
        <f>IF(Tāme!D55="","",Tāme!D55)</f>
        <v/>
      </c>
      <c r="E64" s="274" t="str">
        <f>IF(Tāme!E55="","",Tāme!E55)</f>
        <v/>
      </c>
      <c r="F64" s="67" t="str">
        <f>IF(Tāme!F55="","",Tāme!F55)</f>
        <v/>
      </c>
      <c r="G64" s="309">
        <f>IF(Tāme!G55="","",Tāme!G55)</f>
        <v>1</v>
      </c>
      <c r="H64" s="67">
        <f>IF(Tāme!H55="","",Tāme!H55)</f>
        <v>0</v>
      </c>
      <c r="I64" s="68">
        <f>IF(Tāme!I55="","",Tāme!I55)</f>
        <v>0</v>
      </c>
      <c r="J64" s="87">
        <f>IF(Tāme!J55="","",Tāme!J55)</f>
        <v>0</v>
      </c>
      <c r="K64" s="236"/>
      <c r="L64" s="69" t="str">
        <f>IF('Attiecināmās izmaksas'!L51="","",'Attiecināmās izmaksas'!L51)</f>
        <v/>
      </c>
      <c r="M64" s="91" t="str">
        <f>IF('Attiecināmās izmaksas'!M51="","",'Attiecināmās izmaksas'!M51)</f>
        <v/>
      </c>
      <c r="N64" s="67" t="str">
        <f>IF('Attiecināmās izmaksas'!N51="","",'Attiecināmās izmaksas'!N51)</f>
        <v/>
      </c>
      <c r="O64" s="67" t="str">
        <f>IF('Attiecināmās izmaksas'!O51="","",'Attiecināmās izmaksas'!O51)</f>
        <v/>
      </c>
      <c r="P64" s="92" t="str">
        <f>IF('Attiecināmās izmaksas'!P51="","",'Attiecināmās izmaksas'!P51)</f>
        <v/>
      </c>
      <c r="R64" s="69" t="str">
        <f>IF('Neattiecināmās izmaksas'!L52="","",'Neattiecināmās izmaksas'!L52)</f>
        <v/>
      </c>
      <c r="S64" s="91" t="str">
        <f>IF('Neattiecināmās izmaksas'!M52="","",'Neattiecināmās izmaksas'!M52)</f>
        <v/>
      </c>
      <c r="T64" s="67" t="str">
        <f>IF('Neattiecināmās izmaksas'!N52="","",'Neattiecināmās izmaksas'!N52)</f>
        <v/>
      </c>
      <c r="U64" s="67" t="str">
        <f>IF('Neattiecināmās izmaksas'!O52="","",'Neattiecināmās izmaksas'!O52)</f>
        <v/>
      </c>
      <c r="V64" s="92" t="str">
        <f>IF('Neattiecināmās izmaksas'!P52="","",'Neattiecināmās izmaksas'!P52)</f>
        <v/>
      </c>
      <c r="X64" s="69" t="str">
        <f>IF('Neattiecināmās izmaksas'!R52="","",'Neattiecināmās izmaksas'!R52)</f>
        <v/>
      </c>
      <c r="Y64" s="91" t="str">
        <f>IF('Neattiecināmās izmaksas'!S52="","",'Neattiecināmās izmaksas'!S52)</f>
        <v/>
      </c>
      <c r="Z64" s="67" t="str">
        <f>IF('Neattiecināmās izmaksas'!T52="","",'Neattiecināmās izmaksas'!T52)</f>
        <v/>
      </c>
      <c r="AA64" s="67" t="str">
        <f>IF('Neattiecināmās izmaksas'!U52="","",'Neattiecināmās izmaksas'!U52)</f>
        <v/>
      </c>
      <c r="AB64" s="67" t="str">
        <f>IF('Neattiecināmās izmaksas'!V52="","",'Neattiecināmās izmaksas'!V52)</f>
        <v/>
      </c>
      <c r="AC64" s="43"/>
    </row>
    <row r="65" spans="1:29" s="59" customFormat="1" ht="10.5" customHeight="1" hidden="1" outlineLevel="1">
      <c r="A65" s="43"/>
      <c r="B65" s="70" t="str">
        <f>IF(Tāme!B56="","",Tāme!B56)</f>
        <v>4.10.</v>
      </c>
      <c r="C65" s="71" t="str">
        <f>IF(Tāme!C56="","",Tāme!C56)</f>
        <v/>
      </c>
      <c r="D65" s="275" t="str">
        <f>IF(Tāme!D56="","",Tāme!D56)</f>
        <v/>
      </c>
      <c r="E65" s="275" t="str">
        <f>IF(Tāme!E56="","",Tāme!E56)</f>
        <v/>
      </c>
      <c r="F65" s="72" t="str">
        <f>IF(Tāme!F56="","",Tāme!F56)</f>
        <v/>
      </c>
      <c r="G65" s="310">
        <f>IF(Tāme!G56="","",Tāme!G56)</f>
        <v>1</v>
      </c>
      <c r="H65" s="72">
        <f>IF(Tāme!H56="","",Tāme!H56)</f>
        <v>0</v>
      </c>
      <c r="I65" s="73">
        <f>IF(Tāme!I56="","",Tāme!I56)</f>
        <v>0</v>
      </c>
      <c r="J65" s="88">
        <f>IF(Tāme!J56="","",Tāme!J56)</f>
        <v>0</v>
      </c>
      <c r="K65" s="236"/>
      <c r="L65" s="74" t="str">
        <f>IF('Attiecināmās izmaksas'!L52="","",'Attiecināmās izmaksas'!L52)</f>
        <v/>
      </c>
      <c r="M65" s="93" t="str">
        <f>IF('Attiecināmās izmaksas'!M52="","",'Attiecināmās izmaksas'!M52)</f>
        <v/>
      </c>
      <c r="N65" s="72" t="str">
        <f>IF('Attiecināmās izmaksas'!N52="","",'Attiecināmās izmaksas'!N52)</f>
        <v/>
      </c>
      <c r="O65" s="72" t="str">
        <f>IF('Attiecināmās izmaksas'!O52="","",'Attiecināmās izmaksas'!O52)</f>
        <v/>
      </c>
      <c r="P65" s="94" t="str">
        <f>IF('Attiecināmās izmaksas'!P52="","",'Attiecināmās izmaksas'!P52)</f>
        <v/>
      </c>
      <c r="R65" s="74" t="str">
        <f>IF('Neattiecināmās izmaksas'!L53="","",'Neattiecināmās izmaksas'!L53)</f>
        <v/>
      </c>
      <c r="S65" s="93" t="str">
        <f>IF('Neattiecināmās izmaksas'!M53="","",'Neattiecināmās izmaksas'!M53)</f>
        <v/>
      </c>
      <c r="T65" s="72" t="str">
        <f>IF('Neattiecināmās izmaksas'!N53="","",'Neattiecināmās izmaksas'!N53)</f>
        <v/>
      </c>
      <c r="U65" s="72" t="str">
        <f>IF('Neattiecināmās izmaksas'!O53="","",'Neattiecināmās izmaksas'!O53)</f>
        <v/>
      </c>
      <c r="V65" s="94" t="str">
        <f>IF('Neattiecināmās izmaksas'!P53="","",'Neattiecināmās izmaksas'!P53)</f>
        <v/>
      </c>
      <c r="X65" s="74" t="str">
        <f>IF('Neattiecināmās izmaksas'!R53="","",'Neattiecināmās izmaksas'!R53)</f>
        <v/>
      </c>
      <c r="Y65" s="93" t="str">
        <f>IF('Neattiecināmās izmaksas'!S53="","",'Neattiecināmās izmaksas'!S53)</f>
        <v/>
      </c>
      <c r="Z65" s="72" t="str">
        <f>IF('Neattiecināmās izmaksas'!T53="","",'Neattiecināmās izmaksas'!T53)</f>
        <v/>
      </c>
      <c r="AA65" s="72" t="str">
        <f>IF('Neattiecināmās izmaksas'!U53="","",'Neattiecināmās izmaksas'!U53)</f>
        <v/>
      </c>
      <c r="AB65" s="72" t="str">
        <f>IF('Neattiecināmās izmaksas'!V53="","",'Neattiecināmās izmaksas'!V53)</f>
        <v/>
      </c>
      <c r="AC65" s="43"/>
    </row>
    <row r="66" spans="1:29" s="240" customFormat="1" ht="22.5" customHeight="1" collapsed="1">
      <c r="A66" s="43"/>
      <c r="B66" s="241">
        <v>5</v>
      </c>
      <c r="C66" s="443" t="str">
        <f>Tāme!C57</f>
        <v>Būvniecības izmaksas</v>
      </c>
      <c r="D66" s="444"/>
      <c r="E66" s="296"/>
      <c r="F66" s="250"/>
      <c r="G66" s="311"/>
      <c r="H66" s="251">
        <f>SUM(H67:H76)</f>
        <v>0</v>
      </c>
      <c r="I66" s="252">
        <f>SUM(I67:I76)</f>
        <v>0</v>
      </c>
      <c r="J66" s="253">
        <f>IF(Tāme!J57="","",Tāme!J57)</f>
        <v>0</v>
      </c>
      <c r="K66" s="236"/>
      <c r="L66" s="254">
        <f>IF('Attiecināmās izmaksas'!L53="","",'Attiecināmās izmaksas'!L53)</f>
        <v>0</v>
      </c>
      <c r="M66" s="255">
        <f>IF('Attiecināmās izmaksas'!M53="","",'Attiecināmās izmaksas'!M53)</f>
        <v>0</v>
      </c>
      <c r="N66" s="250">
        <f>IF('Attiecināmās izmaksas'!N53="","",'Attiecināmās izmaksas'!N53)</f>
        <v>0</v>
      </c>
      <c r="O66" s="250">
        <f>IF('Attiecināmās izmaksas'!O53="","",'Attiecināmās izmaksas'!O53)</f>
        <v>0</v>
      </c>
      <c r="P66" s="256">
        <f>IF('Attiecināmās izmaksas'!P53="","",'Attiecināmās izmaksas'!P53)</f>
        <v>0</v>
      </c>
      <c r="Q66" s="59"/>
      <c r="R66" s="254">
        <f>IF('Neattiecināmās izmaksas'!L54="","",'Neattiecināmās izmaksas'!L54)</f>
        <v>0</v>
      </c>
      <c r="S66" s="255">
        <f>IF('Neattiecināmās izmaksas'!M54="","",'Neattiecināmās izmaksas'!M54)</f>
        <v>0</v>
      </c>
      <c r="T66" s="250">
        <f>IF('Neattiecināmās izmaksas'!N54="","",'Neattiecināmās izmaksas'!N54)</f>
        <v>0</v>
      </c>
      <c r="U66" s="250">
        <f>IF('Neattiecināmās izmaksas'!O54="","",'Neattiecināmās izmaksas'!O54)</f>
        <v>0</v>
      </c>
      <c r="V66" s="256">
        <f>IF('Neattiecināmās izmaksas'!P54="","",'Neattiecināmās izmaksas'!P54)</f>
        <v>0</v>
      </c>
      <c r="W66" s="59"/>
      <c r="X66" s="254">
        <f>IF('Neattiecināmās izmaksas'!R54="","",'Neattiecināmās izmaksas'!R54)</f>
        <v>0</v>
      </c>
      <c r="Y66" s="255">
        <f>IF('Neattiecināmās izmaksas'!S54="","",'Neattiecināmās izmaksas'!S54)</f>
        <v>0</v>
      </c>
      <c r="Z66" s="250">
        <f>IF('Neattiecināmās izmaksas'!T54="","",'Neattiecināmās izmaksas'!T54)</f>
        <v>0</v>
      </c>
      <c r="AA66" s="250">
        <f>IF('Neattiecināmās izmaksas'!U54="","",'Neattiecināmās izmaksas'!U54)</f>
        <v>0</v>
      </c>
      <c r="AB66" s="250">
        <f>IF('Neattiecināmās izmaksas'!V54="","",'Neattiecināmās izmaksas'!V54)</f>
        <v>0</v>
      </c>
      <c r="AC66" s="43"/>
    </row>
    <row r="67" spans="1:29" s="59" customFormat="1" ht="10.5" customHeight="1" hidden="1" outlineLevel="1">
      <c r="A67" s="43"/>
      <c r="B67" s="65">
        <f>IF(Tāme!B58="","",Tāme!B58)</f>
        <v>5.1</v>
      </c>
      <c r="C67" s="66" t="str">
        <f>IF(Tāme!C58="","",Tāme!C58)</f>
        <v/>
      </c>
      <c r="D67" s="274" t="str">
        <f>IF(Tāme!D58="","",Tāme!D58)</f>
        <v/>
      </c>
      <c r="E67" s="274" t="str">
        <f>IF(Tāme!E58="","",Tāme!E58)</f>
        <v/>
      </c>
      <c r="F67" s="67" t="str">
        <f>IF(Tāme!F58="","",Tāme!F58)</f>
        <v/>
      </c>
      <c r="G67" s="309">
        <f>IF(Tāme!G58="","",Tāme!G58)</f>
        <v>1</v>
      </c>
      <c r="H67" s="67">
        <f>IF(Tāme!H58="","",Tāme!H58)</f>
        <v>0</v>
      </c>
      <c r="I67" s="68">
        <f>IF(Tāme!I58="","",Tāme!I58)</f>
        <v>0</v>
      </c>
      <c r="J67" s="87">
        <f>IF(Tāme!J58="","",Tāme!J58)</f>
        <v>0</v>
      </c>
      <c r="K67" s="236"/>
      <c r="L67" s="69" t="str">
        <f>IF('Attiecināmās izmaksas'!L54="","",'Attiecināmās izmaksas'!L54)</f>
        <v/>
      </c>
      <c r="M67" s="91" t="str">
        <f>IF('Attiecināmās izmaksas'!M54="","",'Attiecināmās izmaksas'!M54)</f>
        <v/>
      </c>
      <c r="N67" s="67" t="str">
        <f>IF('Attiecināmās izmaksas'!N54="","",'Attiecināmās izmaksas'!N54)</f>
        <v/>
      </c>
      <c r="O67" s="67" t="str">
        <f>IF('Attiecināmās izmaksas'!O54="","",'Attiecināmās izmaksas'!O54)</f>
        <v/>
      </c>
      <c r="P67" s="92" t="str">
        <f>IF('Attiecināmās izmaksas'!P54="","",'Attiecināmās izmaksas'!P54)</f>
        <v/>
      </c>
      <c r="R67" s="69" t="str">
        <f>IF('Neattiecināmās izmaksas'!L55="","",'Neattiecināmās izmaksas'!L55)</f>
        <v/>
      </c>
      <c r="S67" s="91" t="str">
        <f>IF('Neattiecināmās izmaksas'!M55="","",'Neattiecināmās izmaksas'!M55)</f>
        <v/>
      </c>
      <c r="T67" s="67" t="str">
        <f>IF('Neattiecināmās izmaksas'!N55="","",'Neattiecināmās izmaksas'!N55)</f>
        <v/>
      </c>
      <c r="U67" s="67" t="str">
        <f>IF('Neattiecināmās izmaksas'!O55="","",'Neattiecināmās izmaksas'!O55)</f>
        <v/>
      </c>
      <c r="V67" s="92" t="str">
        <f>IF('Neattiecināmās izmaksas'!P55="","",'Neattiecināmās izmaksas'!P55)</f>
        <v/>
      </c>
      <c r="X67" s="69" t="str">
        <f>IF('Neattiecināmās izmaksas'!R55="","",'Neattiecināmās izmaksas'!R55)</f>
        <v/>
      </c>
      <c r="Y67" s="91" t="str">
        <f>IF('Neattiecināmās izmaksas'!S55="","",'Neattiecināmās izmaksas'!S55)</f>
        <v/>
      </c>
      <c r="Z67" s="67" t="str">
        <f>IF('Neattiecināmās izmaksas'!T55="","",'Neattiecināmās izmaksas'!T55)</f>
        <v/>
      </c>
      <c r="AA67" s="67" t="str">
        <f>IF('Neattiecināmās izmaksas'!U55="","",'Neattiecināmās izmaksas'!U55)</f>
        <v/>
      </c>
      <c r="AB67" s="67" t="str">
        <f>IF('Neattiecināmās izmaksas'!V55="","",'Neattiecināmās izmaksas'!V55)</f>
        <v/>
      </c>
      <c r="AC67" s="43"/>
    </row>
    <row r="68" spans="1:29" s="59" customFormat="1" ht="10.5" customHeight="1" hidden="1" outlineLevel="1">
      <c r="A68" s="43"/>
      <c r="B68" s="65">
        <f>IF(Tāme!B59="","",Tāme!B59)</f>
        <v>5.2</v>
      </c>
      <c r="C68" s="66" t="str">
        <f>IF(Tāme!C59="","",Tāme!C59)</f>
        <v/>
      </c>
      <c r="D68" s="274" t="str">
        <f>IF(Tāme!D59="","",Tāme!D59)</f>
        <v/>
      </c>
      <c r="E68" s="274" t="str">
        <f>IF(Tāme!E59="","",Tāme!E59)</f>
        <v/>
      </c>
      <c r="F68" s="67" t="str">
        <f>IF(Tāme!F59="","",Tāme!F59)</f>
        <v/>
      </c>
      <c r="G68" s="309">
        <f>IF(Tāme!G59="","",Tāme!G59)</f>
        <v>1</v>
      </c>
      <c r="H68" s="67">
        <f>IF(Tāme!H59="","",Tāme!H59)</f>
        <v>0</v>
      </c>
      <c r="I68" s="68">
        <f>IF(Tāme!I59="","",Tāme!I59)</f>
        <v>0</v>
      </c>
      <c r="J68" s="87">
        <f>IF(Tāme!J59="","",Tāme!J59)</f>
        <v>0</v>
      </c>
      <c r="K68" s="236"/>
      <c r="L68" s="69" t="str">
        <f>IF('Attiecināmās izmaksas'!L55="","",'Attiecināmās izmaksas'!L55)</f>
        <v/>
      </c>
      <c r="M68" s="91" t="str">
        <f>IF('Attiecināmās izmaksas'!M55="","",'Attiecināmās izmaksas'!M55)</f>
        <v/>
      </c>
      <c r="N68" s="67" t="str">
        <f>IF('Attiecināmās izmaksas'!N55="","",'Attiecināmās izmaksas'!N55)</f>
        <v/>
      </c>
      <c r="O68" s="67" t="str">
        <f>IF('Attiecināmās izmaksas'!O55="","",'Attiecināmās izmaksas'!O55)</f>
        <v/>
      </c>
      <c r="P68" s="92" t="str">
        <f>IF('Attiecināmās izmaksas'!P55="","",'Attiecināmās izmaksas'!P55)</f>
        <v/>
      </c>
      <c r="R68" s="69" t="str">
        <f>IF('Neattiecināmās izmaksas'!L56="","",'Neattiecināmās izmaksas'!L56)</f>
        <v/>
      </c>
      <c r="S68" s="91" t="str">
        <f>IF('Neattiecināmās izmaksas'!M56="","",'Neattiecināmās izmaksas'!M56)</f>
        <v/>
      </c>
      <c r="T68" s="67" t="str">
        <f>IF('Neattiecināmās izmaksas'!N56="","",'Neattiecināmās izmaksas'!N56)</f>
        <v/>
      </c>
      <c r="U68" s="67" t="str">
        <f>IF('Neattiecināmās izmaksas'!O56="","",'Neattiecināmās izmaksas'!O56)</f>
        <v/>
      </c>
      <c r="V68" s="92" t="str">
        <f>IF('Neattiecināmās izmaksas'!P56="","",'Neattiecināmās izmaksas'!P56)</f>
        <v/>
      </c>
      <c r="X68" s="69" t="str">
        <f>IF('Neattiecināmās izmaksas'!R56="","",'Neattiecināmās izmaksas'!R56)</f>
        <v/>
      </c>
      <c r="Y68" s="91" t="str">
        <f>IF('Neattiecināmās izmaksas'!S56="","",'Neattiecināmās izmaksas'!S56)</f>
        <v/>
      </c>
      <c r="Z68" s="67" t="str">
        <f>IF('Neattiecināmās izmaksas'!T56="","",'Neattiecināmās izmaksas'!T56)</f>
        <v/>
      </c>
      <c r="AA68" s="67" t="str">
        <f>IF('Neattiecināmās izmaksas'!U56="","",'Neattiecināmās izmaksas'!U56)</f>
        <v/>
      </c>
      <c r="AB68" s="67" t="str">
        <f>IF('Neattiecināmās izmaksas'!V56="","",'Neattiecināmās izmaksas'!V56)</f>
        <v/>
      </c>
      <c r="AC68" s="43"/>
    </row>
    <row r="69" spans="1:29" s="59" customFormat="1" ht="10.5" customHeight="1" hidden="1" outlineLevel="1">
      <c r="A69" s="43"/>
      <c r="B69" s="65">
        <f>IF(Tāme!B60="","",Tāme!B60)</f>
        <v>5.3</v>
      </c>
      <c r="C69" s="66" t="str">
        <f>IF(Tāme!C60="","",Tāme!C60)</f>
        <v/>
      </c>
      <c r="D69" s="274" t="str">
        <f>IF(Tāme!D60="","",Tāme!D60)</f>
        <v/>
      </c>
      <c r="E69" s="274" t="str">
        <f>IF(Tāme!E60="","",Tāme!E60)</f>
        <v/>
      </c>
      <c r="F69" s="67" t="str">
        <f>IF(Tāme!F60="","",Tāme!F60)</f>
        <v/>
      </c>
      <c r="G69" s="309">
        <f>IF(Tāme!G60="","",Tāme!G60)</f>
        <v>1</v>
      </c>
      <c r="H69" s="67">
        <f>IF(Tāme!H60="","",Tāme!H60)</f>
        <v>0</v>
      </c>
      <c r="I69" s="68">
        <f>IF(Tāme!I60="","",Tāme!I60)</f>
        <v>0</v>
      </c>
      <c r="J69" s="87">
        <f>IF(Tāme!J60="","",Tāme!J60)</f>
        <v>0</v>
      </c>
      <c r="K69" s="236"/>
      <c r="L69" s="69" t="str">
        <f>IF('Attiecināmās izmaksas'!L56="","",'Attiecināmās izmaksas'!L56)</f>
        <v/>
      </c>
      <c r="M69" s="91" t="str">
        <f>IF('Attiecināmās izmaksas'!M56="","",'Attiecināmās izmaksas'!M56)</f>
        <v/>
      </c>
      <c r="N69" s="67" t="str">
        <f>IF('Attiecināmās izmaksas'!N56="","",'Attiecināmās izmaksas'!N56)</f>
        <v/>
      </c>
      <c r="O69" s="67" t="str">
        <f>IF('Attiecināmās izmaksas'!O56="","",'Attiecināmās izmaksas'!O56)</f>
        <v/>
      </c>
      <c r="P69" s="92" t="str">
        <f>IF('Attiecināmās izmaksas'!P56="","",'Attiecināmās izmaksas'!P56)</f>
        <v/>
      </c>
      <c r="R69" s="69" t="str">
        <f>IF('Neattiecināmās izmaksas'!L57="","",'Neattiecināmās izmaksas'!L57)</f>
        <v/>
      </c>
      <c r="S69" s="91" t="str">
        <f>IF('Neattiecināmās izmaksas'!M57="","",'Neattiecināmās izmaksas'!M57)</f>
        <v/>
      </c>
      <c r="T69" s="67" t="str">
        <f>IF('Neattiecināmās izmaksas'!N57="","",'Neattiecināmās izmaksas'!N57)</f>
        <v/>
      </c>
      <c r="U69" s="67" t="str">
        <f>IF('Neattiecināmās izmaksas'!O57="","",'Neattiecināmās izmaksas'!O57)</f>
        <v/>
      </c>
      <c r="V69" s="92" t="str">
        <f>IF('Neattiecināmās izmaksas'!P57="","",'Neattiecināmās izmaksas'!P57)</f>
        <v/>
      </c>
      <c r="X69" s="69" t="str">
        <f>IF('Neattiecināmās izmaksas'!R57="","",'Neattiecināmās izmaksas'!R57)</f>
        <v/>
      </c>
      <c r="Y69" s="91" t="str">
        <f>IF('Neattiecināmās izmaksas'!S57="","",'Neattiecināmās izmaksas'!S57)</f>
        <v/>
      </c>
      <c r="Z69" s="67" t="str">
        <f>IF('Neattiecināmās izmaksas'!T57="","",'Neattiecināmās izmaksas'!T57)</f>
        <v/>
      </c>
      <c r="AA69" s="67" t="str">
        <f>IF('Neattiecināmās izmaksas'!U57="","",'Neattiecināmās izmaksas'!U57)</f>
        <v/>
      </c>
      <c r="AB69" s="67" t="str">
        <f>IF('Neattiecināmās izmaksas'!V57="","",'Neattiecināmās izmaksas'!V57)</f>
        <v/>
      </c>
      <c r="AC69" s="43"/>
    </row>
    <row r="70" spans="1:29" s="59" customFormat="1" ht="10.5" customHeight="1" hidden="1" outlineLevel="1">
      <c r="A70" s="43"/>
      <c r="B70" s="65">
        <f>IF(Tāme!B61="","",Tāme!B61)</f>
        <v>5.4</v>
      </c>
      <c r="C70" s="66" t="str">
        <f>IF(Tāme!C61="","",Tāme!C61)</f>
        <v/>
      </c>
      <c r="D70" s="274" t="str">
        <f>IF(Tāme!D61="","",Tāme!D61)</f>
        <v/>
      </c>
      <c r="E70" s="274" t="str">
        <f>IF(Tāme!E61="","",Tāme!E61)</f>
        <v/>
      </c>
      <c r="F70" s="67" t="str">
        <f>IF(Tāme!F61="","",Tāme!F61)</f>
        <v/>
      </c>
      <c r="G70" s="309">
        <f>IF(Tāme!G61="","",Tāme!G61)</f>
        <v>1</v>
      </c>
      <c r="H70" s="67">
        <f>IF(Tāme!H61="","",Tāme!H61)</f>
        <v>0</v>
      </c>
      <c r="I70" s="68">
        <f>IF(Tāme!I61="","",Tāme!I61)</f>
        <v>0</v>
      </c>
      <c r="J70" s="87">
        <f>IF(Tāme!J61="","",Tāme!J61)</f>
        <v>0</v>
      </c>
      <c r="K70" s="236"/>
      <c r="L70" s="69" t="str">
        <f>IF('Attiecināmās izmaksas'!L57="","",'Attiecināmās izmaksas'!L57)</f>
        <v/>
      </c>
      <c r="M70" s="91" t="str">
        <f>IF('Attiecināmās izmaksas'!M57="","",'Attiecināmās izmaksas'!M57)</f>
        <v/>
      </c>
      <c r="N70" s="67" t="str">
        <f>IF('Attiecināmās izmaksas'!N57="","",'Attiecināmās izmaksas'!N57)</f>
        <v/>
      </c>
      <c r="O70" s="67" t="str">
        <f>IF('Attiecināmās izmaksas'!O57="","",'Attiecināmās izmaksas'!O57)</f>
        <v/>
      </c>
      <c r="P70" s="92" t="str">
        <f>IF('Attiecināmās izmaksas'!P57="","",'Attiecināmās izmaksas'!P57)</f>
        <v/>
      </c>
      <c r="R70" s="69" t="str">
        <f>IF('Neattiecināmās izmaksas'!L58="","",'Neattiecināmās izmaksas'!L58)</f>
        <v/>
      </c>
      <c r="S70" s="91" t="str">
        <f>IF('Neattiecināmās izmaksas'!M58="","",'Neattiecināmās izmaksas'!M58)</f>
        <v/>
      </c>
      <c r="T70" s="67" t="str">
        <f>IF('Neattiecināmās izmaksas'!N58="","",'Neattiecināmās izmaksas'!N58)</f>
        <v/>
      </c>
      <c r="U70" s="67" t="str">
        <f>IF('Neattiecināmās izmaksas'!O58="","",'Neattiecināmās izmaksas'!O58)</f>
        <v/>
      </c>
      <c r="V70" s="92" t="str">
        <f>IF('Neattiecināmās izmaksas'!P58="","",'Neattiecināmās izmaksas'!P58)</f>
        <v/>
      </c>
      <c r="X70" s="69" t="str">
        <f>IF('Neattiecināmās izmaksas'!R58="","",'Neattiecināmās izmaksas'!R58)</f>
        <v/>
      </c>
      <c r="Y70" s="91" t="str">
        <f>IF('Neattiecināmās izmaksas'!S58="","",'Neattiecināmās izmaksas'!S58)</f>
        <v/>
      </c>
      <c r="Z70" s="67" t="str">
        <f>IF('Neattiecināmās izmaksas'!T58="","",'Neattiecināmās izmaksas'!T58)</f>
        <v/>
      </c>
      <c r="AA70" s="67" t="str">
        <f>IF('Neattiecināmās izmaksas'!U58="","",'Neattiecināmās izmaksas'!U58)</f>
        <v/>
      </c>
      <c r="AB70" s="67" t="str">
        <f>IF('Neattiecināmās izmaksas'!V58="","",'Neattiecināmās izmaksas'!V58)</f>
        <v/>
      </c>
      <c r="AC70" s="43"/>
    </row>
    <row r="71" spans="1:29" s="59" customFormat="1" ht="10.5" customHeight="1" hidden="1" outlineLevel="1">
      <c r="A71" s="43"/>
      <c r="B71" s="65">
        <f>IF(Tāme!B62="","",Tāme!B62)</f>
        <v>5.5</v>
      </c>
      <c r="C71" s="66" t="str">
        <f>IF(Tāme!C62="","",Tāme!C62)</f>
        <v/>
      </c>
      <c r="D71" s="274" t="str">
        <f>IF(Tāme!D62="","",Tāme!D62)</f>
        <v/>
      </c>
      <c r="E71" s="274" t="str">
        <f>IF(Tāme!E62="","",Tāme!E62)</f>
        <v/>
      </c>
      <c r="F71" s="67" t="str">
        <f>IF(Tāme!F62="","",Tāme!F62)</f>
        <v/>
      </c>
      <c r="G71" s="309">
        <f>IF(Tāme!G62="","",Tāme!G62)</f>
        <v>1</v>
      </c>
      <c r="H71" s="67">
        <f>IF(Tāme!H62="","",Tāme!H62)</f>
        <v>0</v>
      </c>
      <c r="I71" s="68">
        <f>IF(Tāme!I62="","",Tāme!I62)</f>
        <v>0</v>
      </c>
      <c r="J71" s="87">
        <f>IF(Tāme!J62="","",Tāme!J62)</f>
        <v>0</v>
      </c>
      <c r="K71" s="236"/>
      <c r="L71" s="69" t="str">
        <f>IF('Attiecināmās izmaksas'!L58="","",'Attiecināmās izmaksas'!L58)</f>
        <v/>
      </c>
      <c r="M71" s="91" t="str">
        <f>IF('Attiecināmās izmaksas'!M58="","",'Attiecināmās izmaksas'!M58)</f>
        <v/>
      </c>
      <c r="N71" s="67" t="str">
        <f>IF('Attiecināmās izmaksas'!N58="","",'Attiecināmās izmaksas'!N58)</f>
        <v/>
      </c>
      <c r="O71" s="67" t="str">
        <f>IF('Attiecināmās izmaksas'!O58="","",'Attiecināmās izmaksas'!O58)</f>
        <v/>
      </c>
      <c r="P71" s="92" t="str">
        <f>IF('Attiecināmās izmaksas'!P58="","",'Attiecināmās izmaksas'!P58)</f>
        <v/>
      </c>
      <c r="R71" s="69" t="str">
        <f>IF('Neattiecināmās izmaksas'!L59="","",'Neattiecināmās izmaksas'!L59)</f>
        <v/>
      </c>
      <c r="S71" s="91" t="str">
        <f>IF('Neattiecināmās izmaksas'!M59="","",'Neattiecināmās izmaksas'!M59)</f>
        <v/>
      </c>
      <c r="T71" s="67" t="str">
        <f>IF('Neattiecināmās izmaksas'!N59="","",'Neattiecināmās izmaksas'!N59)</f>
        <v/>
      </c>
      <c r="U71" s="67" t="str">
        <f>IF('Neattiecināmās izmaksas'!O59="","",'Neattiecināmās izmaksas'!O59)</f>
        <v/>
      </c>
      <c r="V71" s="92" t="str">
        <f>IF('Neattiecināmās izmaksas'!P59="","",'Neattiecināmās izmaksas'!P59)</f>
        <v/>
      </c>
      <c r="X71" s="69" t="str">
        <f>IF('Neattiecināmās izmaksas'!R59="","",'Neattiecināmās izmaksas'!R59)</f>
        <v/>
      </c>
      <c r="Y71" s="91" t="str">
        <f>IF('Neattiecināmās izmaksas'!S59="","",'Neattiecināmās izmaksas'!S59)</f>
        <v/>
      </c>
      <c r="Z71" s="67" t="str">
        <f>IF('Neattiecināmās izmaksas'!T59="","",'Neattiecināmās izmaksas'!T59)</f>
        <v/>
      </c>
      <c r="AA71" s="67" t="str">
        <f>IF('Neattiecināmās izmaksas'!U59="","",'Neattiecināmās izmaksas'!U59)</f>
        <v/>
      </c>
      <c r="AB71" s="67" t="str">
        <f>IF('Neattiecināmās izmaksas'!V59="","",'Neattiecināmās izmaksas'!V59)</f>
        <v/>
      </c>
      <c r="AC71" s="43"/>
    </row>
    <row r="72" spans="1:29" s="59" customFormat="1" ht="10.5" customHeight="1" hidden="1" outlineLevel="1">
      <c r="A72" s="43"/>
      <c r="B72" s="65">
        <f>IF(Tāme!B63="","",Tāme!B63)</f>
        <v>5.6</v>
      </c>
      <c r="C72" s="66" t="str">
        <f>IF(Tāme!C63="","",Tāme!C63)</f>
        <v/>
      </c>
      <c r="D72" s="274" t="str">
        <f>IF(Tāme!D63="","",Tāme!D63)</f>
        <v/>
      </c>
      <c r="E72" s="274" t="str">
        <f>IF(Tāme!E63="","",Tāme!E63)</f>
        <v/>
      </c>
      <c r="F72" s="67" t="str">
        <f>IF(Tāme!F63="","",Tāme!F63)</f>
        <v/>
      </c>
      <c r="G72" s="309">
        <f>IF(Tāme!G63="","",Tāme!G63)</f>
        <v>1</v>
      </c>
      <c r="H72" s="67">
        <f>IF(Tāme!H63="","",Tāme!H63)</f>
        <v>0</v>
      </c>
      <c r="I72" s="68">
        <f>IF(Tāme!I63="","",Tāme!I63)</f>
        <v>0</v>
      </c>
      <c r="J72" s="87">
        <f>IF(Tāme!J63="","",Tāme!J63)</f>
        <v>0</v>
      </c>
      <c r="K72" s="236"/>
      <c r="L72" s="69" t="str">
        <f>IF('Attiecināmās izmaksas'!L59="","",'Attiecināmās izmaksas'!L59)</f>
        <v/>
      </c>
      <c r="M72" s="91" t="str">
        <f>IF('Attiecināmās izmaksas'!M59="","",'Attiecināmās izmaksas'!M59)</f>
        <v/>
      </c>
      <c r="N72" s="67" t="str">
        <f>IF('Attiecināmās izmaksas'!N59="","",'Attiecināmās izmaksas'!N59)</f>
        <v/>
      </c>
      <c r="O72" s="67" t="str">
        <f>IF('Attiecināmās izmaksas'!O59="","",'Attiecināmās izmaksas'!O59)</f>
        <v/>
      </c>
      <c r="P72" s="92" t="str">
        <f>IF('Attiecināmās izmaksas'!P59="","",'Attiecināmās izmaksas'!P59)</f>
        <v/>
      </c>
      <c r="R72" s="69" t="str">
        <f>IF('Neattiecināmās izmaksas'!L60="","",'Neattiecināmās izmaksas'!L60)</f>
        <v/>
      </c>
      <c r="S72" s="91" t="str">
        <f>IF('Neattiecināmās izmaksas'!M60="","",'Neattiecināmās izmaksas'!M60)</f>
        <v/>
      </c>
      <c r="T72" s="67" t="str">
        <f>IF('Neattiecināmās izmaksas'!N60="","",'Neattiecināmās izmaksas'!N60)</f>
        <v/>
      </c>
      <c r="U72" s="67" t="str">
        <f>IF('Neattiecināmās izmaksas'!O60="","",'Neattiecināmās izmaksas'!O60)</f>
        <v/>
      </c>
      <c r="V72" s="92" t="str">
        <f>IF('Neattiecināmās izmaksas'!P60="","",'Neattiecināmās izmaksas'!P60)</f>
        <v/>
      </c>
      <c r="X72" s="69" t="str">
        <f>IF('Neattiecināmās izmaksas'!R60="","",'Neattiecināmās izmaksas'!R60)</f>
        <v/>
      </c>
      <c r="Y72" s="91" t="str">
        <f>IF('Neattiecināmās izmaksas'!S60="","",'Neattiecināmās izmaksas'!S60)</f>
        <v/>
      </c>
      <c r="Z72" s="67" t="str">
        <f>IF('Neattiecināmās izmaksas'!T60="","",'Neattiecināmās izmaksas'!T60)</f>
        <v/>
      </c>
      <c r="AA72" s="67" t="str">
        <f>IF('Neattiecināmās izmaksas'!U60="","",'Neattiecināmās izmaksas'!U60)</f>
        <v/>
      </c>
      <c r="AB72" s="67" t="str">
        <f>IF('Neattiecināmās izmaksas'!V60="","",'Neattiecināmās izmaksas'!V60)</f>
        <v/>
      </c>
      <c r="AC72" s="43"/>
    </row>
    <row r="73" spans="1:29" s="59" customFormat="1" ht="10.5" customHeight="1" hidden="1" outlineLevel="1">
      <c r="A73" s="43"/>
      <c r="B73" s="65">
        <f>IF(Tāme!B64="","",Tāme!B64)</f>
        <v>5.7</v>
      </c>
      <c r="C73" s="66" t="str">
        <f>IF(Tāme!C64="","",Tāme!C64)</f>
        <v/>
      </c>
      <c r="D73" s="274" t="str">
        <f>IF(Tāme!D64="","",Tāme!D64)</f>
        <v/>
      </c>
      <c r="E73" s="274" t="str">
        <f>IF(Tāme!E64="","",Tāme!E64)</f>
        <v/>
      </c>
      <c r="F73" s="67" t="str">
        <f>IF(Tāme!F64="","",Tāme!F64)</f>
        <v/>
      </c>
      <c r="G73" s="309">
        <f>IF(Tāme!G64="","",Tāme!G64)</f>
        <v>1</v>
      </c>
      <c r="H73" s="67">
        <f>IF(Tāme!H64="","",Tāme!H64)</f>
        <v>0</v>
      </c>
      <c r="I73" s="68">
        <f>IF(Tāme!I64="","",Tāme!I64)</f>
        <v>0</v>
      </c>
      <c r="J73" s="87">
        <f>IF(Tāme!J64="","",Tāme!J64)</f>
        <v>0</v>
      </c>
      <c r="K73" s="236"/>
      <c r="L73" s="69" t="str">
        <f>IF('Attiecināmās izmaksas'!L60="","",'Attiecināmās izmaksas'!L60)</f>
        <v/>
      </c>
      <c r="M73" s="91" t="str">
        <f>IF('Attiecināmās izmaksas'!M60="","",'Attiecināmās izmaksas'!M60)</f>
        <v/>
      </c>
      <c r="N73" s="67" t="str">
        <f>IF('Attiecināmās izmaksas'!N60="","",'Attiecināmās izmaksas'!N60)</f>
        <v/>
      </c>
      <c r="O73" s="67" t="str">
        <f>IF('Attiecināmās izmaksas'!O60="","",'Attiecināmās izmaksas'!O60)</f>
        <v/>
      </c>
      <c r="P73" s="92" t="str">
        <f>IF('Attiecināmās izmaksas'!P60="","",'Attiecināmās izmaksas'!P60)</f>
        <v/>
      </c>
      <c r="R73" s="69" t="str">
        <f>IF('Neattiecināmās izmaksas'!L61="","",'Neattiecināmās izmaksas'!L61)</f>
        <v/>
      </c>
      <c r="S73" s="91" t="str">
        <f>IF('Neattiecināmās izmaksas'!M61="","",'Neattiecināmās izmaksas'!M61)</f>
        <v/>
      </c>
      <c r="T73" s="67" t="str">
        <f>IF('Neattiecināmās izmaksas'!N61="","",'Neattiecināmās izmaksas'!N61)</f>
        <v/>
      </c>
      <c r="U73" s="67" t="str">
        <f>IF('Neattiecināmās izmaksas'!O61="","",'Neattiecināmās izmaksas'!O61)</f>
        <v/>
      </c>
      <c r="V73" s="92" t="str">
        <f>IF('Neattiecināmās izmaksas'!P61="","",'Neattiecināmās izmaksas'!P61)</f>
        <v/>
      </c>
      <c r="X73" s="69" t="str">
        <f>IF('Neattiecināmās izmaksas'!R61="","",'Neattiecināmās izmaksas'!R61)</f>
        <v/>
      </c>
      <c r="Y73" s="91" t="str">
        <f>IF('Neattiecināmās izmaksas'!S61="","",'Neattiecināmās izmaksas'!S61)</f>
        <v/>
      </c>
      <c r="Z73" s="67" t="str">
        <f>IF('Neattiecināmās izmaksas'!T61="","",'Neattiecināmās izmaksas'!T61)</f>
        <v/>
      </c>
      <c r="AA73" s="67" t="str">
        <f>IF('Neattiecināmās izmaksas'!U61="","",'Neattiecināmās izmaksas'!U61)</f>
        <v/>
      </c>
      <c r="AB73" s="67" t="str">
        <f>IF('Neattiecināmās izmaksas'!V61="","",'Neattiecināmās izmaksas'!V61)</f>
        <v/>
      </c>
      <c r="AC73" s="43"/>
    </row>
    <row r="74" spans="1:29" s="59" customFormat="1" ht="10.5" customHeight="1" hidden="1" outlineLevel="1">
      <c r="A74" s="43"/>
      <c r="B74" s="65">
        <f>IF(Tāme!B65="","",Tāme!B65)</f>
        <v>5.8</v>
      </c>
      <c r="C74" s="66" t="str">
        <f>IF(Tāme!C65="","",Tāme!C65)</f>
        <v/>
      </c>
      <c r="D74" s="274" t="str">
        <f>IF(Tāme!D65="","",Tāme!D65)</f>
        <v/>
      </c>
      <c r="E74" s="274" t="str">
        <f>IF(Tāme!E65="","",Tāme!E65)</f>
        <v/>
      </c>
      <c r="F74" s="67" t="str">
        <f>IF(Tāme!F65="","",Tāme!F65)</f>
        <v/>
      </c>
      <c r="G74" s="309">
        <f>IF(Tāme!G65="","",Tāme!G65)</f>
        <v>1</v>
      </c>
      <c r="H74" s="67">
        <f>IF(Tāme!H65="","",Tāme!H65)</f>
        <v>0</v>
      </c>
      <c r="I74" s="68">
        <f>IF(Tāme!I65="","",Tāme!I65)</f>
        <v>0</v>
      </c>
      <c r="J74" s="87">
        <f>IF(Tāme!J65="","",Tāme!J65)</f>
        <v>0</v>
      </c>
      <c r="K74" s="236"/>
      <c r="L74" s="69" t="str">
        <f>IF('Attiecināmās izmaksas'!L61="","",'Attiecināmās izmaksas'!L61)</f>
        <v/>
      </c>
      <c r="M74" s="91" t="str">
        <f>IF('Attiecināmās izmaksas'!M61="","",'Attiecināmās izmaksas'!M61)</f>
        <v/>
      </c>
      <c r="N74" s="67" t="str">
        <f>IF('Attiecināmās izmaksas'!N61="","",'Attiecināmās izmaksas'!N61)</f>
        <v/>
      </c>
      <c r="O74" s="67" t="str">
        <f>IF('Attiecināmās izmaksas'!O61="","",'Attiecināmās izmaksas'!O61)</f>
        <v/>
      </c>
      <c r="P74" s="92" t="str">
        <f>IF('Attiecināmās izmaksas'!P61="","",'Attiecināmās izmaksas'!P61)</f>
        <v/>
      </c>
      <c r="R74" s="69" t="str">
        <f>IF('Neattiecināmās izmaksas'!L62="","",'Neattiecināmās izmaksas'!L62)</f>
        <v/>
      </c>
      <c r="S74" s="91" t="str">
        <f>IF('Neattiecināmās izmaksas'!M62="","",'Neattiecināmās izmaksas'!M62)</f>
        <v/>
      </c>
      <c r="T74" s="67" t="str">
        <f>IF('Neattiecināmās izmaksas'!N62="","",'Neattiecināmās izmaksas'!N62)</f>
        <v/>
      </c>
      <c r="U74" s="67" t="str">
        <f>IF('Neattiecināmās izmaksas'!O62="","",'Neattiecināmās izmaksas'!O62)</f>
        <v/>
      </c>
      <c r="V74" s="92" t="str">
        <f>IF('Neattiecināmās izmaksas'!P62="","",'Neattiecināmās izmaksas'!P62)</f>
        <v/>
      </c>
      <c r="X74" s="69" t="str">
        <f>IF('Neattiecināmās izmaksas'!R62="","",'Neattiecināmās izmaksas'!R62)</f>
        <v/>
      </c>
      <c r="Y74" s="91" t="str">
        <f>IF('Neattiecināmās izmaksas'!S62="","",'Neattiecināmās izmaksas'!S62)</f>
        <v/>
      </c>
      <c r="Z74" s="67" t="str">
        <f>IF('Neattiecināmās izmaksas'!T62="","",'Neattiecināmās izmaksas'!T62)</f>
        <v/>
      </c>
      <c r="AA74" s="67" t="str">
        <f>IF('Neattiecināmās izmaksas'!U62="","",'Neattiecināmās izmaksas'!U62)</f>
        <v/>
      </c>
      <c r="AB74" s="67" t="str">
        <f>IF('Neattiecināmās izmaksas'!V62="","",'Neattiecināmās izmaksas'!V62)</f>
        <v/>
      </c>
      <c r="AC74" s="43"/>
    </row>
    <row r="75" spans="1:29" s="59" customFormat="1" ht="10.5" customHeight="1" hidden="1" outlineLevel="1">
      <c r="A75" s="43"/>
      <c r="B75" s="65">
        <f>IF(Tāme!B66="","",Tāme!B66)</f>
        <v>5.9</v>
      </c>
      <c r="C75" s="66" t="str">
        <f>IF(Tāme!C66="","",Tāme!C66)</f>
        <v/>
      </c>
      <c r="D75" s="274" t="str">
        <f>IF(Tāme!D66="","",Tāme!D66)</f>
        <v/>
      </c>
      <c r="E75" s="274" t="str">
        <f>IF(Tāme!E66="","",Tāme!E66)</f>
        <v/>
      </c>
      <c r="F75" s="67" t="str">
        <f>IF(Tāme!F66="","",Tāme!F66)</f>
        <v/>
      </c>
      <c r="G75" s="309">
        <f>IF(Tāme!G66="","",Tāme!G66)</f>
        <v>1</v>
      </c>
      <c r="H75" s="67">
        <f>IF(Tāme!H66="","",Tāme!H66)</f>
        <v>0</v>
      </c>
      <c r="I75" s="68">
        <f>IF(Tāme!I66="","",Tāme!I66)</f>
        <v>0</v>
      </c>
      <c r="J75" s="87">
        <f>IF(Tāme!J66="","",Tāme!J66)</f>
        <v>0</v>
      </c>
      <c r="K75" s="236"/>
      <c r="L75" s="69" t="str">
        <f>IF('Attiecināmās izmaksas'!L62="","",'Attiecināmās izmaksas'!L62)</f>
        <v/>
      </c>
      <c r="M75" s="91" t="str">
        <f>IF('Attiecināmās izmaksas'!M62="","",'Attiecināmās izmaksas'!M62)</f>
        <v/>
      </c>
      <c r="N75" s="67" t="str">
        <f>IF('Attiecināmās izmaksas'!N62="","",'Attiecināmās izmaksas'!N62)</f>
        <v/>
      </c>
      <c r="O75" s="67" t="str">
        <f>IF('Attiecināmās izmaksas'!O62="","",'Attiecināmās izmaksas'!O62)</f>
        <v/>
      </c>
      <c r="P75" s="92" t="str">
        <f>IF('Attiecināmās izmaksas'!P62="","",'Attiecināmās izmaksas'!P62)</f>
        <v/>
      </c>
      <c r="R75" s="69" t="str">
        <f>IF('Neattiecināmās izmaksas'!L63="","",'Neattiecināmās izmaksas'!L63)</f>
        <v/>
      </c>
      <c r="S75" s="91" t="str">
        <f>IF('Neattiecināmās izmaksas'!M63="","",'Neattiecināmās izmaksas'!M63)</f>
        <v/>
      </c>
      <c r="T75" s="67" t="str">
        <f>IF('Neattiecināmās izmaksas'!N63="","",'Neattiecināmās izmaksas'!N63)</f>
        <v/>
      </c>
      <c r="U75" s="67" t="str">
        <f>IF('Neattiecināmās izmaksas'!O63="","",'Neattiecināmās izmaksas'!O63)</f>
        <v/>
      </c>
      <c r="V75" s="92" t="str">
        <f>IF('Neattiecināmās izmaksas'!P63="","",'Neattiecināmās izmaksas'!P63)</f>
        <v/>
      </c>
      <c r="X75" s="69" t="str">
        <f>IF('Neattiecināmās izmaksas'!R63="","",'Neattiecināmās izmaksas'!R63)</f>
        <v/>
      </c>
      <c r="Y75" s="91" t="str">
        <f>IF('Neattiecināmās izmaksas'!S63="","",'Neattiecināmās izmaksas'!S63)</f>
        <v/>
      </c>
      <c r="Z75" s="67" t="str">
        <f>IF('Neattiecināmās izmaksas'!T63="","",'Neattiecināmās izmaksas'!T63)</f>
        <v/>
      </c>
      <c r="AA75" s="67" t="str">
        <f>IF('Neattiecināmās izmaksas'!U63="","",'Neattiecināmās izmaksas'!U63)</f>
        <v/>
      </c>
      <c r="AB75" s="67" t="str">
        <f>IF('Neattiecināmās izmaksas'!V63="","",'Neattiecināmās izmaksas'!V63)</f>
        <v/>
      </c>
      <c r="AC75" s="43"/>
    </row>
    <row r="76" spans="1:29" s="59" customFormat="1" ht="10.5" customHeight="1" hidden="1" outlineLevel="1">
      <c r="A76" s="43"/>
      <c r="B76" s="70" t="str">
        <f>IF(Tāme!B67="","",Tāme!B67)</f>
        <v>5.10.</v>
      </c>
      <c r="C76" s="71" t="str">
        <f>IF(Tāme!C67="","",Tāme!C67)</f>
        <v/>
      </c>
      <c r="D76" s="275" t="str">
        <f>IF(Tāme!D67="","",Tāme!D67)</f>
        <v/>
      </c>
      <c r="E76" s="275" t="str">
        <f>IF(Tāme!E67="","",Tāme!E67)</f>
        <v/>
      </c>
      <c r="F76" s="72" t="str">
        <f>IF(Tāme!F67="","",Tāme!F67)</f>
        <v/>
      </c>
      <c r="G76" s="310">
        <f>IF(Tāme!G67="","",Tāme!G67)</f>
        <v>1</v>
      </c>
      <c r="H76" s="72">
        <f>IF(Tāme!H67="","",Tāme!H67)</f>
        <v>0</v>
      </c>
      <c r="I76" s="73">
        <f>IF(Tāme!I67="","",Tāme!I67)</f>
        <v>0</v>
      </c>
      <c r="J76" s="88">
        <f>IF(Tāme!J67="","",Tāme!J67)</f>
        <v>0</v>
      </c>
      <c r="K76" s="236"/>
      <c r="L76" s="74" t="str">
        <f>IF('Attiecināmās izmaksas'!L63="","",'Attiecināmās izmaksas'!L63)</f>
        <v/>
      </c>
      <c r="M76" s="93" t="str">
        <f>IF('Attiecināmās izmaksas'!M63="","",'Attiecināmās izmaksas'!M63)</f>
        <v/>
      </c>
      <c r="N76" s="72" t="str">
        <f>IF('Attiecināmās izmaksas'!N63="","",'Attiecināmās izmaksas'!N63)</f>
        <v/>
      </c>
      <c r="O76" s="72" t="str">
        <f>IF('Attiecināmās izmaksas'!O63="","",'Attiecināmās izmaksas'!O63)</f>
        <v/>
      </c>
      <c r="P76" s="94" t="str">
        <f>IF('Attiecināmās izmaksas'!P63="","",'Attiecināmās izmaksas'!P63)</f>
        <v/>
      </c>
      <c r="R76" s="74" t="str">
        <f>IF('Neattiecināmās izmaksas'!L64="","",'Neattiecināmās izmaksas'!L64)</f>
        <v/>
      </c>
      <c r="S76" s="93" t="str">
        <f>IF('Neattiecināmās izmaksas'!M64="","",'Neattiecināmās izmaksas'!M64)</f>
        <v/>
      </c>
      <c r="T76" s="72" t="str">
        <f>IF('Neattiecināmās izmaksas'!N64="","",'Neattiecināmās izmaksas'!N64)</f>
        <v/>
      </c>
      <c r="U76" s="72" t="str">
        <f>IF('Neattiecināmās izmaksas'!O64="","",'Neattiecināmās izmaksas'!O64)</f>
        <v/>
      </c>
      <c r="V76" s="94" t="str">
        <f>IF('Neattiecināmās izmaksas'!P64="","",'Neattiecināmās izmaksas'!P64)</f>
        <v/>
      </c>
      <c r="X76" s="74" t="str">
        <f>IF('Neattiecināmās izmaksas'!R64="","",'Neattiecināmās izmaksas'!R64)</f>
        <v/>
      </c>
      <c r="Y76" s="93" t="str">
        <f>IF('Neattiecināmās izmaksas'!S64="","",'Neattiecināmās izmaksas'!S64)</f>
        <v/>
      </c>
      <c r="Z76" s="72" t="str">
        <f>IF('Neattiecināmās izmaksas'!T64="","",'Neattiecināmās izmaksas'!T64)</f>
        <v/>
      </c>
      <c r="AA76" s="72" t="str">
        <f>IF('Neattiecināmās izmaksas'!U64="","",'Neattiecināmās izmaksas'!U64)</f>
        <v/>
      </c>
      <c r="AB76" s="72" t="str">
        <f>IF('Neattiecināmās izmaksas'!V64="","",'Neattiecināmās izmaksas'!V64)</f>
        <v/>
      </c>
      <c r="AC76" s="43"/>
    </row>
    <row r="77" spans="1:29" s="240" customFormat="1" ht="22.5" customHeight="1" collapsed="1">
      <c r="A77" s="43"/>
      <c r="B77" s="249">
        <v>6</v>
      </c>
      <c r="C77" s="443" t="str">
        <f>Tāme!C68</f>
        <v>Infrastruktūras būvniecības un nepieciešamo inženiertehnisko tīklu pieslēgumu izbūves izmaksas
(</v>
      </c>
      <c r="D77" s="444"/>
      <c r="E77" s="296"/>
      <c r="F77" s="250"/>
      <c r="G77" s="311"/>
      <c r="H77" s="251">
        <f>SUM(H78:H87)</f>
        <v>0</v>
      </c>
      <c r="I77" s="252">
        <f>SUM(I78:I87)</f>
        <v>0</v>
      </c>
      <c r="J77" s="245">
        <f>IF(Tāme!J68="","",Tāme!J68)</f>
        <v>0</v>
      </c>
      <c r="K77" s="236"/>
      <c r="L77" s="246">
        <f>IF('Attiecināmās izmaksas'!L64="","",'Attiecināmās izmaksas'!L64)</f>
        <v>0</v>
      </c>
      <c r="M77" s="247">
        <f>IF('Attiecināmās izmaksas'!M64="","",'Attiecināmās izmaksas'!M64)</f>
        <v>0</v>
      </c>
      <c r="N77" s="242">
        <f>IF('Attiecināmās izmaksas'!N64="","",'Attiecināmās izmaksas'!N64)</f>
        <v>0</v>
      </c>
      <c r="O77" s="242">
        <f>IF('Attiecināmās izmaksas'!O64="","",'Attiecināmās izmaksas'!O64)</f>
        <v>0</v>
      </c>
      <c r="P77" s="248">
        <f>IF('Attiecināmās izmaksas'!P64="","",'Attiecināmās izmaksas'!P64)</f>
        <v>0</v>
      </c>
      <c r="Q77" s="59"/>
      <c r="R77" s="246">
        <f>IF('Neattiecināmās izmaksas'!L65="","",'Neattiecināmās izmaksas'!L65)</f>
        <v>0</v>
      </c>
      <c r="S77" s="247">
        <f>IF('Neattiecināmās izmaksas'!M65="","",'Neattiecināmās izmaksas'!M65)</f>
        <v>0</v>
      </c>
      <c r="T77" s="242">
        <f>IF('Neattiecināmās izmaksas'!N65="","",'Neattiecināmās izmaksas'!N65)</f>
        <v>0</v>
      </c>
      <c r="U77" s="242">
        <f>IF('Neattiecināmās izmaksas'!O65="","",'Neattiecināmās izmaksas'!O65)</f>
        <v>0</v>
      </c>
      <c r="V77" s="248">
        <f>IF('Neattiecināmās izmaksas'!P65="","",'Neattiecināmās izmaksas'!P65)</f>
        <v>0</v>
      </c>
      <c r="W77" s="59"/>
      <c r="X77" s="246">
        <f>IF('Neattiecināmās izmaksas'!R65="","",'Neattiecināmās izmaksas'!R65)</f>
        <v>0</v>
      </c>
      <c r="Y77" s="247">
        <f>IF('Neattiecināmās izmaksas'!S65="","",'Neattiecināmās izmaksas'!S65)</f>
        <v>0</v>
      </c>
      <c r="Z77" s="242">
        <f>IF('Neattiecināmās izmaksas'!T65="","",'Neattiecināmās izmaksas'!T65)</f>
        <v>0</v>
      </c>
      <c r="AA77" s="242">
        <f>IF('Neattiecināmās izmaksas'!U65="","",'Neattiecināmās izmaksas'!U65)</f>
        <v>0</v>
      </c>
      <c r="AB77" s="242">
        <f>IF('Neattiecināmās izmaksas'!V65="","",'Neattiecināmās izmaksas'!V65)</f>
        <v>0</v>
      </c>
      <c r="AC77" s="43"/>
    </row>
    <row r="78" spans="1:29" s="59" customFormat="1" ht="10.5" customHeight="1" hidden="1" outlineLevel="1">
      <c r="A78" s="43"/>
      <c r="B78" s="65">
        <f>IF(Tāme!B69="","",Tāme!B69)</f>
        <v>6.1</v>
      </c>
      <c r="C78" s="66" t="str">
        <f>IF(Tāme!C69="","",Tāme!C69)</f>
        <v/>
      </c>
      <c r="D78" s="274" t="str">
        <f>IF(Tāme!D69="","",Tāme!D69)</f>
        <v/>
      </c>
      <c r="E78" s="274" t="str">
        <f>IF(Tāme!E69="","",Tāme!E69)</f>
        <v/>
      </c>
      <c r="F78" s="67" t="str">
        <f>IF(Tāme!F69="","",Tāme!F69)</f>
        <v/>
      </c>
      <c r="G78" s="309">
        <f>IF(Tāme!G69="","",Tāme!G69)</f>
        <v>1</v>
      </c>
      <c r="H78" s="67">
        <f>IF(Tāme!H69="","",Tāme!H69)</f>
        <v>0</v>
      </c>
      <c r="I78" s="68">
        <f>IF(Tāme!I69="","",Tāme!I69)</f>
        <v>0</v>
      </c>
      <c r="J78" s="87">
        <f>IF(Tāme!J69="","",Tāme!J69)</f>
        <v>0</v>
      </c>
      <c r="K78" s="236"/>
      <c r="L78" s="69" t="str">
        <f>IF('Attiecināmās izmaksas'!L65="","",'Attiecināmās izmaksas'!L65)</f>
        <v/>
      </c>
      <c r="M78" s="91" t="str">
        <f>IF('Attiecināmās izmaksas'!M65="","",'Attiecināmās izmaksas'!M65)</f>
        <v/>
      </c>
      <c r="N78" s="67" t="str">
        <f>IF('Attiecināmās izmaksas'!N65="","",'Attiecināmās izmaksas'!N65)</f>
        <v/>
      </c>
      <c r="O78" s="67" t="str">
        <f>IF('Attiecināmās izmaksas'!O65="","",'Attiecināmās izmaksas'!O65)</f>
        <v/>
      </c>
      <c r="P78" s="92" t="str">
        <f>IF('Attiecināmās izmaksas'!P65="","",'Attiecināmās izmaksas'!P65)</f>
        <v/>
      </c>
      <c r="R78" s="69" t="str">
        <f>IF('Neattiecināmās izmaksas'!L66="","",'Neattiecināmās izmaksas'!L66)</f>
        <v/>
      </c>
      <c r="S78" s="91" t="str">
        <f>IF('Neattiecināmās izmaksas'!M66="","",'Neattiecināmās izmaksas'!M66)</f>
        <v/>
      </c>
      <c r="T78" s="67" t="str">
        <f>IF('Neattiecināmās izmaksas'!N66="","",'Neattiecināmās izmaksas'!N66)</f>
        <v/>
      </c>
      <c r="U78" s="67" t="str">
        <f>IF('Neattiecināmās izmaksas'!O66="","",'Neattiecināmās izmaksas'!O66)</f>
        <v/>
      </c>
      <c r="V78" s="92" t="str">
        <f>IF('Neattiecināmās izmaksas'!P66="","",'Neattiecināmās izmaksas'!P66)</f>
        <v/>
      </c>
      <c r="X78" s="69" t="str">
        <f>IF('Neattiecināmās izmaksas'!R66="","",'Neattiecināmās izmaksas'!R66)</f>
        <v/>
      </c>
      <c r="Y78" s="91" t="str">
        <f>IF('Neattiecināmās izmaksas'!S66="","",'Neattiecināmās izmaksas'!S66)</f>
        <v/>
      </c>
      <c r="Z78" s="67" t="str">
        <f>IF('Neattiecināmās izmaksas'!T66="","",'Neattiecināmās izmaksas'!T66)</f>
        <v/>
      </c>
      <c r="AA78" s="67" t="str">
        <f>IF('Neattiecināmās izmaksas'!U66="","",'Neattiecināmās izmaksas'!U66)</f>
        <v/>
      </c>
      <c r="AB78" s="67" t="str">
        <f>IF('Neattiecināmās izmaksas'!V66="","",'Neattiecināmās izmaksas'!V66)</f>
        <v/>
      </c>
      <c r="AC78" s="43"/>
    </row>
    <row r="79" spans="1:29" s="59" customFormat="1" ht="10.5" customHeight="1" hidden="1" outlineLevel="1">
      <c r="A79" s="43"/>
      <c r="B79" s="65">
        <f>IF(Tāme!B70="","",Tāme!B70)</f>
        <v>6.2</v>
      </c>
      <c r="C79" s="66" t="str">
        <f>IF(Tāme!C70="","",Tāme!C70)</f>
        <v/>
      </c>
      <c r="D79" s="274" t="str">
        <f>IF(Tāme!D70="","",Tāme!D70)</f>
        <v/>
      </c>
      <c r="E79" s="274" t="str">
        <f>IF(Tāme!E70="","",Tāme!E70)</f>
        <v/>
      </c>
      <c r="F79" s="67" t="str">
        <f>IF(Tāme!F70="","",Tāme!F70)</f>
        <v/>
      </c>
      <c r="G79" s="309">
        <f>IF(Tāme!G70="","",Tāme!G70)</f>
        <v>1</v>
      </c>
      <c r="H79" s="67">
        <f>IF(Tāme!H70="","",Tāme!H70)</f>
        <v>0</v>
      </c>
      <c r="I79" s="68">
        <f>IF(Tāme!I70="","",Tāme!I70)</f>
        <v>0</v>
      </c>
      <c r="J79" s="87">
        <f>IF(Tāme!J70="","",Tāme!J70)</f>
        <v>0</v>
      </c>
      <c r="K79" s="236"/>
      <c r="L79" s="69" t="str">
        <f>IF('Attiecināmās izmaksas'!L66="","",'Attiecināmās izmaksas'!L66)</f>
        <v/>
      </c>
      <c r="M79" s="91" t="str">
        <f>IF('Attiecināmās izmaksas'!M66="","",'Attiecināmās izmaksas'!M66)</f>
        <v/>
      </c>
      <c r="N79" s="67" t="str">
        <f>IF('Attiecināmās izmaksas'!N66="","",'Attiecināmās izmaksas'!N66)</f>
        <v/>
      </c>
      <c r="O79" s="67" t="str">
        <f>IF('Attiecināmās izmaksas'!O66="","",'Attiecināmās izmaksas'!O66)</f>
        <v/>
      </c>
      <c r="P79" s="92" t="str">
        <f>IF('Attiecināmās izmaksas'!P66="","",'Attiecināmās izmaksas'!P66)</f>
        <v/>
      </c>
      <c r="R79" s="69" t="str">
        <f>IF('Neattiecināmās izmaksas'!L67="","",'Neattiecināmās izmaksas'!L67)</f>
        <v/>
      </c>
      <c r="S79" s="91" t="str">
        <f>IF('Neattiecināmās izmaksas'!M67="","",'Neattiecināmās izmaksas'!M67)</f>
        <v/>
      </c>
      <c r="T79" s="67" t="str">
        <f>IF('Neattiecināmās izmaksas'!N67="","",'Neattiecināmās izmaksas'!N67)</f>
        <v/>
      </c>
      <c r="U79" s="67" t="str">
        <f>IF('Neattiecināmās izmaksas'!O67="","",'Neattiecināmās izmaksas'!O67)</f>
        <v/>
      </c>
      <c r="V79" s="92" t="str">
        <f>IF('Neattiecināmās izmaksas'!P67="","",'Neattiecināmās izmaksas'!P67)</f>
        <v/>
      </c>
      <c r="X79" s="69" t="str">
        <f>IF('Neattiecināmās izmaksas'!R67="","",'Neattiecināmās izmaksas'!R67)</f>
        <v/>
      </c>
      <c r="Y79" s="91" t="str">
        <f>IF('Neattiecināmās izmaksas'!S67="","",'Neattiecināmās izmaksas'!S67)</f>
        <v/>
      </c>
      <c r="Z79" s="67" t="str">
        <f>IF('Neattiecināmās izmaksas'!T67="","",'Neattiecināmās izmaksas'!T67)</f>
        <v/>
      </c>
      <c r="AA79" s="67" t="str">
        <f>IF('Neattiecināmās izmaksas'!U67="","",'Neattiecināmās izmaksas'!U67)</f>
        <v/>
      </c>
      <c r="AB79" s="67" t="str">
        <f>IF('Neattiecināmās izmaksas'!V67="","",'Neattiecināmās izmaksas'!V67)</f>
        <v/>
      </c>
      <c r="AC79" s="43"/>
    </row>
    <row r="80" spans="1:29" s="59" customFormat="1" ht="10.5" customHeight="1" hidden="1" outlineLevel="1">
      <c r="A80" s="43"/>
      <c r="B80" s="65">
        <f>IF(Tāme!B71="","",Tāme!B71)</f>
        <v>6.3</v>
      </c>
      <c r="C80" s="66" t="str">
        <f>IF(Tāme!C71="","",Tāme!C71)</f>
        <v/>
      </c>
      <c r="D80" s="274" t="str">
        <f>IF(Tāme!D71="","",Tāme!D71)</f>
        <v/>
      </c>
      <c r="E80" s="274" t="str">
        <f>IF(Tāme!E71="","",Tāme!E71)</f>
        <v/>
      </c>
      <c r="F80" s="67" t="str">
        <f>IF(Tāme!F71="","",Tāme!F71)</f>
        <v/>
      </c>
      <c r="G80" s="309">
        <f>IF(Tāme!G71="","",Tāme!G71)</f>
        <v>1</v>
      </c>
      <c r="H80" s="67">
        <f>IF(Tāme!H71="","",Tāme!H71)</f>
        <v>0</v>
      </c>
      <c r="I80" s="68">
        <f>IF(Tāme!I71="","",Tāme!I71)</f>
        <v>0</v>
      </c>
      <c r="J80" s="87">
        <f>IF(Tāme!J71="","",Tāme!J71)</f>
        <v>0</v>
      </c>
      <c r="K80" s="236"/>
      <c r="L80" s="69" t="str">
        <f>IF('Attiecināmās izmaksas'!L67="","",'Attiecināmās izmaksas'!L67)</f>
        <v/>
      </c>
      <c r="M80" s="91" t="str">
        <f>IF('Attiecināmās izmaksas'!M67="","",'Attiecināmās izmaksas'!M67)</f>
        <v/>
      </c>
      <c r="N80" s="67" t="str">
        <f>IF('Attiecināmās izmaksas'!N67="","",'Attiecināmās izmaksas'!N67)</f>
        <v/>
      </c>
      <c r="O80" s="67" t="str">
        <f>IF('Attiecināmās izmaksas'!O67="","",'Attiecināmās izmaksas'!O67)</f>
        <v/>
      </c>
      <c r="P80" s="92" t="str">
        <f>IF('Attiecināmās izmaksas'!P67="","",'Attiecināmās izmaksas'!P67)</f>
        <v/>
      </c>
      <c r="R80" s="69" t="str">
        <f>IF('Neattiecināmās izmaksas'!L68="","",'Neattiecināmās izmaksas'!L68)</f>
        <v/>
      </c>
      <c r="S80" s="91" t="str">
        <f>IF('Neattiecināmās izmaksas'!M68="","",'Neattiecināmās izmaksas'!M68)</f>
        <v/>
      </c>
      <c r="T80" s="67" t="str">
        <f>IF('Neattiecināmās izmaksas'!N68="","",'Neattiecināmās izmaksas'!N68)</f>
        <v/>
      </c>
      <c r="U80" s="67" t="str">
        <f>IF('Neattiecināmās izmaksas'!O68="","",'Neattiecināmās izmaksas'!O68)</f>
        <v/>
      </c>
      <c r="V80" s="92" t="str">
        <f>IF('Neattiecināmās izmaksas'!P68="","",'Neattiecināmās izmaksas'!P68)</f>
        <v/>
      </c>
      <c r="X80" s="69" t="str">
        <f>IF('Neattiecināmās izmaksas'!R68="","",'Neattiecināmās izmaksas'!R68)</f>
        <v/>
      </c>
      <c r="Y80" s="91" t="str">
        <f>IF('Neattiecināmās izmaksas'!S68="","",'Neattiecināmās izmaksas'!S68)</f>
        <v/>
      </c>
      <c r="Z80" s="67" t="str">
        <f>IF('Neattiecināmās izmaksas'!T68="","",'Neattiecināmās izmaksas'!T68)</f>
        <v/>
      </c>
      <c r="AA80" s="67" t="str">
        <f>IF('Neattiecināmās izmaksas'!U68="","",'Neattiecināmās izmaksas'!U68)</f>
        <v/>
      </c>
      <c r="AB80" s="67" t="str">
        <f>IF('Neattiecināmās izmaksas'!V68="","",'Neattiecināmās izmaksas'!V68)</f>
        <v/>
      </c>
      <c r="AC80" s="43"/>
    </row>
    <row r="81" spans="1:29" s="59" customFormat="1" ht="10.5" customHeight="1" hidden="1" outlineLevel="1">
      <c r="A81" s="43"/>
      <c r="B81" s="65">
        <f>IF(Tāme!B72="","",Tāme!B72)</f>
        <v>6.4</v>
      </c>
      <c r="C81" s="66" t="str">
        <f>IF(Tāme!C72="","",Tāme!C72)</f>
        <v/>
      </c>
      <c r="D81" s="274" t="str">
        <f>IF(Tāme!D72="","",Tāme!D72)</f>
        <v/>
      </c>
      <c r="E81" s="274" t="str">
        <f>IF(Tāme!E72="","",Tāme!E72)</f>
        <v/>
      </c>
      <c r="F81" s="67" t="str">
        <f>IF(Tāme!F72="","",Tāme!F72)</f>
        <v/>
      </c>
      <c r="G81" s="309">
        <f>IF(Tāme!G72="","",Tāme!G72)</f>
        <v>1</v>
      </c>
      <c r="H81" s="67">
        <f>IF(Tāme!H72="","",Tāme!H72)</f>
        <v>0</v>
      </c>
      <c r="I81" s="68">
        <f>IF(Tāme!I72="","",Tāme!I72)</f>
        <v>0</v>
      </c>
      <c r="J81" s="87">
        <f>IF(Tāme!J72="","",Tāme!J72)</f>
        <v>0</v>
      </c>
      <c r="K81" s="236"/>
      <c r="L81" s="69" t="str">
        <f>IF('Attiecināmās izmaksas'!L68="","",'Attiecināmās izmaksas'!L68)</f>
        <v/>
      </c>
      <c r="M81" s="91" t="str">
        <f>IF('Attiecināmās izmaksas'!M68="","",'Attiecināmās izmaksas'!M68)</f>
        <v/>
      </c>
      <c r="N81" s="67" t="str">
        <f>IF('Attiecināmās izmaksas'!N68="","",'Attiecināmās izmaksas'!N68)</f>
        <v/>
      </c>
      <c r="O81" s="67" t="str">
        <f>IF('Attiecināmās izmaksas'!O68="","",'Attiecināmās izmaksas'!O68)</f>
        <v/>
      </c>
      <c r="P81" s="92" t="str">
        <f>IF('Attiecināmās izmaksas'!P68="","",'Attiecināmās izmaksas'!P68)</f>
        <v/>
      </c>
      <c r="R81" s="69" t="str">
        <f>IF('Neattiecināmās izmaksas'!L69="","",'Neattiecināmās izmaksas'!L69)</f>
        <v/>
      </c>
      <c r="S81" s="91" t="str">
        <f>IF('Neattiecināmās izmaksas'!M69="","",'Neattiecināmās izmaksas'!M69)</f>
        <v/>
      </c>
      <c r="T81" s="67" t="str">
        <f>IF('Neattiecināmās izmaksas'!N69="","",'Neattiecināmās izmaksas'!N69)</f>
        <v/>
      </c>
      <c r="U81" s="67" t="str">
        <f>IF('Neattiecināmās izmaksas'!O69="","",'Neattiecināmās izmaksas'!O69)</f>
        <v/>
      </c>
      <c r="V81" s="92" t="str">
        <f>IF('Neattiecināmās izmaksas'!P69="","",'Neattiecināmās izmaksas'!P69)</f>
        <v/>
      </c>
      <c r="X81" s="69" t="str">
        <f>IF('Neattiecināmās izmaksas'!R69="","",'Neattiecināmās izmaksas'!R69)</f>
        <v/>
      </c>
      <c r="Y81" s="91" t="str">
        <f>IF('Neattiecināmās izmaksas'!S69="","",'Neattiecināmās izmaksas'!S69)</f>
        <v/>
      </c>
      <c r="Z81" s="67" t="str">
        <f>IF('Neattiecināmās izmaksas'!T69="","",'Neattiecināmās izmaksas'!T69)</f>
        <v/>
      </c>
      <c r="AA81" s="67" t="str">
        <f>IF('Neattiecināmās izmaksas'!U69="","",'Neattiecināmās izmaksas'!U69)</f>
        <v/>
      </c>
      <c r="AB81" s="67" t="str">
        <f>IF('Neattiecināmās izmaksas'!V69="","",'Neattiecināmās izmaksas'!V69)</f>
        <v/>
      </c>
      <c r="AC81" s="43"/>
    </row>
    <row r="82" spans="1:29" s="59" customFormat="1" ht="10.5" customHeight="1" hidden="1" outlineLevel="1">
      <c r="A82" s="43"/>
      <c r="B82" s="65">
        <f>IF(Tāme!B73="","",Tāme!B73)</f>
        <v>6.5</v>
      </c>
      <c r="C82" s="66" t="str">
        <f>IF(Tāme!C73="","",Tāme!C73)</f>
        <v/>
      </c>
      <c r="D82" s="274" t="str">
        <f>IF(Tāme!D73="","",Tāme!D73)</f>
        <v/>
      </c>
      <c r="E82" s="274" t="str">
        <f>IF(Tāme!E73="","",Tāme!E73)</f>
        <v/>
      </c>
      <c r="F82" s="67" t="str">
        <f>IF(Tāme!F73="","",Tāme!F73)</f>
        <v/>
      </c>
      <c r="G82" s="309">
        <f>IF(Tāme!G73="","",Tāme!G73)</f>
        <v>1</v>
      </c>
      <c r="H82" s="67">
        <f>IF(Tāme!H73="","",Tāme!H73)</f>
        <v>0</v>
      </c>
      <c r="I82" s="68">
        <f>IF(Tāme!I73="","",Tāme!I73)</f>
        <v>0</v>
      </c>
      <c r="J82" s="87">
        <f>IF(Tāme!J73="","",Tāme!J73)</f>
        <v>0</v>
      </c>
      <c r="K82" s="236"/>
      <c r="L82" s="69" t="str">
        <f>IF('Attiecināmās izmaksas'!L69="","",'Attiecināmās izmaksas'!L69)</f>
        <v/>
      </c>
      <c r="M82" s="91" t="str">
        <f>IF('Attiecināmās izmaksas'!M69="","",'Attiecināmās izmaksas'!M69)</f>
        <v/>
      </c>
      <c r="N82" s="67" t="str">
        <f>IF('Attiecināmās izmaksas'!N69="","",'Attiecināmās izmaksas'!N69)</f>
        <v/>
      </c>
      <c r="O82" s="67" t="str">
        <f>IF('Attiecināmās izmaksas'!O69="","",'Attiecināmās izmaksas'!O69)</f>
        <v/>
      </c>
      <c r="P82" s="92" t="str">
        <f>IF('Attiecināmās izmaksas'!P69="","",'Attiecināmās izmaksas'!P69)</f>
        <v/>
      </c>
      <c r="R82" s="69" t="str">
        <f>IF('Neattiecināmās izmaksas'!L70="","",'Neattiecināmās izmaksas'!L70)</f>
        <v/>
      </c>
      <c r="S82" s="91" t="str">
        <f>IF('Neattiecināmās izmaksas'!M70="","",'Neattiecināmās izmaksas'!M70)</f>
        <v/>
      </c>
      <c r="T82" s="67" t="str">
        <f>IF('Neattiecināmās izmaksas'!N70="","",'Neattiecināmās izmaksas'!N70)</f>
        <v/>
      </c>
      <c r="U82" s="67" t="str">
        <f>IF('Neattiecināmās izmaksas'!O70="","",'Neattiecināmās izmaksas'!O70)</f>
        <v/>
      </c>
      <c r="V82" s="92" t="str">
        <f>IF('Neattiecināmās izmaksas'!P70="","",'Neattiecināmās izmaksas'!P70)</f>
        <v/>
      </c>
      <c r="X82" s="69" t="str">
        <f>IF('Neattiecināmās izmaksas'!R70="","",'Neattiecināmās izmaksas'!R70)</f>
        <v/>
      </c>
      <c r="Y82" s="91" t="str">
        <f>IF('Neattiecināmās izmaksas'!S70="","",'Neattiecināmās izmaksas'!S70)</f>
        <v/>
      </c>
      <c r="Z82" s="67" t="str">
        <f>IF('Neattiecināmās izmaksas'!T70="","",'Neattiecināmās izmaksas'!T70)</f>
        <v/>
      </c>
      <c r="AA82" s="67" t="str">
        <f>IF('Neattiecināmās izmaksas'!U70="","",'Neattiecināmās izmaksas'!U70)</f>
        <v/>
      </c>
      <c r="AB82" s="67" t="str">
        <f>IF('Neattiecināmās izmaksas'!V70="","",'Neattiecināmās izmaksas'!V70)</f>
        <v/>
      </c>
      <c r="AC82" s="43"/>
    </row>
    <row r="83" spans="1:29" s="59" customFormat="1" ht="10.5" customHeight="1" hidden="1" outlineLevel="1">
      <c r="A83" s="43"/>
      <c r="B83" s="65">
        <f>IF(Tāme!B74="","",Tāme!B74)</f>
        <v>6.6</v>
      </c>
      <c r="C83" s="66" t="str">
        <f>IF(Tāme!C74="","",Tāme!C74)</f>
        <v/>
      </c>
      <c r="D83" s="274" t="str">
        <f>IF(Tāme!D74="","",Tāme!D74)</f>
        <v/>
      </c>
      <c r="E83" s="274" t="str">
        <f>IF(Tāme!E74="","",Tāme!E74)</f>
        <v/>
      </c>
      <c r="F83" s="67" t="str">
        <f>IF(Tāme!F74="","",Tāme!F74)</f>
        <v/>
      </c>
      <c r="G83" s="309">
        <f>IF(Tāme!G74="","",Tāme!G74)</f>
        <v>1</v>
      </c>
      <c r="H83" s="67">
        <f>IF(Tāme!H74="","",Tāme!H74)</f>
        <v>0</v>
      </c>
      <c r="I83" s="68">
        <f>IF(Tāme!I74="","",Tāme!I74)</f>
        <v>0</v>
      </c>
      <c r="J83" s="87">
        <f>IF(Tāme!J74="","",Tāme!J74)</f>
        <v>0</v>
      </c>
      <c r="K83" s="236"/>
      <c r="L83" s="69" t="str">
        <f>IF('Attiecināmās izmaksas'!L70="","",'Attiecināmās izmaksas'!L70)</f>
        <v/>
      </c>
      <c r="M83" s="91" t="str">
        <f>IF('Attiecināmās izmaksas'!M70="","",'Attiecināmās izmaksas'!M70)</f>
        <v/>
      </c>
      <c r="N83" s="67" t="str">
        <f>IF('Attiecināmās izmaksas'!N70="","",'Attiecināmās izmaksas'!N70)</f>
        <v/>
      </c>
      <c r="O83" s="67" t="str">
        <f>IF('Attiecināmās izmaksas'!O70="","",'Attiecināmās izmaksas'!O70)</f>
        <v/>
      </c>
      <c r="P83" s="92" t="str">
        <f>IF('Attiecināmās izmaksas'!P70="","",'Attiecināmās izmaksas'!P70)</f>
        <v/>
      </c>
      <c r="R83" s="69" t="str">
        <f>IF('Neattiecināmās izmaksas'!L71="","",'Neattiecināmās izmaksas'!L71)</f>
        <v/>
      </c>
      <c r="S83" s="91" t="str">
        <f>IF('Neattiecināmās izmaksas'!M71="","",'Neattiecināmās izmaksas'!M71)</f>
        <v/>
      </c>
      <c r="T83" s="67" t="str">
        <f>IF('Neattiecināmās izmaksas'!N71="","",'Neattiecināmās izmaksas'!N71)</f>
        <v/>
      </c>
      <c r="U83" s="67" t="str">
        <f>IF('Neattiecināmās izmaksas'!O71="","",'Neattiecināmās izmaksas'!O71)</f>
        <v/>
      </c>
      <c r="V83" s="92" t="str">
        <f>IF('Neattiecināmās izmaksas'!P71="","",'Neattiecināmās izmaksas'!P71)</f>
        <v/>
      </c>
      <c r="X83" s="69" t="str">
        <f>IF('Neattiecināmās izmaksas'!R71="","",'Neattiecināmās izmaksas'!R71)</f>
        <v/>
      </c>
      <c r="Y83" s="91" t="str">
        <f>IF('Neattiecināmās izmaksas'!S71="","",'Neattiecināmās izmaksas'!S71)</f>
        <v/>
      </c>
      <c r="Z83" s="67" t="str">
        <f>IF('Neattiecināmās izmaksas'!T71="","",'Neattiecināmās izmaksas'!T71)</f>
        <v/>
      </c>
      <c r="AA83" s="67" t="str">
        <f>IF('Neattiecināmās izmaksas'!U71="","",'Neattiecināmās izmaksas'!U71)</f>
        <v/>
      </c>
      <c r="AB83" s="67" t="str">
        <f>IF('Neattiecināmās izmaksas'!V71="","",'Neattiecināmās izmaksas'!V71)</f>
        <v/>
      </c>
      <c r="AC83" s="43"/>
    </row>
    <row r="84" spans="1:29" s="59" customFormat="1" ht="10.5" customHeight="1" hidden="1" outlineLevel="1">
      <c r="A84" s="43"/>
      <c r="B84" s="65">
        <f>IF(Tāme!B75="","",Tāme!B75)</f>
        <v>6.7</v>
      </c>
      <c r="C84" s="66" t="str">
        <f>IF(Tāme!C75="","",Tāme!C75)</f>
        <v/>
      </c>
      <c r="D84" s="274" t="str">
        <f>IF(Tāme!D75="","",Tāme!D75)</f>
        <v/>
      </c>
      <c r="E84" s="274" t="str">
        <f>IF(Tāme!E75="","",Tāme!E75)</f>
        <v/>
      </c>
      <c r="F84" s="67" t="str">
        <f>IF(Tāme!F75="","",Tāme!F75)</f>
        <v/>
      </c>
      <c r="G84" s="309">
        <f>IF(Tāme!G75="","",Tāme!G75)</f>
        <v>1</v>
      </c>
      <c r="H84" s="67">
        <f>IF(Tāme!H75="","",Tāme!H75)</f>
        <v>0</v>
      </c>
      <c r="I84" s="68">
        <f>IF(Tāme!I75="","",Tāme!I75)</f>
        <v>0</v>
      </c>
      <c r="J84" s="87">
        <f>IF(Tāme!J75="","",Tāme!J75)</f>
        <v>0</v>
      </c>
      <c r="K84" s="236"/>
      <c r="L84" s="69" t="str">
        <f>IF('Attiecināmās izmaksas'!L71="","",'Attiecināmās izmaksas'!L71)</f>
        <v/>
      </c>
      <c r="M84" s="91" t="str">
        <f>IF('Attiecināmās izmaksas'!M71="","",'Attiecināmās izmaksas'!M71)</f>
        <v/>
      </c>
      <c r="N84" s="67" t="str">
        <f>IF('Attiecināmās izmaksas'!N71="","",'Attiecināmās izmaksas'!N71)</f>
        <v/>
      </c>
      <c r="O84" s="67" t="str">
        <f>IF('Attiecināmās izmaksas'!O71="","",'Attiecināmās izmaksas'!O71)</f>
        <v/>
      </c>
      <c r="P84" s="92" t="str">
        <f>IF('Attiecināmās izmaksas'!P71="","",'Attiecināmās izmaksas'!P71)</f>
        <v/>
      </c>
      <c r="R84" s="69" t="str">
        <f>IF('Neattiecināmās izmaksas'!L72="","",'Neattiecināmās izmaksas'!L72)</f>
        <v/>
      </c>
      <c r="S84" s="91" t="str">
        <f>IF('Neattiecināmās izmaksas'!M72="","",'Neattiecināmās izmaksas'!M72)</f>
        <v/>
      </c>
      <c r="T84" s="67" t="str">
        <f>IF('Neattiecināmās izmaksas'!N72="","",'Neattiecināmās izmaksas'!N72)</f>
        <v/>
      </c>
      <c r="U84" s="67" t="str">
        <f>IF('Neattiecināmās izmaksas'!O72="","",'Neattiecināmās izmaksas'!O72)</f>
        <v/>
      </c>
      <c r="V84" s="92" t="str">
        <f>IF('Neattiecināmās izmaksas'!P72="","",'Neattiecināmās izmaksas'!P72)</f>
        <v/>
      </c>
      <c r="X84" s="69" t="str">
        <f>IF('Neattiecināmās izmaksas'!R72="","",'Neattiecināmās izmaksas'!R72)</f>
        <v/>
      </c>
      <c r="Y84" s="91" t="str">
        <f>IF('Neattiecināmās izmaksas'!S72="","",'Neattiecināmās izmaksas'!S72)</f>
        <v/>
      </c>
      <c r="Z84" s="67" t="str">
        <f>IF('Neattiecināmās izmaksas'!T72="","",'Neattiecināmās izmaksas'!T72)</f>
        <v/>
      </c>
      <c r="AA84" s="67" t="str">
        <f>IF('Neattiecināmās izmaksas'!U72="","",'Neattiecināmās izmaksas'!U72)</f>
        <v/>
      </c>
      <c r="AB84" s="67" t="str">
        <f>IF('Neattiecināmās izmaksas'!V72="","",'Neattiecināmās izmaksas'!V72)</f>
        <v/>
      </c>
      <c r="AC84" s="43"/>
    </row>
    <row r="85" spans="1:29" s="59" customFormat="1" ht="10.5" customHeight="1" hidden="1" outlineLevel="1">
      <c r="A85" s="43"/>
      <c r="B85" s="65">
        <f>IF(Tāme!B76="","",Tāme!B76)</f>
        <v>6.8</v>
      </c>
      <c r="C85" s="66" t="str">
        <f>IF(Tāme!C76="","",Tāme!C76)</f>
        <v/>
      </c>
      <c r="D85" s="274" t="str">
        <f>IF(Tāme!D76="","",Tāme!D76)</f>
        <v/>
      </c>
      <c r="E85" s="274" t="str">
        <f>IF(Tāme!E76="","",Tāme!E76)</f>
        <v/>
      </c>
      <c r="F85" s="67" t="str">
        <f>IF(Tāme!F76="","",Tāme!F76)</f>
        <v/>
      </c>
      <c r="G85" s="309">
        <f>IF(Tāme!G76="","",Tāme!G76)</f>
        <v>1</v>
      </c>
      <c r="H85" s="67">
        <f>IF(Tāme!H76="","",Tāme!H76)</f>
        <v>0</v>
      </c>
      <c r="I85" s="68">
        <f>IF(Tāme!I76="","",Tāme!I76)</f>
        <v>0</v>
      </c>
      <c r="J85" s="87">
        <f>IF(Tāme!J76="","",Tāme!J76)</f>
        <v>0</v>
      </c>
      <c r="K85" s="236"/>
      <c r="L85" s="69" t="str">
        <f>IF('Attiecināmās izmaksas'!L72="","",'Attiecināmās izmaksas'!L72)</f>
        <v/>
      </c>
      <c r="M85" s="91" t="str">
        <f>IF('Attiecināmās izmaksas'!M72="","",'Attiecināmās izmaksas'!M72)</f>
        <v/>
      </c>
      <c r="N85" s="67" t="str">
        <f>IF('Attiecināmās izmaksas'!N72="","",'Attiecināmās izmaksas'!N72)</f>
        <v/>
      </c>
      <c r="O85" s="67" t="str">
        <f>IF('Attiecināmās izmaksas'!O72="","",'Attiecināmās izmaksas'!O72)</f>
        <v/>
      </c>
      <c r="P85" s="92" t="str">
        <f>IF('Attiecināmās izmaksas'!P72="","",'Attiecināmās izmaksas'!P72)</f>
        <v/>
      </c>
      <c r="R85" s="69" t="str">
        <f>IF('Neattiecināmās izmaksas'!L73="","",'Neattiecināmās izmaksas'!L73)</f>
        <v/>
      </c>
      <c r="S85" s="91" t="str">
        <f>IF('Neattiecināmās izmaksas'!M73="","",'Neattiecināmās izmaksas'!M73)</f>
        <v/>
      </c>
      <c r="T85" s="67" t="str">
        <f>IF('Neattiecināmās izmaksas'!N73="","",'Neattiecināmās izmaksas'!N73)</f>
        <v/>
      </c>
      <c r="U85" s="67" t="str">
        <f>IF('Neattiecināmās izmaksas'!O73="","",'Neattiecināmās izmaksas'!O73)</f>
        <v/>
      </c>
      <c r="V85" s="92" t="str">
        <f>IF('Neattiecināmās izmaksas'!P73="","",'Neattiecināmās izmaksas'!P73)</f>
        <v/>
      </c>
      <c r="X85" s="69" t="str">
        <f>IF('Neattiecināmās izmaksas'!R73="","",'Neattiecināmās izmaksas'!R73)</f>
        <v/>
      </c>
      <c r="Y85" s="91" t="str">
        <f>IF('Neattiecināmās izmaksas'!S73="","",'Neattiecināmās izmaksas'!S73)</f>
        <v/>
      </c>
      <c r="Z85" s="67" t="str">
        <f>IF('Neattiecināmās izmaksas'!T73="","",'Neattiecināmās izmaksas'!T73)</f>
        <v/>
      </c>
      <c r="AA85" s="67" t="str">
        <f>IF('Neattiecināmās izmaksas'!U73="","",'Neattiecināmās izmaksas'!U73)</f>
        <v/>
      </c>
      <c r="AB85" s="67" t="str">
        <f>IF('Neattiecināmās izmaksas'!V73="","",'Neattiecināmās izmaksas'!V73)</f>
        <v/>
      </c>
      <c r="AC85" s="43"/>
    </row>
    <row r="86" spans="1:29" s="59" customFormat="1" ht="10.5" customHeight="1" hidden="1" outlineLevel="1">
      <c r="A86" s="43"/>
      <c r="B86" s="65">
        <f>IF(Tāme!B77="","",Tāme!B77)</f>
        <v>6.9</v>
      </c>
      <c r="C86" s="66" t="str">
        <f>IF(Tāme!C77="","",Tāme!C77)</f>
        <v/>
      </c>
      <c r="D86" s="274" t="str">
        <f>IF(Tāme!D77="","",Tāme!D77)</f>
        <v/>
      </c>
      <c r="E86" s="274" t="str">
        <f>IF(Tāme!E77="","",Tāme!E77)</f>
        <v/>
      </c>
      <c r="F86" s="67" t="str">
        <f>IF(Tāme!F77="","",Tāme!F77)</f>
        <v/>
      </c>
      <c r="G86" s="309">
        <f>IF(Tāme!G77="","",Tāme!G77)</f>
        <v>1</v>
      </c>
      <c r="H86" s="67">
        <f>IF(Tāme!H77="","",Tāme!H77)</f>
        <v>0</v>
      </c>
      <c r="I86" s="68">
        <f>IF(Tāme!I77="","",Tāme!I77)</f>
        <v>0</v>
      </c>
      <c r="J86" s="87">
        <f>IF(Tāme!J77="","",Tāme!J77)</f>
        <v>0</v>
      </c>
      <c r="K86" s="236"/>
      <c r="L86" s="69" t="str">
        <f>IF('Attiecināmās izmaksas'!L73="","",'Attiecināmās izmaksas'!L73)</f>
        <v/>
      </c>
      <c r="M86" s="91" t="str">
        <f>IF('Attiecināmās izmaksas'!M73="","",'Attiecināmās izmaksas'!M73)</f>
        <v/>
      </c>
      <c r="N86" s="67" t="str">
        <f>IF('Attiecināmās izmaksas'!N73="","",'Attiecināmās izmaksas'!N73)</f>
        <v/>
      </c>
      <c r="O86" s="67" t="str">
        <f>IF('Attiecināmās izmaksas'!O73="","",'Attiecināmās izmaksas'!O73)</f>
        <v/>
      </c>
      <c r="P86" s="92" t="str">
        <f>IF('Attiecināmās izmaksas'!P73="","",'Attiecināmās izmaksas'!P73)</f>
        <v/>
      </c>
      <c r="R86" s="69" t="str">
        <f>IF('Neattiecināmās izmaksas'!L74="","",'Neattiecināmās izmaksas'!L74)</f>
        <v/>
      </c>
      <c r="S86" s="91" t="str">
        <f>IF('Neattiecināmās izmaksas'!M74="","",'Neattiecināmās izmaksas'!M74)</f>
        <v/>
      </c>
      <c r="T86" s="67" t="str">
        <f>IF('Neattiecināmās izmaksas'!N74="","",'Neattiecināmās izmaksas'!N74)</f>
        <v/>
      </c>
      <c r="U86" s="67" t="str">
        <f>IF('Neattiecināmās izmaksas'!O74="","",'Neattiecināmās izmaksas'!O74)</f>
        <v/>
      </c>
      <c r="V86" s="92" t="str">
        <f>IF('Neattiecināmās izmaksas'!P74="","",'Neattiecināmās izmaksas'!P74)</f>
        <v/>
      </c>
      <c r="X86" s="69" t="str">
        <f>IF('Neattiecināmās izmaksas'!R74="","",'Neattiecināmās izmaksas'!R74)</f>
        <v/>
      </c>
      <c r="Y86" s="91" t="str">
        <f>IF('Neattiecināmās izmaksas'!S74="","",'Neattiecināmās izmaksas'!S74)</f>
        <v/>
      </c>
      <c r="Z86" s="67" t="str">
        <f>IF('Neattiecināmās izmaksas'!T74="","",'Neattiecināmās izmaksas'!T74)</f>
        <v/>
      </c>
      <c r="AA86" s="67" t="str">
        <f>IF('Neattiecināmās izmaksas'!U74="","",'Neattiecināmās izmaksas'!U74)</f>
        <v/>
      </c>
      <c r="AB86" s="67" t="str">
        <f>IF('Neattiecināmās izmaksas'!V74="","",'Neattiecināmās izmaksas'!V74)</f>
        <v/>
      </c>
      <c r="AC86" s="43"/>
    </row>
    <row r="87" spans="1:29" s="59" customFormat="1" ht="10.5" customHeight="1" hidden="1" outlineLevel="1">
      <c r="A87" s="43"/>
      <c r="B87" s="70" t="str">
        <f>IF(Tāme!B78="","",Tāme!B78)</f>
        <v>6.10.</v>
      </c>
      <c r="C87" s="71" t="str">
        <f>IF(Tāme!C78="","",Tāme!C78)</f>
        <v/>
      </c>
      <c r="D87" s="275" t="str">
        <f>IF(Tāme!D78="","",Tāme!D78)</f>
        <v/>
      </c>
      <c r="E87" s="275" t="str">
        <f>IF(Tāme!E78="","",Tāme!E78)</f>
        <v/>
      </c>
      <c r="F87" s="72" t="str">
        <f>IF(Tāme!F78="","",Tāme!F78)</f>
        <v/>
      </c>
      <c r="G87" s="310">
        <f>IF(Tāme!G78="","",Tāme!G78)</f>
        <v>1</v>
      </c>
      <c r="H87" s="72">
        <f>IF(Tāme!H78="","",Tāme!H78)</f>
        <v>0</v>
      </c>
      <c r="I87" s="73">
        <f>IF(Tāme!I78="","",Tāme!I78)</f>
        <v>0</v>
      </c>
      <c r="J87" s="89">
        <f>IF(Tāme!J78="","",Tāme!J78)</f>
        <v>0</v>
      </c>
      <c r="K87" s="236"/>
      <c r="L87" s="75" t="str">
        <f>IF('Attiecināmās izmaksas'!L74="","",'Attiecināmās izmaksas'!L74)</f>
        <v/>
      </c>
      <c r="M87" s="95" t="str">
        <f>IF('Attiecināmās izmaksas'!M74="","",'Attiecināmās izmaksas'!M74)</f>
        <v/>
      </c>
      <c r="N87" s="80" t="str">
        <f>IF('Attiecināmās izmaksas'!N74="","",'Attiecināmās izmaksas'!N74)</f>
        <v/>
      </c>
      <c r="O87" s="80" t="str">
        <f>IF('Attiecināmās izmaksas'!O74="","",'Attiecināmās izmaksas'!O74)</f>
        <v/>
      </c>
      <c r="P87" s="96" t="str">
        <f>IF('Attiecināmās izmaksas'!P74="","",'Attiecināmās izmaksas'!P74)</f>
        <v/>
      </c>
      <c r="R87" s="75" t="str">
        <f>IF('Neattiecināmās izmaksas'!L75="","",'Neattiecināmās izmaksas'!L75)</f>
        <v/>
      </c>
      <c r="S87" s="95" t="str">
        <f>IF('Neattiecināmās izmaksas'!M75="","",'Neattiecināmās izmaksas'!M75)</f>
        <v/>
      </c>
      <c r="T87" s="80" t="str">
        <f>IF('Neattiecināmās izmaksas'!N75="","",'Neattiecināmās izmaksas'!N75)</f>
        <v/>
      </c>
      <c r="U87" s="80" t="str">
        <f>IF('Neattiecināmās izmaksas'!O75="","",'Neattiecināmās izmaksas'!O75)</f>
        <v/>
      </c>
      <c r="V87" s="96" t="str">
        <f>IF('Neattiecināmās izmaksas'!P75="","",'Neattiecināmās izmaksas'!P75)</f>
        <v/>
      </c>
      <c r="X87" s="75" t="str">
        <f>IF('Neattiecināmās izmaksas'!R75="","",'Neattiecināmās izmaksas'!R75)</f>
        <v/>
      </c>
      <c r="Y87" s="95" t="str">
        <f>IF('Neattiecināmās izmaksas'!S75="","",'Neattiecināmās izmaksas'!S75)</f>
        <v/>
      </c>
      <c r="Z87" s="80" t="str">
        <f>IF('Neattiecināmās izmaksas'!T75="","",'Neattiecināmās izmaksas'!T75)</f>
        <v/>
      </c>
      <c r="AA87" s="80" t="str">
        <f>IF('Neattiecināmās izmaksas'!U75="","",'Neattiecināmās izmaksas'!U75)</f>
        <v/>
      </c>
      <c r="AB87" s="80" t="str">
        <f>IF('Neattiecināmās izmaksas'!V75="","",'Neattiecināmās izmaksas'!V75)</f>
        <v/>
      </c>
      <c r="AC87" s="43"/>
    </row>
    <row r="88" spans="1:29" s="240" customFormat="1" ht="22.5" customHeight="1" collapsed="1">
      <c r="A88" s="43"/>
      <c r="B88" s="249">
        <v>7</v>
      </c>
      <c r="C88" s="443" t="str">
        <f>Tāme!C79</f>
        <v>Virszemes un pazemes komunikāciju infrastruktūras izbūves un/vai pārbūves izmaksas</v>
      </c>
      <c r="D88" s="444"/>
      <c r="E88" s="296"/>
      <c r="F88" s="250"/>
      <c r="G88" s="311"/>
      <c r="H88" s="251">
        <f>SUM(H89:H98)</f>
        <v>0</v>
      </c>
      <c r="I88" s="252">
        <f>SUM(I89:I98)</f>
        <v>0</v>
      </c>
      <c r="J88" s="253">
        <f>IF(Tāme!J79="","",Tāme!J79)</f>
        <v>0</v>
      </c>
      <c r="K88" s="236"/>
      <c r="L88" s="254">
        <f>IF('Attiecināmās izmaksas'!L75="","",'Attiecināmās izmaksas'!L75)</f>
        <v>0</v>
      </c>
      <c r="M88" s="255">
        <f>IF('Attiecināmās izmaksas'!M75="","",'Attiecināmās izmaksas'!M75)</f>
        <v>0</v>
      </c>
      <c r="N88" s="250">
        <f>IF('Attiecināmās izmaksas'!N75="","",'Attiecināmās izmaksas'!N75)</f>
        <v>0</v>
      </c>
      <c r="O88" s="250">
        <f>IF('Attiecināmās izmaksas'!O75="","",'Attiecināmās izmaksas'!O75)</f>
        <v>0</v>
      </c>
      <c r="P88" s="256">
        <f>IF('Attiecināmās izmaksas'!P75="","",'Attiecināmās izmaksas'!P75)</f>
        <v>0</v>
      </c>
      <c r="Q88" s="59"/>
      <c r="R88" s="254">
        <f>IF('Neattiecināmās izmaksas'!L76="","",'Neattiecināmās izmaksas'!L76)</f>
        <v>0</v>
      </c>
      <c r="S88" s="255">
        <f>IF('Neattiecināmās izmaksas'!M76="","",'Neattiecināmās izmaksas'!M76)</f>
        <v>0</v>
      </c>
      <c r="T88" s="250">
        <f>IF('Neattiecināmās izmaksas'!N76="","",'Neattiecināmās izmaksas'!N76)</f>
        <v>0</v>
      </c>
      <c r="U88" s="250">
        <f>IF('Neattiecināmās izmaksas'!O76="","",'Neattiecināmās izmaksas'!O76)</f>
        <v>0</v>
      </c>
      <c r="V88" s="256">
        <f>IF('Neattiecināmās izmaksas'!P76="","",'Neattiecināmās izmaksas'!P76)</f>
        <v>0</v>
      </c>
      <c r="W88" s="59"/>
      <c r="X88" s="254">
        <f>IF('Neattiecināmās izmaksas'!R76="","",'Neattiecināmās izmaksas'!R76)</f>
        <v>0</v>
      </c>
      <c r="Y88" s="255">
        <f>IF('Neattiecināmās izmaksas'!S76="","",'Neattiecināmās izmaksas'!S76)</f>
        <v>0</v>
      </c>
      <c r="Z88" s="250">
        <f>IF('Neattiecināmās izmaksas'!T76="","",'Neattiecināmās izmaksas'!T76)</f>
        <v>0</v>
      </c>
      <c r="AA88" s="250">
        <f>IF('Neattiecināmās izmaksas'!U76="","",'Neattiecināmās izmaksas'!U76)</f>
        <v>0</v>
      </c>
      <c r="AB88" s="250">
        <f>IF('Neattiecināmās izmaksas'!V76="","",'Neattiecināmās izmaksas'!V76)</f>
        <v>0</v>
      </c>
      <c r="AC88" s="43"/>
    </row>
    <row r="89" spans="1:29" s="59" customFormat="1" ht="10.5" customHeight="1" hidden="1" outlineLevel="1">
      <c r="A89" s="43"/>
      <c r="B89" s="65">
        <f>IF(Tāme!B80="","",Tāme!B80)</f>
        <v>7.1</v>
      </c>
      <c r="C89" s="66" t="str">
        <f>IF(Tāme!C80="","",Tāme!C80)</f>
        <v/>
      </c>
      <c r="D89" s="66" t="str">
        <f>IF(Tāme!D80="","",Tāme!D80)</f>
        <v/>
      </c>
      <c r="E89" s="274" t="str">
        <f>IF(Tāme!E80="","",Tāme!E80)</f>
        <v/>
      </c>
      <c r="F89" s="67" t="str">
        <f>IF(Tāme!F80="","",Tāme!F80)</f>
        <v/>
      </c>
      <c r="G89" s="309">
        <f>IF(Tāme!G80="","",Tāme!G80)</f>
        <v>1</v>
      </c>
      <c r="H89" s="67">
        <f>IF(Tāme!H80="","",Tāme!H80)</f>
        <v>0</v>
      </c>
      <c r="I89" s="68">
        <f>IF(Tāme!I80="","",Tāme!I80)</f>
        <v>0</v>
      </c>
      <c r="J89" s="87">
        <f>IF(Tāme!J80="","",Tāme!J80)</f>
        <v>0</v>
      </c>
      <c r="K89" s="236"/>
      <c r="L89" s="69" t="str">
        <f>IF('Attiecināmās izmaksas'!L76="","",'Attiecināmās izmaksas'!L76)</f>
        <v/>
      </c>
      <c r="M89" s="91" t="str">
        <f>IF('Attiecināmās izmaksas'!M76="","",'Attiecināmās izmaksas'!M76)</f>
        <v/>
      </c>
      <c r="N89" s="67" t="str">
        <f>IF('Attiecināmās izmaksas'!N76="","",'Attiecināmās izmaksas'!N76)</f>
        <v/>
      </c>
      <c r="O89" s="67" t="str">
        <f>IF('Attiecināmās izmaksas'!O76="","",'Attiecināmās izmaksas'!O76)</f>
        <v/>
      </c>
      <c r="P89" s="92" t="str">
        <f>IF('Attiecināmās izmaksas'!P76="","",'Attiecināmās izmaksas'!P76)</f>
        <v/>
      </c>
      <c r="R89" s="69" t="str">
        <f>IF('Neattiecināmās izmaksas'!L77="","",'Neattiecināmās izmaksas'!L77)</f>
        <v/>
      </c>
      <c r="S89" s="91" t="str">
        <f>IF('Neattiecināmās izmaksas'!M77="","",'Neattiecināmās izmaksas'!M77)</f>
        <v/>
      </c>
      <c r="T89" s="67" t="str">
        <f>IF('Neattiecināmās izmaksas'!N77="","",'Neattiecināmās izmaksas'!N77)</f>
        <v/>
      </c>
      <c r="U89" s="67" t="str">
        <f>IF('Neattiecināmās izmaksas'!O77="","",'Neattiecināmās izmaksas'!O77)</f>
        <v/>
      </c>
      <c r="V89" s="92" t="str">
        <f>IF('Neattiecināmās izmaksas'!P77="","",'Neattiecināmās izmaksas'!P77)</f>
        <v/>
      </c>
      <c r="X89" s="69" t="str">
        <f>IF('Neattiecināmās izmaksas'!R77="","",'Neattiecināmās izmaksas'!R77)</f>
        <v/>
      </c>
      <c r="Y89" s="91" t="str">
        <f>IF('Neattiecināmās izmaksas'!S77="","",'Neattiecināmās izmaksas'!S77)</f>
        <v/>
      </c>
      <c r="Z89" s="67" t="str">
        <f>IF('Neattiecināmās izmaksas'!T77="","",'Neattiecināmās izmaksas'!T77)</f>
        <v/>
      </c>
      <c r="AA89" s="67" t="str">
        <f>IF('Neattiecināmās izmaksas'!U77="","",'Neattiecināmās izmaksas'!U77)</f>
        <v/>
      </c>
      <c r="AB89" s="67" t="str">
        <f>IF('Neattiecināmās izmaksas'!V77="","",'Neattiecināmās izmaksas'!V77)</f>
        <v/>
      </c>
      <c r="AC89" s="43"/>
    </row>
    <row r="90" spans="1:29" s="59" customFormat="1" ht="10.5" customHeight="1" hidden="1" outlineLevel="1">
      <c r="A90" s="43"/>
      <c r="B90" s="65">
        <f>IF(Tāme!B81="","",Tāme!B81)</f>
        <v>7.2</v>
      </c>
      <c r="C90" s="66" t="str">
        <f>IF(Tāme!C81="","",Tāme!C81)</f>
        <v/>
      </c>
      <c r="D90" s="66" t="str">
        <f>IF(Tāme!D81="","",Tāme!D81)</f>
        <v/>
      </c>
      <c r="E90" s="274" t="str">
        <f>IF(Tāme!E81="","",Tāme!E81)</f>
        <v/>
      </c>
      <c r="F90" s="67" t="str">
        <f>IF(Tāme!F81="","",Tāme!F81)</f>
        <v/>
      </c>
      <c r="G90" s="309">
        <f>IF(Tāme!G81="","",Tāme!G81)</f>
        <v>1</v>
      </c>
      <c r="H90" s="67">
        <f>IF(Tāme!H81="","",Tāme!H81)</f>
        <v>0</v>
      </c>
      <c r="I90" s="68">
        <f>IF(Tāme!I81="","",Tāme!I81)</f>
        <v>0</v>
      </c>
      <c r="J90" s="87">
        <f>IF(Tāme!J81="","",Tāme!J81)</f>
        <v>0</v>
      </c>
      <c r="K90" s="236"/>
      <c r="L90" s="69" t="str">
        <f>IF('Attiecināmās izmaksas'!L77="","",'Attiecināmās izmaksas'!L77)</f>
        <v/>
      </c>
      <c r="M90" s="91" t="str">
        <f>IF('Attiecināmās izmaksas'!M77="","",'Attiecināmās izmaksas'!M77)</f>
        <v/>
      </c>
      <c r="N90" s="67" t="str">
        <f>IF('Attiecināmās izmaksas'!N77="","",'Attiecināmās izmaksas'!N77)</f>
        <v/>
      </c>
      <c r="O90" s="67" t="str">
        <f>IF('Attiecināmās izmaksas'!O77="","",'Attiecināmās izmaksas'!O77)</f>
        <v/>
      </c>
      <c r="P90" s="92" t="str">
        <f>IF('Attiecināmās izmaksas'!P77="","",'Attiecināmās izmaksas'!P77)</f>
        <v/>
      </c>
      <c r="R90" s="69" t="str">
        <f>IF('Neattiecināmās izmaksas'!L78="","",'Neattiecināmās izmaksas'!L78)</f>
        <v/>
      </c>
      <c r="S90" s="91" t="str">
        <f>IF('Neattiecināmās izmaksas'!M78="","",'Neattiecināmās izmaksas'!M78)</f>
        <v/>
      </c>
      <c r="T90" s="67" t="str">
        <f>IF('Neattiecināmās izmaksas'!N78="","",'Neattiecināmās izmaksas'!N78)</f>
        <v/>
      </c>
      <c r="U90" s="67" t="str">
        <f>IF('Neattiecināmās izmaksas'!O78="","",'Neattiecināmās izmaksas'!O78)</f>
        <v/>
      </c>
      <c r="V90" s="92" t="str">
        <f>IF('Neattiecināmās izmaksas'!P78="","",'Neattiecināmās izmaksas'!P78)</f>
        <v/>
      </c>
      <c r="X90" s="69" t="str">
        <f>IF('Neattiecināmās izmaksas'!R78="","",'Neattiecināmās izmaksas'!R78)</f>
        <v/>
      </c>
      <c r="Y90" s="91" t="str">
        <f>IF('Neattiecināmās izmaksas'!S78="","",'Neattiecināmās izmaksas'!S78)</f>
        <v/>
      </c>
      <c r="Z90" s="67" t="str">
        <f>IF('Neattiecināmās izmaksas'!T78="","",'Neattiecināmās izmaksas'!T78)</f>
        <v/>
      </c>
      <c r="AA90" s="67" t="str">
        <f>IF('Neattiecināmās izmaksas'!U78="","",'Neattiecināmās izmaksas'!U78)</f>
        <v/>
      </c>
      <c r="AB90" s="67" t="str">
        <f>IF('Neattiecināmās izmaksas'!V78="","",'Neattiecināmās izmaksas'!V78)</f>
        <v/>
      </c>
      <c r="AC90" s="43"/>
    </row>
    <row r="91" spans="1:29" s="59" customFormat="1" ht="10.5" customHeight="1" hidden="1" outlineLevel="1">
      <c r="A91" s="43"/>
      <c r="B91" s="65">
        <f>IF(Tāme!B82="","",Tāme!B82)</f>
        <v>7.3</v>
      </c>
      <c r="C91" s="66" t="str">
        <f>IF(Tāme!C82="","",Tāme!C82)</f>
        <v/>
      </c>
      <c r="D91" s="66" t="str">
        <f>IF(Tāme!D82="","",Tāme!D82)</f>
        <v/>
      </c>
      <c r="E91" s="274" t="str">
        <f>IF(Tāme!E82="","",Tāme!E82)</f>
        <v/>
      </c>
      <c r="F91" s="67" t="str">
        <f>IF(Tāme!F82="","",Tāme!F82)</f>
        <v/>
      </c>
      <c r="G91" s="309">
        <f>IF(Tāme!G82="","",Tāme!G82)</f>
        <v>1</v>
      </c>
      <c r="H91" s="67">
        <f>IF(Tāme!H82="","",Tāme!H82)</f>
        <v>0</v>
      </c>
      <c r="I91" s="68">
        <f>IF(Tāme!I82="","",Tāme!I82)</f>
        <v>0</v>
      </c>
      <c r="J91" s="87">
        <f>IF(Tāme!J82="","",Tāme!J82)</f>
        <v>0</v>
      </c>
      <c r="K91" s="236"/>
      <c r="L91" s="69" t="str">
        <f>IF('Attiecināmās izmaksas'!L78="","",'Attiecināmās izmaksas'!L78)</f>
        <v/>
      </c>
      <c r="M91" s="91" t="str">
        <f>IF('Attiecināmās izmaksas'!M78="","",'Attiecināmās izmaksas'!M78)</f>
        <v/>
      </c>
      <c r="N91" s="67" t="str">
        <f>IF('Attiecināmās izmaksas'!N78="","",'Attiecināmās izmaksas'!N78)</f>
        <v/>
      </c>
      <c r="O91" s="67" t="str">
        <f>IF('Attiecināmās izmaksas'!O78="","",'Attiecināmās izmaksas'!O78)</f>
        <v/>
      </c>
      <c r="P91" s="92" t="str">
        <f>IF('Attiecināmās izmaksas'!P78="","",'Attiecināmās izmaksas'!P78)</f>
        <v/>
      </c>
      <c r="R91" s="69" t="str">
        <f>IF('Neattiecināmās izmaksas'!L79="","",'Neattiecināmās izmaksas'!L79)</f>
        <v/>
      </c>
      <c r="S91" s="91" t="str">
        <f>IF('Neattiecināmās izmaksas'!M79="","",'Neattiecināmās izmaksas'!M79)</f>
        <v/>
      </c>
      <c r="T91" s="67" t="str">
        <f>IF('Neattiecināmās izmaksas'!N79="","",'Neattiecināmās izmaksas'!N79)</f>
        <v/>
      </c>
      <c r="U91" s="67" t="str">
        <f>IF('Neattiecināmās izmaksas'!O79="","",'Neattiecināmās izmaksas'!O79)</f>
        <v/>
      </c>
      <c r="V91" s="92" t="str">
        <f>IF('Neattiecināmās izmaksas'!P79="","",'Neattiecināmās izmaksas'!P79)</f>
        <v/>
      </c>
      <c r="X91" s="69" t="str">
        <f>IF('Neattiecināmās izmaksas'!R79="","",'Neattiecināmās izmaksas'!R79)</f>
        <v/>
      </c>
      <c r="Y91" s="91" t="str">
        <f>IF('Neattiecināmās izmaksas'!S79="","",'Neattiecināmās izmaksas'!S79)</f>
        <v/>
      </c>
      <c r="Z91" s="67" t="str">
        <f>IF('Neattiecināmās izmaksas'!T79="","",'Neattiecināmās izmaksas'!T79)</f>
        <v/>
      </c>
      <c r="AA91" s="67" t="str">
        <f>IF('Neattiecināmās izmaksas'!U79="","",'Neattiecināmās izmaksas'!U79)</f>
        <v/>
      </c>
      <c r="AB91" s="67" t="str">
        <f>IF('Neattiecināmās izmaksas'!V79="","",'Neattiecināmās izmaksas'!V79)</f>
        <v/>
      </c>
      <c r="AC91" s="43"/>
    </row>
    <row r="92" spans="1:29" s="59" customFormat="1" ht="10.5" customHeight="1" hidden="1" outlineLevel="1">
      <c r="A92" s="43"/>
      <c r="B92" s="65">
        <f>IF(Tāme!B83="","",Tāme!B83)</f>
        <v>7.4</v>
      </c>
      <c r="C92" s="66" t="str">
        <f>IF(Tāme!C83="","",Tāme!C83)</f>
        <v/>
      </c>
      <c r="D92" s="66" t="str">
        <f>IF(Tāme!D83="","",Tāme!D83)</f>
        <v/>
      </c>
      <c r="E92" s="274" t="str">
        <f>IF(Tāme!E83="","",Tāme!E83)</f>
        <v/>
      </c>
      <c r="F92" s="67" t="str">
        <f>IF(Tāme!F83="","",Tāme!F83)</f>
        <v/>
      </c>
      <c r="G92" s="309">
        <f>IF(Tāme!G83="","",Tāme!G83)</f>
        <v>1</v>
      </c>
      <c r="H92" s="67">
        <f>IF(Tāme!H83="","",Tāme!H83)</f>
        <v>0</v>
      </c>
      <c r="I92" s="68">
        <f>IF(Tāme!I83="","",Tāme!I83)</f>
        <v>0</v>
      </c>
      <c r="J92" s="87">
        <f>IF(Tāme!J83="","",Tāme!J83)</f>
        <v>0</v>
      </c>
      <c r="K92" s="236"/>
      <c r="L92" s="69" t="str">
        <f>IF('Attiecināmās izmaksas'!L79="","",'Attiecināmās izmaksas'!L79)</f>
        <v/>
      </c>
      <c r="M92" s="91" t="str">
        <f>IF('Attiecināmās izmaksas'!M79="","",'Attiecināmās izmaksas'!M79)</f>
        <v/>
      </c>
      <c r="N92" s="67" t="str">
        <f>IF('Attiecināmās izmaksas'!N79="","",'Attiecināmās izmaksas'!N79)</f>
        <v/>
      </c>
      <c r="O92" s="67" t="str">
        <f>IF('Attiecināmās izmaksas'!O79="","",'Attiecināmās izmaksas'!O79)</f>
        <v/>
      </c>
      <c r="P92" s="92" t="str">
        <f>IF('Attiecināmās izmaksas'!P79="","",'Attiecināmās izmaksas'!P79)</f>
        <v/>
      </c>
      <c r="R92" s="69" t="str">
        <f>IF('Neattiecināmās izmaksas'!L80="","",'Neattiecināmās izmaksas'!L80)</f>
        <v/>
      </c>
      <c r="S92" s="91" t="str">
        <f>IF('Neattiecināmās izmaksas'!M80="","",'Neattiecināmās izmaksas'!M80)</f>
        <v/>
      </c>
      <c r="T92" s="67" t="str">
        <f>IF('Neattiecināmās izmaksas'!N80="","",'Neattiecināmās izmaksas'!N80)</f>
        <v/>
      </c>
      <c r="U92" s="67" t="str">
        <f>IF('Neattiecināmās izmaksas'!O80="","",'Neattiecināmās izmaksas'!O80)</f>
        <v/>
      </c>
      <c r="V92" s="92" t="str">
        <f>IF('Neattiecināmās izmaksas'!P80="","",'Neattiecināmās izmaksas'!P80)</f>
        <v/>
      </c>
      <c r="X92" s="69" t="str">
        <f>IF('Neattiecināmās izmaksas'!R80="","",'Neattiecināmās izmaksas'!R80)</f>
        <v/>
      </c>
      <c r="Y92" s="91" t="str">
        <f>IF('Neattiecināmās izmaksas'!S80="","",'Neattiecināmās izmaksas'!S80)</f>
        <v/>
      </c>
      <c r="Z92" s="67" t="str">
        <f>IF('Neattiecināmās izmaksas'!T80="","",'Neattiecināmās izmaksas'!T80)</f>
        <v/>
      </c>
      <c r="AA92" s="67" t="str">
        <f>IF('Neattiecināmās izmaksas'!U80="","",'Neattiecināmās izmaksas'!U80)</f>
        <v/>
      </c>
      <c r="AB92" s="67" t="str">
        <f>IF('Neattiecināmās izmaksas'!V80="","",'Neattiecināmās izmaksas'!V80)</f>
        <v/>
      </c>
      <c r="AC92" s="43"/>
    </row>
    <row r="93" spans="1:29" s="59" customFormat="1" ht="10.5" customHeight="1" hidden="1" outlineLevel="1">
      <c r="A93" s="43"/>
      <c r="B93" s="65">
        <f>IF(Tāme!B84="","",Tāme!B84)</f>
        <v>7.5</v>
      </c>
      <c r="C93" s="66" t="str">
        <f>IF(Tāme!C84="","",Tāme!C84)</f>
        <v/>
      </c>
      <c r="D93" s="66" t="str">
        <f>IF(Tāme!D84="","",Tāme!D84)</f>
        <v/>
      </c>
      <c r="E93" s="274" t="str">
        <f>IF(Tāme!E84="","",Tāme!E84)</f>
        <v/>
      </c>
      <c r="F93" s="67" t="str">
        <f>IF(Tāme!F84="","",Tāme!F84)</f>
        <v/>
      </c>
      <c r="G93" s="309">
        <f>IF(Tāme!G84="","",Tāme!G84)</f>
        <v>1</v>
      </c>
      <c r="H93" s="67">
        <f>IF(Tāme!H84="","",Tāme!H84)</f>
        <v>0</v>
      </c>
      <c r="I93" s="68">
        <f>IF(Tāme!I84="","",Tāme!I84)</f>
        <v>0</v>
      </c>
      <c r="J93" s="87">
        <f>IF(Tāme!J84="","",Tāme!J84)</f>
        <v>0</v>
      </c>
      <c r="K93" s="236"/>
      <c r="L93" s="69" t="str">
        <f>IF('Attiecināmās izmaksas'!L80="","",'Attiecināmās izmaksas'!L80)</f>
        <v/>
      </c>
      <c r="M93" s="91" t="str">
        <f>IF('Attiecināmās izmaksas'!M80="","",'Attiecināmās izmaksas'!M80)</f>
        <v/>
      </c>
      <c r="N93" s="67" t="str">
        <f>IF('Attiecināmās izmaksas'!N80="","",'Attiecināmās izmaksas'!N80)</f>
        <v/>
      </c>
      <c r="O93" s="67" t="str">
        <f>IF('Attiecināmās izmaksas'!O80="","",'Attiecināmās izmaksas'!O80)</f>
        <v/>
      </c>
      <c r="P93" s="92" t="str">
        <f>IF('Attiecināmās izmaksas'!P80="","",'Attiecināmās izmaksas'!P80)</f>
        <v/>
      </c>
      <c r="R93" s="69" t="str">
        <f>IF('Neattiecināmās izmaksas'!L81="","",'Neattiecināmās izmaksas'!L81)</f>
        <v/>
      </c>
      <c r="S93" s="91" t="str">
        <f>IF('Neattiecināmās izmaksas'!M81="","",'Neattiecināmās izmaksas'!M81)</f>
        <v/>
      </c>
      <c r="T93" s="67" t="str">
        <f>IF('Neattiecināmās izmaksas'!N81="","",'Neattiecināmās izmaksas'!N81)</f>
        <v/>
      </c>
      <c r="U93" s="67" t="str">
        <f>IF('Neattiecināmās izmaksas'!O81="","",'Neattiecināmās izmaksas'!O81)</f>
        <v/>
      </c>
      <c r="V93" s="92" t="str">
        <f>IF('Neattiecināmās izmaksas'!P81="","",'Neattiecināmās izmaksas'!P81)</f>
        <v/>
      </c>
      <c r="X93" s="69" t="str">
        <f>IF('Neattiecināmās izmaksas'!R81="","",'Neattiecināmās izmaksas'!R81)</f>
        <v/>
      </c>
      <c r="Y93" s="91" t="str">
        <f>IF('Neattiecināmās izmaksas'!S81="","",'Neattiecināmās izmaksas'!S81)</f>
        <v/>
      </c>
      <c r="Z93" s="67" t="str">
        <f>IF('Neattiecināmās izmaksas'!T81="","",'Neattiecināmās izmaksas'!T81)</f>
        <v/>
      </c>
      <c r="AA93" s="67" t="str">
        <f>IF('Neattiecināmās izmaksas'!U81="","",'Neattiecināmās izmaksas'!U81)</f>
        <v/>
      </c>
      <c r="AB93" s="67" t="str">
        <f>IF('Neattiecināmās izmaksas'!V81="","",'Neattiecināmās izmaksas'!V81)</f>
        <v/>
      </c>
      <c r="AC93" s="43"/>
    </row>
    <row r="94" spans="1:29" s="59" customFormat="1" ht="10.5" customHeight="1" hidden="1" outlineLevel="1">
      <c r="A94" s="43"/>
      <c r="B94" s="65">
        <f>IF(Tāme!B85="","",Tāme!B85)</f>
        <v>7.6</v>
      </c>
      <c r="C94" s="66" t="str">
        <f>IF(Tāme!C85="","",Tāme!C85)</f>
        <v/>
      </c>
      <c r="D94" s="66" t="str">
        <f>IF(Tāme!D85="","",Tāme!D85)</f>
        <v/>
      </c>
      <c r="E94" s="274" t="str">
        <f>IF(Tāme!E85="","",Tāme!E85)</f>
        <v/>
      </c>
      <c r="F94" s="67" t="str">
        <f>IF(Tāme!F85="","",Tāme!F85)</f>
        <v/>
      </c>
      <c r="G94" s="309">
        <f>IF(Tāme!G85="","",Tāme!G85)</f>
        <v>1</v>
      </c>
      <c r="H94" s="67">
        <f>IF(Tāme!H85="","",Tāme!H85)</f>
        <v>0</v>
      </c>
      <c r="I94" s="68">
        <f>IF(Tāme!I85="","",Tāme!I85)</f>
        <v>0</v>
      </c>
      <c r="J94" s="87">
        <f>IF(Tāme!J85="","",Tāme!J85)</f>
        <v>0</v>
      </c>
      <c r="K94" s="236"/>
      <c r="L94" s="69" t="str">
        <f>IF('Attiecināmās izmaksas'!L81="","",'Attiecināmās izmaksas'!L81)</f>
        <v/>
      </c>
      <c r="M94" s="91" t="str">
        <f>IF('Attiecināmās izmaksas'!M81="","",'Attiecināmās izmaksas'!M81)</f>
        <v/>
      </c>
      <c r="N94" s="67" t="str">
        <f>IF('Attiecināmās izmaksas'!N81="","",'Attiecināmās izmaksas'!N81)</f>
        <v/>
      </c>
      <c r="O94" s="67" t="str">
        <f>IF('Attiecināmās izmaksas'!O81="","",'Attiecināmās izmaksas'!O81)</f>
        <v/>
      </c>
      <c r="P94" s="92" t="str">
        <f>IF('Attiecināmās izmaksas'!P81="","",'Attiecināmās izmaksas'!P81)</f>
        <v/>
      </c>
      <c r="R94" s="69" t="str">
        <f>IF('Neattiecināmās izmaksas'!L82="","",'Neattiecināmās izmaksas'!L82)</f>
        <v/>
      </c>
      <c r="S94" s="91" t="str">
        <f>IF('Neattiecināmās izmaksas'!M82="","",'Neattiecināmās izmaksas'!M82)</f>
        <v/>
      </c>
      <c r="T94" s="67" t="str">
        <f>IF('Neattiecināmās izmaksas'!N82="","",'Neattiecināmās izmaksas'!N82)</f>
        <v/>
      </c>
      <c r="U94" s="67" t="str">
        <f>IF('Neattiecināmās izmaksas'!O82="","",'Neattiecināmās izmaksas'!O82)</f>
        <v/>
      </c>
      <c r="V94" s="92" t="str">
        <f>IF('Neattiecināmās izmaksas'!P82="","",'Neattiecināmās izmaksas'!P82)</f>
        <v/>
      </c>
      <c r="X94" s="69" t="str">
        <f>IF('Neattiecināmās izmaksas'!R82="","",'Neattiecināmās izmaksas'!R82)</f>
        <v/>
      </c>
      <c r="Y94" s="91" t="str">
        <f>IF('Neattiecināmās izmaksas'!S82="","",'Neattiecināmās izmaksas'!S82)</f>
        <v/>
      </c>
      <c r="Z94" s="67" t="str">
        <f>IF('Neattiecināmās izmaksas'!T82="","",'Neattiecināmās izmaksas'!T82)</f>
        <v/>
      </c>
      <c r="AA94" s="67" t="str">
        <f>IF('Neattiecināmās izmaksas'!U82="","",'Neattiecināmās izmaksas'!U82)</f>
        <v/>
      </c>
      <c r="AB94" s="67" t="str">
        <f>IF('Neattiecināmās izmaksas'!V82="","",'Neattiecināmās izmaksas'!V82)</f>
        <v/>
      </c>
      <c r="AC94" s="43"/>
    </row>
    <row r="95" spans="1:29" s="59" customFormat="1" ht="10.5" customHeight="1" hidden="1" outlineLevel="1">
      <c r="A95" s="43"/>
      <c r="B95" s="65">
        <f>IF(Tāme!B86="","",Tāme!B86)</f>
        <v>7.7</v>
      </c>
      <c r="C95" s="66" t="str">
        <f>IF(Tāme!C86="","",Tāme!C86)</f>
        <v/>
      </c>
      <c r="D95" s="66" t="str">
        <f>IF(Tāme!D86="","",Tāme!D86)</f>
        <v/>
      </c>
      <c r="E95" s="274" t="str">
        <f>IF(Tāme!E86="","",Tāme!E86)</f>
        <v/>
      </c>
      <c r="F95" s="67" t="str">
        <f>IF(Tāme!F86="","",Tāme!F86)</f>
        <v/>
      </c>
      <c r="G95" s="309">
        <f>IF(Tāme!G86="","",Tāme!G86)</f>
        <v>1</v>
      </c>
      <c r="H95" s="67">
        <f>IF(Tāme!H86="","",Tāme!H86)</f>
        <v>0</v>
      </c>
      <c r="I95" s="68">
        <f>IF(Tāme!I86="","",Tāme!I86)</f>
        <v>0</v>
      </c>
      <c r="J95" s="87">
        <f>IF(Tāme!J86="","",Tāme!J86)</f>
        <v>0</v>
      </c>
      <c r="K95" s="236"/>
      <c r="L95" s="69" t="str">
        <f>IF('Attiecināmās izmaksas'!L82="","",'Attiecināmās izmaksas'!L82)</f>
        <v/>
      </c>
      <c r="M95" s="91" t="str">
        <f>IF('Attiecināmās izmaksas'!M82="","",'Attiecināmās izmaksas'!M82)</f>
        <v/>
      </c>
      <c r="N95" s="67" t="str">
        <f>IF('Attiecināmās izmaksas'!N82="","",'Attiecināmās izmaksas'!N82)</f>
        <v/>
      </c>
      <c r="O95" s="67" t="str">
        <f>IF('Attiecināmās izmaksas'!O82="","",'Attiecināmās izmaksas'!O82)</f>
        <v/>
      </c>
      <c r="P95" s="92" t="str">
        <f>IF('Attiecināmās izmaksas'!P82="","",'Attiecināmās izmaksas'!P82)</f>
        <v/>
      </c>
      <c r="R95" s="69" t="str">
        <f>IF('Neattiecināmās izmaksas'!L83="","",'Neattiecināmās izmaksas'!L83)</f>
        <v/>
      </c>
      <c r="S95" s="91" t="str">
        <f>IF('Neattiecināmās izmaksas'!M83="","",'Neattiecināmās izmaksas'!M83)</f>
        <v/>
      </c>
      <c r="T95" s="67" t="str">
        <f>IF('Neattiecināmās izmaksas'!N83="","",'Neattiecināmās izmaksas'!N83)</f>
        <v/>
      </c>
      <c r="U95" s="67" t="str">
        <f>IF('Neattiecināmās izmaksas'!O83="","",'Neattiecināmās izmaksas'!O83)</f>
        <v/>
      </c>
      <c r="V95" s="92" t="str">
        <f>IF('Neattiecināmās izmaksas'!P83="","",'Neattiecināmās izmaksas'!P83)</f>
        <v/>
      </c>
      <c r="X95" s="69" t="str">
        <f>IF('Neattiecināmās izmaksas'!R83="","",'Neattiecināmās izmaksas'!R83)</f>
        <v/>
      </c>
      <c r="Y95" s="91" t="str">
        <f>IF('Neattiecināmās izmaksas'!S83="","",'Neattiecināmās izmaksas'!S83)</f>
        <v/>
      </c>
      <c r="Z95" s="67" t="str">
        <f>IF('Neattiecināmās izmaksas'!T83="","",'Neattiecināmās izmaksas'!T83)</f>
        <v/>
      </c>
      <c r="AA95" s="67" t="str">
        <f>IF('Neattiecināmās izmaksas'!U83="","",'Neattiecināmās izmaksas'!U83)</f>
        <v/>
      </c>
      <c r="AB95" s="67" t="str">
        <f>IF('Neattiecināmās izmaksas'!V83="","",'Neattiecināmās izmaksas'!V83)</f>
        <v/>
      </c>
      <c r="AC95" s="43"/>
    </row>
    <row r="96" spans="1:29" s="59" customFormat="1" ht="10.5" customHeight="1" hidden="1" outlineLevel="1">
      <c r="A96" s="43"/>
      <c r="B96" s="65">
        <f>IF(Tāme!B87="","",Tāme!B87)</f>
        <v>7.8</v>
      </c>
      <c r="C96" s="66" t="str">
        <f>IF(Tāme!C87="","",Tāme!C87)</f>
        <v/>
      </c>
      <c r="D96" s="66" t="str">
        <f>IF(Tāme!D87="","",Tāme!D87)</f>
        <v/>
      </c>
      <c r="E96" s="274" t="str">
        <f>IF(Tāme!E87="","",Tāme!E87)</f>
        <v/>
      </c>
      <c r="F96" s="67" t="str">
        <f>IF(Tāme!F87="","",Tāme!F87)</f>
        <v/>
      </c>
      <c r="G96" s="309">
        <f>IF(Tāme!G87="","",Tāme!G87)</f>
        <v>1</v>
      </c>
      <c r="H96" s="67">
        <f>IF(Tāme!H87="","",Tāme!H87)</f>
        <v>0</v>
      </c>
      <c r="I96" s="68">
        <f>IF(Tāme!I87="","",Tāme!I87)</f>
        <v>0</v>
      </c>
      <c r="J96" s="87">
        <f>IF(Tāme!J87="","",Tāme!J87)</f>
        <v>0</v>
      </c>
      <c r="K96" s="236"/>
      <c r="L96" s="69" t="str">
        <f>IF('Attiecināmās izmaksas'!L83="","",'Attiecināmās izmaksas'!L83)</f>
        <v/>
      </c>
      <c r="M96" s="91" t="str">
        <f>IF('Attiecināmās izmaksas'!M83="","",'Attiecināmās izmaksas'!M83)</f>
        <v/>
      </c>
      <c r="N96" s="67" t="str">
        <f>IF('Attiecināmās izmaksas'!N83="","",'Attiecināmās izmaksas'!N83)</f>
        <v/>
      </c>
      <c r="O96" s="67" t="str">
        <f>IF('Attiecināmās izmaksas'!O83="","",'Attiecināmās izmaksas'!O83)</f>
        <v/>
      </c>
      <c r="P96" s="92" t="str">
        <f>IF('Attiecināmās izmaksas'!P83="","",'Attiecināmās izmaksas'!P83)</f>
        <v/>
      </c>
      <c r="R96" s="69" t="str">
        <f>IF('Neattiecināmās izmaksas'!L84="","",'Neattiecināmās izmaksas'!L84)</f>
        <v/>
      </c>
      <c r="S96" s="91" t="str">
        <f>IF('Neattiecināmās izmaksas'!M84="","",'Neattiecināmās izmaksas'!M84)</f>
        <v/>
      </c>
      <c r="T96" s="67" t="str">
        <f>IF('Neattiecināmās izmaksas'!N84="","",'Neattiecināmās izmaksas'!N84)</f>
        <v/>
      </c>
      <c r="U96" s="67" t="str">
        <f>IF('Neattiecināmās izmaksas'!O84="","",'Neattiecināmās izmaksas'!O84)</f>
        <v/>
      </c>
      <c r="V96" s="92" t="str">
        <f>IF('Neattiecināmās izmaksas'!P84="","",'Neattiecināmās izmaksas'!P84)</f>
        <v/>
      </c>
      <c r="X96" s="69" t="str">
        <f>IF('Neattiecināmās izmaksas'!R84="","",'Neattiecināmās izmaksas'!R84)</f>
        <v/>
      </c>
      <c r="Y96" s="91" t="str">
        <f>IF('Neattiecināmās izmaksas'!S84="","",'Neattiecināmās izmaksas'!S84)</f>
        <v/>
      </c>
      <c r="Z96" s="67" t="str">
        <f>IF('Neattiecināmās izmaksas'!T84="","",'Neattiecināmās izmaksas'!T84)</f>
        <v/>
      </c>
      <c r="AA96" s="67" t="str">
        <f>IF('Neattiecināmās izmaksas'!U84="","",'Neattiecināmās izmaksas'!U84)</f>
        <v/>
      </c>
      <c r="AB96" s="67" t="str">
        <f>IF('Neattiecināmās izmaksas'!V84="","",'Neattiecināmās izmaksas'!V84)</f>
        <v/>
      </c>
      <c r="AC96" s="43"/>
    </row>
    <row r="97" spans="1:29" s="59" customFormat="1" ht="10.5" customHeight="1" hidden="1" outlineLevel="1">
      <c r="A97" s="43"/>
      <c r="B97" s="65">
        <f>IF(Tāme!B88="","",Tāme!B88)</f>
        <v>7.9</v>
      </c>
      <c r="C97" s="66" t="str">
        <f>IF(Tāme!C88="","",Tāme!C88)</f>
        <v/>
      </c>
      <c r="D97" s="66" t="str">
        <f>IF(Tāme!D88="","",Tāme!D88)</f>
        <v/>
      </c>
      <c r="E97" s="274" t="str">
        <f>IF(Tāme!E88="","",Tāme!E88)</f>
        <v/>
      </c>
      <c r="F97" s="67" t="str">
        <f>IF(Tāme!F88="","",Tāme!F88)</f>
        <v/>
      </c>
      <c r="G97" s="309">
        <f>IF(Tāme!G88="","",Tāme!G88)</f>
        <v>1</v>
      </c>
      <c r="H97" s="67">
        <f>IF(Tāme!H88="","",Tāme!H88)</f>
        <v>0</v>
      </c>
      <c r="I97" s="68">
        <f>IF(Tāme!I88="","",Tāme!I88)</f>
        <v>0</v>
      </c>
      <c r="J97" s="87">
        <f>IF(Tāme!J88="","",Tāme!J88)</f>
        <v>0</v>
      </c>
      <c r="K97" s="236"/>
      <c r="L97" s="69" t="str">
        <f>IF('Attiecināmās izmaksas'!L84="","",'Attiecināmās izmaksas'!L84)</f>
        <v/>
      </c>
      <c r="M97" s="91" t="str">
        <f>IF('Attiecināmās izmaksas'!M84="","",'Attiecināmās izmaksas'!M84)</f>
        <v/>
      </c>
      <c r="N97" s="67" t="str">
        <f>IF('Attiecināmās izmaksas'!N84="","",'Attiecināmās izmaksas'!N84)</f>
        <v/>
      </c>
      <c r="O97" s="67" t="str">
        <f>IF('Attiecināmās izmaksas'!O84="","",'Attiecināmās izmaksas'!O84)</f>
        <v/>
      </c>
      <c r="P97" s="92" t="str">
        <f>IF('Attiecināmās izmaksas'!P84="","",'Attiecināmās izmaksas'!P84)</f>
        <v/>
      </c>
      <c r="R97" s="69" t="str">
        <f>IF('Neattiecināmās izmaksas'!L85="","",'Neattiecināmās izmaksas'!L85)</f>
        <v/>
      </c>
      <c r="S97" s="91" t="str">
        <f>IF('Neattiecināmās izmaksas'!M85="","",'Neattiecināmās izmaksas'!M85)</f>
        <v/>
      </c>
      <c r="T97" s="67" t="str">
        <f>IF('Neattiecināmās izmaksas'!N85="","",'Neattiecināmās izmaksas'!N85)</f>
        <v/>
      </c>
      <c r="U97" s="67" t="str">
        <f>IF('Neattiecināmās izmaksas'!O85="","",'Neattiecināmās izmaksas'!O85)</f>
        <v/>
      </c>
      <c r="V97" s="92" t="str">
        <f>IF('Neattiecināmās izmaksas'!P85="","",'Neattiecināmās izmaksas'!P85)</f>
        <v/>
      </c>
      <c r="X97" s="69" t="str">
        <f>IF('Neattiecināmās izmaksas'!R85="","",'Neattiecināmās izmaksas'!R85)</f>
        <v/>
      </c>
      <c r="Y97" s="91" t="str">
        <f>IF('Neattiecināmās izmaksas'!S85="","",'Neattiecināmās izmaksas'!S85)</f>
        <v/>
      </c>
      <c r="Z97" s="67" t="str">
        <f>IF('Neattiecināmās izmaksas'!T85="","",'Neattiecināmās izmaksas'!T85)</f>
        <v/>
      </c>
      <c r="AA97" s="67" t="str">
        <f>IF('Neattiecināmās izmaksas'!U85="","",'Neattiecināmās izmaksas'!U85)</f>
        <v/>
      </c>
      <c r="AB97" s="67" t="str">
        <f>IF('Neattiecināmās izmaksas'!V85="","",'Neattiecināmās izmaksas'!V85)</f>
        <v/>
      </c>
      <c r="AC97" s="43"/>
    </row>
    <row r="98" spans="1:29" s="59" customFormat="1" ht="10.5" customHeight="1" hidden="1" outlineLevel="1">
      <c r="A98" s="43"/>
      <c r="B98" s="65" t="str">
        <f>IF(Tāme!B89="","",Tāme!B89)</f>
        <v>7.10.</v>
      </c>
      <c r="C98" s="66" t="str">
        <f>IF(Tāme!C89="","",Tāme!C89)</f>
        <v/>
      </c>
      <c r="D98" s="66" t="str">
        <f>IF(Tāme!D89="","",Tāme!D89)</f>
        <v/>
      </c>
      <c r="E98" s="274" t="str">
        <f>IF(Tāme!E89="","",Tāme!E89)</f>
        <v/>
      </c>
      <c r="F98" s="67" t="str">
        <f>IF(Tāme!F89="","",Tāme!F89)</f>
        <v/>
      </c>
      <c r="G98" s="309">
        <f>IF(Tāme!G89="","",Tāme!G89)</f>
        <v>1</v>
      </c>
      <c r="H98" s="67">
        <f>IF(Tāme!H89="","",Tāme!H89)</f>
        <v>0</v>
      </c>
      <c r="I98" s="68">
        <f>IF(Tāme!I89="","",Tāme!I89)</f>
        <v>0</v>
      </c>
      <c r="J98" s="87">
        <f>IF(Tāme!J89="","",Tāme!J89)</f>
        <v>0</v>
      </c>
      <c r="K98" s="236"/>
      <c r="L98" s="69" t="str">
        <f>IF('Attiecināmās izmaksas'!L85="","",'Attiecināmās izmaksas'!L85)</f>
        <v/>
      </c>
      <c r="M98" s="91" t="str">
        <f>IF('Attiecināmās izmaksas'!M85="","",'Attiecināmās izmaksas'!M85)</f>
        <v/>
      </c>
      <c r="N98" s="67" t="str">
        <f>IF('Attiecināmās izmaksas'!N85="","",'Attiecināmās izmaksas'!N85)</f>
        <v/>
      </c>
      <c r="O98" s="67" t="str">
        <f>IF('Attiecināmās izmaksas'!O85="","",'Attiecināmās izmaksas'!O85)</f>
        <v/>
      </c>
      <c r="P98" s="92" t="str">
        <f>IF('Attiecināmās izmaksas'!P85="","",'Attiecināmās izmaksas'!P85)</f>
        <v/>
      </c>
      <c r="R98" s="69" t="str">
        <f>IF('Neattiecināmās izmaksas'!L86="","",'Neattiecināmās izmaksas'!L86)</f>
        <v/>
      </c>
      <c r="S98" s="91" t="str">
        <f>IF('Neattiecināmās izmaksas'!M86="","",'Neattiecināmās izmaksas'!M86)</f>
        <v/>
      </c>
      <c r="T98" s="67" t="str">
        <f>IF('Neattiecināmās izmaksas'!N86="","",'Neattiecināmās izmaksas'!N86)</f>
        <v/>
      </c>
      <c r="U98" s="67" t="str">
        <f>IF('Neattiecināmās izmaksas'!O86="","",'Neattiecināmās izmaksas'!O86)</f>
        <v/>
      </c>
      <c r="V98" s="92" t="str">
        <f>IF('Neattiecināmās izmaksas'!P86="","",'Neattiecināmās izmaksas'!P86)</f>
        <v/>
      </c>
      <c r="X98" s="69" t="str">
        <f>IF('Neattiecināmās izmaksas'!R86="","",'Neattiecināmās izmaksas'!R86)</f>
        <v/>
      </c>
      <c r="Y98" s="91" t="str">
        <f>IF('Neattiecināmās izmaksas'!S86="","",'Neattiecināmās izmaksas'!S86)</f>
        <v/>
      </c>
      <c r="Z98" s="67" t="str">
        <f>IF('Neattiecināmās izmaksas'!T86="","",'Neattiecināmās izmaksas'!T86)</f>
        <v/>
      </c>
      <c r="AA98" s="67" t="str">
        <f>IF('Neattiecināmās izmaksas'!U86="","",'Neattiecināmās izmaksas'!U86)</f>
        <v/>
      </c>
      <c r="AB98" s="67" t="str">
        <f>IF('Neattiecināmās izmaksas'!V86="","",'Neattiecināmās izmaksas'!V86)</f>
        <v/>
      </c>
      <c r="AC98" s="43"/>
    </row>
    <row r="99" spans="1:29" s="240" customFormat="1" ht="22.5" customHeight="1" collapsed="1">
      <c r="A99" s="43"/>
      <c r="B99" s="249">
        <v>8</v>
      </c>
      <c r="C99" s="443" t="str">
        <f>Tāme!C90</f>
        <v>Iekārtu un ierīču izmaksas
(virtuves un sanitāro telpu funkcionalitātei un iebūvējamo mēbeļu nodrošināšanai)</v>
      </c>
      <c r="D99" s="444"/>
      <c r="E99" s="296"/>
      <c r="F99" s="250"/>
      <c r="G99" s="311"/>
      <c r="H99" s="251">
        <f>SUM(H100:H109)</f>
        <v>0</v>
      </c>
      <c r="I99" s="252">
        <f>SUM(I100:I109)</f>
        <v>0</v>
      </c>
      <c r="J99" s="253">
        <f>IF(Tāme!J90="","",Tāme!J90)</f>
        <v>0</v>
      </c>
      <c r="K99" s="236"/>
      <c r="L99" s="254">
        <f>IF('Attiecināmās izmaksas'!L86="","",'Attiecināmās izmaksas'!L86)</f>
        <v>0</v>
      </c>
      <c r="M99" s="255">
        <f>IF('Attiecināmās izmaksas'!M86="","",'Attiecināmās izmaksas'!M86)</f>
        <v>0</v>
      </c>
      <c r="N99" s="250">
        <f>IF('Attiecināmās izmaksas'!N86="","",'Attiecināmās izmaksas'!N86)</f>
        <v>0</v>
      </c>
      <c r="O99" s="250">
        <f>IF('Attiecināmās izmaksas'!O86="","",'Attiecināmās izmaksas'!O86)</f>
        <v>0</v>
      </c>
      <c r="P99" s="256">
        <f>IF('Attiecināmās izmaksas'!P86="","",'Attiecināmās izmaksas'!P86)</f>
        <v>0</v>
      </c>
      <c r="Q99" s="59"/>
      <c r="R99" s="254">
        <f>IF('Neattiecināmās izmaksas'!L87="","",'Neattiecināmās izmaksas'!L87)</f>
        <v>0</v>
      </c>
      <c r="S99" s="255">
        <f>IF('Neattiecināmās izmaksas'!M87="","",'Neattiecināmās izmaksas'!M87)</f>
        <v>0</v>
      </c>
      <c r="T99" s="250">
        <f>IF('Neattiecināmās izmaksas'!N87="","",'Neattiecināmās izmaksas'!N87)</f>
        <v>0</v>
      </c>
      <c r="U99" s="250">
        <f>IF('Neattiecināmās izmaksas'!O87="","",'Neattiecināmās izmaksas'!O87)</f>
        <v>0</v>
      </c>
      <c r="V99" s="256">
        <f>IF('Neattiecināmās izmaksas'!P87="","",'Neattiecināmās izmaksas'!P87)</f>
        <v>0</v>
      </c>
      <c r="W99" s="59"/>
      <c r="X99" s="254">
        <f>IF('Neattiecināmās izmaksas'!R87="","",'Neattiecināmās izmaksas'!R87)</f>
        <v>0</v>
      </c>
      <c r="Y99" s="255">
        <f>IF('Neattiecināmās izmaksas'!S87="","",'Neattiecināmās izmaksas'!S87)</f>
        <v>0</v>
      </c>
      <c r="Z99" s="250">
        <f>IF('Neattiecināmās izmaksas'!T87="","",'Neattiecināmās izmaksas'!T87)</f>
        <v>0</v>
      </c>
      <c r="AA99" s="250">
        <f>IF('Neattiecināmās izmaksas'!U87="","",'Neattiecināmās izmaksas'!U87)</f>
        <v>0</v>
      </c>
      <c r="AB99" s="250">
        <f>IF('Neattiecināmās izmaksas'!V87="","",'Neattiecināmās izmaksas'!V87)</f>
        <v>0</v>
      </c>
      <c r="AC99" s="43"/>
    </row>
    <row r="100" spans="1:29" s="59" customFormat="1" ht="10.5" customHeight="1" hidden="1" outlineLevel="1">
      <c r="A100" s="43"/>
      <c r="B100" s="65">
        <f>IF(Tāme!B91="","",Tāme!B91)</f>
        <v>8.1</v>
      </c>
      <c r="C100" s="66" t="str">
        <f>IF(Tāme!C91="","",Tāme!C91)</f>
        <v/>
      </c>
      <c r="D100" s="274" t="str">
        <f>IF(Tāme!D91="","",Tāme!D91)</f>
        <v/>
      </c>
      <c r="E100" s="274" t="str">
        <f>IF(Tāme!E91="","",Tāme!E91)</f>
        <v/>
      </c>
      <c r="F100" s="67" t="str">
        <f>IF(Tāme!F91="","",Tāme!F91)</f>
        <v/>
      </c>
      <c r="G100" s="309">
        <f>IF(Tāme!G91="","",Tāme!G91)</f>
        <v>1</v>
      </c>
      <c r="H100" s="67">
        <f>IF(Tāme!H91="","",Tāme!H91)</f>
        <v>0</v>
      </c>
      <c r="I100" s="68">
        <f>IF(Tāme!I91="","",Tāme!I91)</f>
        <v>0</v>
      </c>
      <c r="J100" s="87">
        <f>IF(Tāme!J91="","",Tāme!J91)</f>
        <v>0</v>
      </c>
      <c r="K100" s="236"/>
      <c r="L100" s="69" t="str">
        <f>IF('Attiecināmās izmaksas'!L87="","",'Attiecināmās izmaksas'!L87)</f>
        <v/>
      </c>
      <c r="M100" s="91" t="str">
        <f>IF('Attiecināmās izmaksas'!M87="","",'Attiecināmās izmaksas'!M87)</f>
        <v/>
      </c>
      <c r="N100" s="67" t="str">
        <f>IF('Attiecināmās izmaksas'!N87="","",'Attiecināmās izmaksas'!N87)</f>
        <v/>
      </c>
      <c r="O100" s="67" t="str">
        <f>IF('Attiecināmās izmaksas'!O87="","",'Attiecināmās izmaksas'!O87)</f>
        <v/>
      </c>
      <c r="P100" s="92" t="str">
        <f>IF('Attiecināmās izmaksas'!P87="","",'Attiecināmās izmaksas'!P87)</f>
        <v/>
      </c>
      <c r="R100" s="69" t="str">
        <f>IF('Neattiecināmās izmaksas'!L88="","",'Neattiecināmās izmaksas'!L88)</f>
        <v/>
      </c>
      <c r="S100" s="91" t="str">
        <f>IF('Neattiecināmās izmaksas'!M88="","",'Neattiecināmās izmaksas'!M88)</f>
        <v/>
      </c>
      <c r="T100" s="67" t="str">
        <f>IF('Neattiecināmās izmaksas'!N88="","",'Neattiecināmās izmaksas'!N88)</f>
        <v/>
      </c>
      <c r="U100" s="67" t="str">
        <f>IF('Neattiecināmās izmaksas'!O88="","",'Neattiecināmās izmaksas'!O88)</f>
        <v/>
      </c>
      <c r="V100" s="92" t="str">
        <f>IF('Neattiecināmās izmaksas'!P88="","",'Neattiecināmās izmaksas'!P88)</f>
        <v/>
      </c>
      <c r="X100" s="69" t="str">
        <f>IF('Neattiecināmās izmaksas'!R88="","",'Neattiecināmās izmaksas'!R88)</f>
        <v/>
      </c>
      <c r="Y100" s="91" t="str">
        <f>IF('Neattiecināmās izmaksas'!S88="","",'Neattiecināmās izmaksas'!S88)</f>
        <v/>
      </c>
      <c r="Z100" s="67" t="str">
        <f>IF('Neattiecināmās izmaksas'!T88="","",'Neattiecināmās izmaksas'!T88)</f>
        <v/>
      </c>
      <c r="AA100" s="67" t="str">
        <f>IF('Neattiecināmās izmaksas'!U88="","",'Neattiecināmās izmaksas'!U88)</f>
        <v/>
      </c>
      <c r="AB100" s="67" t="str">
        <f>IF('Neattiecināmās izmaksas'!V88="","",'Neattiecināmās izmaksas'!V88)</f>
        <v/>
      </c>
      <c r="AC100" s="43"/>
    </row>
    <row r="101" spans="1:29" s="59" customFormat="1" ht="10.5" customHeight="1" hidden="1" outlineLevel="1">
      <c r="A101" s="43"/>
      <c r="B101" s="65">
        <f>IF(Tāme!B92="","",Tāme!B92)</f>
        <v>8.2</v>
      </c>
      <c r="C101" s="66" t="str">
        <f>IF(Tāme!C92="","",Tāme!C92)</f>
        <v/>
      </c>
      <c r="D101" s="274" t="str">
        <f>IF(Tāme!D92="","",Tāme!D92)</f>
        <v/>
      </c>
      <c r="E101" s="274" t="str">
        <f>IF(Tāme!E92="","",Tāme!E92)</f>
        <v/>
      </c>
      <c r="F101" s="67" t="str">
        <f>IF(Tāme!F92="","",Tāme!F92)</f>
        <v/>
      </c>
      <c r="G101" s="309">
        <f>IF(Tāme!G92="","",Tāme!G92)</f>
        <v>1</v>
      </c>
      <c r="H101" s="67">
        <f>IF(Tāme!H92="","",Tāme!H92)</f>
        <v>0</v>
      </c>
      <c r="I101" s="68">
        <f>IF(Tāme!I92="","",Tāme!I92)</f>
        <v>0</v>
      </c>
      <c r="J101" s="87">
        <f>IF(Tāme!J92="","",Tāme!J92)</f>
        <v>0</v>
      </c>
      <c r="K101" s="236"/>
      <c r="L101" s="69" t="str">
        <f>IF('Attiecināmās izmaksas'!L88="","",'Attiecināmās izmaksas'!L88)</f>
        <v/>
      </c>
      <c r="M101" s="91" t="str">
        <f>IF('Attiecināmās izmaksas'!M88="","",'Attiecināmās izmaksas'!M88)</f>
        <v/>
      </c>
      <c r="N101" s="67" t="str">
        <f>IF('Attiecināmās izmaksas'!N88="","",'Attiecināmās izmaksas'!N88)</f>
        <v/>
      </c>
      <c r="O101" s="67" t="str">
        <f>IF('Attiecināmās izmaksas'!O88="","",'Attiecināmās izmaksas'!O88)</f>
        <v/>
      </c>
      <c r="P101" s="92" t="str">
        <f>IF('Attiecināmās izmaksas'!P88="","",'Attiecināmās izmaksas'!P88)</f>
        <v/>
      </c>
      <c r="R101" s="69" t="str">
        <f>IF('Neattiecināmās izmaksas'!L89="","",'Neattiecināmās izmaksas'!L89)</f>
        <v/>
      </c>
      <c r="S101" s="91" t="str">
        <f>IF('Neattiecināmās izmaksas'!M89="","",'Neattiecināmās izmaksas'!M89)</f>
        <v/>
      </c>
      <c r="T101" s="67" t="str">
        <f>IF('Neattiecināmās izmaksas'!N89="","",'Neattiecināmās izmaksas'!N89)</f>
        <v/>
      </c>
      <c r="U101" s="67" t="str">
        <f>IF('Neattiecināmās izmaksas'!O89="","",'Neattiecināmās izmaksas'!O89)</f>
        <v/>
      </c>
      <c r="V101" s="92" t="str">
        <f>IF('Neattiecināmās izmaksas'!P89="","",'Neattiecināmās izmaksas'!P89)</f>
        <v/>
      </c>
      <c r="X101" s="69" t="str">
        <f>IF('Neattiecināmās izmaksas'!R89="","",'Neattiecināmās izmaksas'!R89)</f>
        <v/>
      </c>
      <c r="Y101" s="91" t="str">
        <f>IF('Neattiecināmās izmaksas'!S89="","",'Neattiecināmās izmaksas'!S89)</f>
        <v/>
      </c>
      <c r="Z101" s="67" t="str">
        <f>IF('Neattiecināmās izmaksas'!T89="","",'Neattiecināmās izmaksas'!T89)</f>
        <v/>
      </c>
      <c r="AA101" s="67" t="str">
        <f>IF('Neattiecināmās izmaksas'!U89="","",'Neattiecināmās izmaksas'!U89)</f>
        <v/>
      </c>
      <c r="AB101" s="67" t="str">
        <f>IF('Neattiecināmās izmaksas'!V89="","",'Neattiecināmās izmaksas'!V89)</f>
        <v/>
      </c>
      <c r="AC101" s="43"/>
    </row>
    <row r="102" spans="1:29" s="59" customFormat="1" ht="10.5" customHeight="1" hidden="1" outlineLevel="1">
      <c r="A102" s="43"/>
      <c r="B102" s="65">
        <f>IF(Tāme!B93="","",Tāme!B93)</f>
        <v>8.3</v>
      </c>
      <c r="C102" s="66" t="str">
        <f>IF(Tāme!C93="","",Tāme!C93)</f>
        <v/>
      </c>
      <c r="D102" s="274" t="str">
        <f>IF(Tāme!D93="","",Tāme!D93)</f>
        <v/>
      </c>
      <c r="E102" s="274" t="str">
        <f>IF(Tāme!E93="","",Tāme!E93)</f>
        <v/>
      </c>
      <c r="F102" s="67" t="str">
        <f>IF(Tāme!F93="","",Tāme!F93)</f>
        <v/>
      </c>
      <c r="G102" s="309">
        <f>IF(Tāme!G93="","",Tāme!G93)</f>
        <v>1</v>
      </c>
      <c r="H102" s="67">
        <f>IF(Tāme!H93="","",Tāme!H93)</f>
        <v>0</v>
      </c>
      <c r="I102" s="68">
        <f>IF(Tāme!I93="","",Tāme!I93)</f>
        <v>0</v>
      </c>
      <c r="J102" s="87">
        <f>IF(Tāme!J93="","",Tāme!J93)</f>
        <v>0</v>
      </c>
      <c r="K102" s="236"/>
      <c r="L102" s="69" t="str">
        <f>IF('Attiecināmās izmaksas'!L89="","",'Attiecināmās izmaksas'!L89)</f>
        <v/>
      </c>
      <c r="M102" s="91" t="str">
        <f>IF('Attiecināmās izmaksas'!M89="","",'Attiecināmās izmaksas'!M89)</f>
        <v/>
      </c>
      <c r="N102" s="67" t="str">
        <f>IF('Attiecināmās izmaksas'!N89="","",'Attiecināmās izmaksas'!N89)</f>
        <v/>
      </c>
      <c r="O102" s="67" t="str">
        <f>IF('Attiecināmās izmaksas'!O89="","",'Attiecināmās izmaksas'!O89)</f>
        <v/>
      </c>
      <c r="P102" s="92" t="str">
        <f>IF('Attiecināmās izmaksas'!P89="","",'Attiecināmās izmaksas'!P89)</f>
        <v/>
      </c>
      <c r="R102" s="69" t="str">
        <f>IF('Neattiecināmās izmaksas'!L90="","",'Neattiecināmās izmaksas'!L90)</f>
        <v/>
      </c>
      <c r="S102" s="91" t="str">
        <f>IF('Neattiecināmās izmaksas'!M90="","",'Neattiecināmās izmaksas'!M90)</f>
        <v/>
      </c>
      <c r="T102" s="67" t="str">
        <f>IF('Neattiecināmās izmaksas'!N90="","",'Neattiecināmās izmaksas'!N90)</f>
        <v/>
      </c>
      <c r="U102" s="67" t="str">
        <f>IF('Neattiecināmās izmaksas'!O90="","",'Neattiecināmās izmaksas'!O90)</f>
        <v/>
      </c>
      <c r="V102" s="92" t="str">
        <f>IF('Neattiecināmās izmaksas'!P90="","",'Neattiecināmās izmaksas'!P90)</f>
        <v/>
      </c>
      <c r="X102" s="69" t="str">
        <f>IF('Neattiecināmās izmaksas'!R90="","",'Neattiecināmās izmaksas'!R90)</f>
        <v/>
      </c>
      <c r="Y102" s="91" t="str">
        <f>IF('Neattiecināmās izmaksas'!S90="","",'Neattiecināmās izmaksas'!S90)</f>
        <v/>
      </c>
      <c r="Z102" s="67" t="str">
        <f>IF('Neattiecināmās izmaksas'!T90="","",'Neattiecināmās izmaksas'!T90)</f>
        <v/>
      </c>
      <c r="AA102" s="67" t="str">
        <f>IF('Neattiecināmās izmaksas'!U90="","",'Neattiecināmās izmaksas'!U90)</f>
        <v/>
      </c>
      <c r="AB102" s="67" t="str">
        <f>IF('Neattiecināmās izmaksas'!V90="","",'Neattiecināmās izmaksas'!V90)</f>
        <v/>
      </c>
      <c r="AC102" s="43"/>
    </row>
    <row r="103" spans="1:29" s="59" customFormat="1" ht="10.5" customHeight="1" hidden="1" outlineLevel="1">
      <c r="A103" s="43"/>
      <c r="B103" s="65">
        <f>IF(Tāme!B94="","",Tāme!B94)</f>
        <v>8.4</v>
      </c>
      <c r="C103" s="66" t="str">
        <f>IF(Tāme!C94="","",Tāme!C94)</f>
        <v/>
      </c>
      <c r="D103" s="274" t="str">
        <f>IF(Tāme!D94="","",Tāme!D94)</f>
        <v/>
      </c>
      <c r="E103" s="274" t="str">
        <f>IF(Tāme!E94="","",Tāme!E94)</f>
        <v/>
      </c>
      <c r="F103" s="67" t="str">
        <f>IF(Tāme!F94="","",Tāme!F94)</f>
        <v/>
      </c>
      <c r="G103" s="309">
        <f>IF(Tāme!G94="","",Tāme!G94)</f>
        <v>1</v>
      </c>
      <c r="H103" s="67">
        <f>IF(Tāme!H94="","",Tāme!H94)</f>
        <v>0</v>
      </c>
      <c r="I103" s="68">
        <f>IF(Tāme!I94="","",Tāme!I94)</f>
        <v>0</v>
      </c>
      <c r="J103" s="87">
        <f>IF(Tāme!J94="","",Tāme!J94)</f>
        <v>0</v>
      </c>
      <c r="K103" s="236"/>
      <c r="L103" s="69" t="str">
        <f>IF('Attiecināmās izmaksas'!L90="","",'Attiecināmās izmaksas'!L90)</f>
        <v/>
      </c>
      <c r="M103" s="91" t="str">
        <f>IF('Attiecināmās izmaksas'!M90="","",'Attiecināmās izmaksas'!M90)</f>
        <v/>
      </c>
      <c r="N103" s="67" t="str">
        <f>IF('Attiecināmās izmaksas'!N90="","",'Attiecināmās izmaksas'!N90)</f>
        <v/>
      </c>
      <c r="O103" s="67" t="str">
        <f>IF('Attiecināmās izmaksas'!O90="","",'Attiecināmās izmaksas'!O90)</f>
        <v/>
      </c>
      <c r="P103" s="92" t="str">
        <f>IF('Attiecināmās izmaksas'!P90="","",'Attiecināmās izmaksas'!P90)</f>
        <v/>
      </c>
      <c r="R103" s="69" t="str">
        <f>IF('Neattiecināmās izmaksas'!L91="","",'Neattiecināmās izmaksas'!L91)</f>
        <v/>
      </c>
      <c r="S103" s="91" t="str">
        <f>IF('Neattiecināmās izmaksas'!M91="","",'Neattiecināmās izmaksas'!M91)</f>
        <v/>
      </c>
      <c r="T103" s="67" t="str">
        <f>IF('Neattiecināmās izmaksas'!N91="","",'Neattiecināmās izmaksas'!N91)</f>
        <v/>
      </c>
      <c r="U103" s="67" t="str">
        <f>IF('Neattiecināmās izmaksas'!O91="","",'Neattiecināmās izmaksas'!O91)</f>
        <v/>
      </c>
      <c r="V103" s="92" t="str">
        <f>IF('Neattiecināmās izmaksas'!P91="","",'Neattiecināmās izmaksas'!P91)</f>
        <v/>
      </c>
      <c r="X103" s="69" t="str">
        <f>IF('Neattiecināmās izmaksas'!R91="","",'Neattiecināmās izmaksas'!R91)</f>
        <v/>
      </c>
      <c r="Y103" s="91" t="str">
        <f>IF('Neattiecināmās izmaksas'!S91="","",'Neattiecināmās izmaksas'!S91)</f>
        <v/>
      </c>
      <c r="Z103" s="67" t="str">
        <f>IF('Neattiecināmās izmaksas'!T91="","",'Neattiecināmās izmaksas'!T91)</f>
        <v/>
      </c>
      <c r="AA103" s="67" t="str">
        <f>IF('Neattiecināmās izmaksas'!U91="","",'Neattiecināmās izmaksas'!U91)</f>
        <v/>
      </c>
      <c r="AB103" s="67" t="str">
        <f>IF('Neattiecināmās izmaksas'!V91="","",'Neattiecināmās izmaksas'!V91)</f>
        <v/>
      </c>
      <c r="AC103" s="43"/>
    </row>
    <row r="104" spans="1:29" s="59" customFormat="1" ht="10.5" customHeight="1" hidden="1" outlineLevel="1">
      <c r="A104" s="43"/>
      <c r="B104" s="65">
        <f>IF(Tāme!B95="","",Tāme!B95)</f>
        <v>8.5</v>
      </c>
      <c r="C104" s="66" t="str">
        <f>IF(Tāme!C95="","",Tāme!C95)</f>
        <v/>
      </c>
      <c r="D104" s="274" t="str">
        <f>IF(Tāme!D95="","",Tāme!D95)</f>
        <v/>
      </c>
      <c r="E104" s="274" t="str">
        <f>IF(Tāme!E95="","",Tāme!E95)</f>
        <v/>
      </c>
      <c r="F104" s="67" t="str">
        <f>IF(Tāme!F95="","",Tāme!F95)</f>
        <v/>
      </c>
      <c r="G104" s="309">
        <f>IF(Tāme!G95="","",Tāme!G95)</f>
        <v>1</v>
      </c>
      <c r="H104" s="67">
        <f>IF(Tāme!H95="","",Tāme!H95)</f>
        <v>0</v>
      </c>
      <c r="I104" s="68">
        <f>IF(Tāme!I95="","",Tāme!I95)</f>
        <v>0</v>
      </c>
      <c r="J104" s="87">
        <f>IF(Tāme!J95="","",Tāme!J95)</f>
        <v>0</v>
      </c>
      <c r="K104" s="236"/>
      <c r="L104" s="69" t="str">
        <f>IF('Attiecināmās izmaksas'!L91="","",'Attiecināmās izmaksas'!L91)</f>
        <v/>
      </c>
      <c r="M104" s="91" t="str">
        <f>IF('Attiecināmās izmaksas'!M91="","",'Attiecināmās izmaksas'!M91)</f>
        <v/>
      </c>
      <c r="N104" s="67" t="str">
        <f>IF('Attiecināmās izmaksas'!N91="","",'Attiecināmās izmaksas'!N91)</f>
        <v/>
      </c>
      <c r="O104" s="67" t="str">
        <f>IF('Attiecināmās izmaksas'!O91="","",'Attiecināmās izmaksas'!O91)</f>
        <v/>
      </c>
      <c r="P104" s="92" t="str">
        <f>IF('Attiecināmās izmaksas'!P91="","",'Attiecināmās izmaksas'!P91)</f>
        <v/>
      </c>
      <c r="R104" s="69" t="str">
        <f>IF('Neattiecināmās izmaksas'!L92="","",'Neattiecināmās izmaksas'!L92)</f>
        <v/>
      </c>
      <c r="S104" s="91" t="str">
        <f>IF('Neattiecināmās izmaksas'!M92="","",'Neattiecināmās izmaksas'!M92)</f>
        <v/>
      </c>
      <c r="T104" s="67" t="str">
        <f>IF('Neattiecināmās izmaksas'!N92="","",'Neattiecināmās izmaksas'!N92)</f>
        <v/>
      </c>
      <c r="U104" s="67" t="str">
        <f>IF('Neattiecināmās izmaksas'!O92="","",'Neattiecināmās izmaksas'!O92)</f>
        <v/>
      </c>
      <c r="V104" s="92" t="str">
        <f>IF('Neattiecināmās izmaksas'!P92="","",'Neattiecināmās izmaksas'!P92)</f>
        <v/>
      </c>
      <c r="X104" s="69" t="str">
        <f>IF('Neattiecināmās izmaksas'!R92="","",'Neattiecināmās izmaksas'!R92)</f>
        <v/>
      </c>
      <c r="Y104" s="91" t="str">
        <f>IF('Neattiecināmās izmaksas'!S92="","",'Neattiecināmās izmaksas'!S92)</f>
        <v/>
      </c>
      <c r="Z104" s="67" t="str">
        <f>IF('Neattiecināmās izmaksas'!T92="","",'Neattiecināmās izmaksas'!T92)</f>
        <v/>
      </c>
      <c r="AA104" s="67" t="str">
        <f>IF('Neattiecināmās izmaksas'!U92="","",'Neattiecināmās izmaksas'!U92)</f>
        <v/>
      </c>
      <c r="AB104" s="67" t="str">
        <f>IF('Neattiecināmās izmaksas'!V92="","",'Neattiecināmās izmaksas'!V92)</f>
        <v/>
      </c>
      <c r="AC104" s="43"/>
    </row>
    <row r="105" spans="1:29" s="59" customFormat="1" ht="10.5" customHeight="1" hidden="1" outlineLevel="1">
      <c r="A105" s="43"/>
      <c r="B105" s="65">
        <f>IF(Tāme!B96="","",Tāme!B96)</f>
        <v>8.6</v>
      </c>
      <c r="C105" s="66" t="str">
        <f>IF(Tāme!C96="","",Tāme!C96)</f>
        <v/>
      </c>
      <c r="D105" s="274" t="str">
        <f>IF(Tāme!D96="","",Tāme!D96)</f>
        <v/>
      </c>
      <c r="E105" s="274" t="str">
        <f>IF(Tāme!E96="","",Tāme!E96)</f>
        <v/>
      </c>
      <c r="F105" s="67" t="str">
        <f>IF(Tāme!F96="","",Tāme!F96)</f>
        <v/>
      </c>
      <c r="G105" s="309">
        <f>IF(Tāme!G96="","",Tāme!G96)</f>
        <v>1</v>
      </c>
      <c r="H105" s="67">
        <f>IF(Tāme!H96="","",Tāme!H96)</f>
        <v>0</v>
      </c>
      <c r="I105" s="68">
        <f>IF(Tāme!I96="","",Tāme!I96)</f>
        <v>0</v>
      </c>
      <c r="J105" s="87">
        <f>IF(Tāme!J96="","",Tāme!J96)</f>
        <v>0</v>
      </c>
      <c r="K105" s="236"/>
      <c r="L105" s="69" t="str">
        <f>IF('Attiecināmās izmaksas'!L92="","",'Attiecināmās izmaksas'!L92)</f>
        <v/>
      </c>
      <c r="M105" s="91" t="str">
        <f>IF('Attiecināmās izmaksas'!M92="","",'Attiecināmās izmaksas'!M92)</f>
        <v/>
      </c>
      <c r="N105" s="67" t="str">
        <f>IF('Attiecināmās izmaksas'!N92="","",'Attiecināmās izmaksas'!N92)</f>
        <v/>
      </c>
      <c r="O105" s="67" t="str">
        <f>IF('Attiecināmās izmaksas'!O92="","",'Attiecināmās izmaksas'!O92)</f>
        <v/>
      </c>
      <c r="P105" s="92" t="str">
        <f>IF('Attiecināmās izmaksas'!P92="","",'Attiecināmās izmaksas'!P92)</f>
        <v/>
      </c>
      <c r="R105" s="69" t="str">
        <f>IF('Neattiecināmās izmaksas'!L93="","",'Neattiecināmās izmaksas'!L93)</f>
        <v/>
      </c>
      <c r="S105" s="91" t="str">
        <f>IF('Neattiecināmās izmaksas'!M93="","",'Neattiecināmās izmaksas'!M93)</f>
        <v/>
      </c>
      <c r="T105" s="67" t="str">
        <f>IF('Neattiecināmās izmaksas'!N93="","",'Neattiecināmās izmaksas'!N93)</f>
        <v/>
      </c>
      <c r="U105" s="67" t="str">
        <f>IF('Neattiecināmās izmaksas'!O93="","",'Neattiecināmās izmaksas'!O93)</f>
        <v/>
      </c>
      <c r="V105" s="92" t="str">
        <f>IF('Neattiecināmās izmaksas'!P93="","",'Neattiecināmās izmaksas'!P93)</f>
        <v/>
      </c>
      <c r="X105" s="69" t="str">
        <f>IF('Neattiecināmās izmaksas'!R93="","",'Neattiecināmās izmaksas'!R93)</f>
        <v/>
      </c>
      <c r="Y105" s="91" t="str">
        <f>IF('Neattiecināmās izmaksas'!S93="","",'Neattiecināmās izmaksas'!S93)</f>
        <v/>
      </c>
      <c r="Z105" s="67" t="str">
        <f>IF('Neattiecināmās izmaksas'!T93="","",'Neattiecināmās izmaksas'!T93)</f>
        <v/>
      </c>
      <c r="AA105" s="67" t="str">
        <f>IF('Neattiecināmās izmaksas'!U93="","",'Neattiecināmās izmaksas'!U93)</f>
        <v/>
      </c>
      <c r="AB105" s="67" t="str">
        <f>IF('Neattiecināmās izmaksas'!V93="","",'Neattiecināmās izmaksas'!V93)</f>
        <v/>
      </c>
      <c r="AC105" s="43"/>
    </row>
    <row r="106" spans="1:29" s="59" customFormat="1" ht="10.5" customHeight="1" hidden="1" outlineLevel="1">
      <c r="A106" s="43"/>
      <c r="B106" s="65">
        <f>IF(Tāme!B97="","",Tāme!B97)</f>
        <v>8.7</v>
      </c>
      <c r="C106" s="66" t="str">
        <f>IF(Tāme!C97="","",Tāme!C97)</f>
        <v/>
      </c>
      <c r="D106" s="274" t="str">
        <f>IF(Tāme!D97="","",Tāme!D97)</f>
        <v/>
      </c>
      <c r="E106" s="274" t="str">
        <f>IF(Tāme!E97="","",Tāme!E97)</f>
        <v/>
      </c>
      <c r="F106" s="67" t="str">
        <f>IF(Tāme!F97="","",Tāme!F97)</f>
        <v/>
      </c>
      <c r="G106" s="309">
        <f>IF(Tāme!G97="","",Tāme!G97)</f>
        <v>1</v>
      </c>
      <c r="H106" s="67">
        <f>IF(Tāme!H97="","",Tāme!H97)</f>
        <v>0</v>
      </c>
      <c r="I106" s="68">
        <f>IF(Tāme!I97="","",Tāme!I97)</f>
        <v>0</v>
      </c>
      <c r="J106" s="87">
        <f>IF(Tāme!J97="","",Tāme!J97)</f>
        <v>0</v>
      </c>
      <c r="K106" s="236"/>
      <c r="L106" s="69" t="str">
        <f>IF('Attiecināmās izmaksas'!L93="","",'Attiecināmās izmaksas'!L93)</f>
        <v/>
      </c>
      <c r="M106" s="91" t="str">
        <f>IF('Attiecināmās izmaksas'!M93="","",'Attiecināmās izmaksas'!M93)</f>
        <v/>
      </c>
      <c r="N106" s="67" t="str">
        <f>IF('Attiecināmās izmaksas'!N93="","",'Attiecināmās izmaksas'!N93)</f>
        <v/>
      </c>
      <c r="O106" s="67" t="str">
        <f>IF('Attiecināmās izmaksas'!O93="","",'Attiecināmās izmaksas'!O93)</f>
        <v/>
      </c>
      <c r="P106" s="92" t="str">
        <f>IF('Attiecināmās izmaksas'!P93="","",'Attiecināmās izmaksas'!P93)</f>
        <v/>
      </c>
      <c r="R106" s="69" t="str">
        <f>IF('Neattiecināmās izmaksas'!L94="","",'Neattiecināmās izmaksas'!L94)</f>
        <v/>
      </c>
      <c r="S106" s="91" t="str">
        <f>IF('Neattiecināmās izmaksas'!M94="","",'Neattiecināmās izmaksas'!M94)</f>
        <v/>
      </c>
      <c r="T106" s="67" t="str">
        <f>IF('Neattiecināmās izmaksas'!N94="","",'Neattiecināmās izmaksas'!N94)</f>
        <v/>
      </c>
      <c r="U106" s="67" t="str">
        <f>IF('Neattiecināmās izmaksas'!O94="","",'Neattiecināmās izmaksas'!O94)</f>
        <v/>
      </c>
      <c r="V106" s="92" t="str">
        <f>IF('Neattiecināmās izmaksas'!P94="","",'Neattiecināmās izmaksas'!P94)</f>
        <v/>
      </c>
      <c r="X106" s="69" t="str">
        <f>IF('Neattiecināmās izmaksas'!R94="","",'Neattiecināmās izmaksas'!R94)</f>
        <v/>
      </c>
      <c r="Y106" s="91" t="str">
        <f>IF('Neattiecināmās izmaksas'!S94="","",'Neattiecināmās izmaksas'!S94)</f>
        <v/>
      </c>
      <c r="Z106" s="67" t="str">
        <f>IF('Neattiecināmās izmaksas'!T94="","",'Neattiecināmās izmaksas'!T94)</f>
        <v/>
      </c>
      <c r="AA106" s="67" t="str">
        <f>IF('Neattiecināmās izmaksas'!U94="","",'Neattiecināmās izmaksas'!U94)</f>
        <v/>
      </c>
      <c r="AB106" s="67" t="str">
        <f>IF('Neattiecināmās izmaksas'!V94="","",'Neattiecināmās izmaksas'!V94)</f>
        <v/>
      </c>
      <c r="AC106" s="43"/>
    </row>
    <row r="107" spans="1:29" s="59" customFormat="1" ht="10.5" customHeight="1" hidden="1" outlineLevel="1">
      <c r="A107" s="43"/>
      <c r="B107" s="65">
        <f>IF(Tāme!B98="","",Tāme!B98)</f>
        <v>8.8</v>
      </c>
      <c r="C107" s="66" t="str">
        <f>IF(Tāme!C98="","",Tāme!C98)</f>
        <v/>
      </c>
      <c r="D107" s="274" t="str">
        <f>IF(Tāme!D98="","",Tāme!D98)</f>
        <v/>
      </c>
      <c r="E107" s="274" t="str">
        <f>IF(Tāme!E98="","",Tāme!E98)</f>
        <v/>
      </c>
      <c r="F107" s="67" t="str">
        <f>IF(Tāme!F98="","",Tāme!F98)</f>
        <v/>
      </c>
      <c r="G107" s="309">
        <f>IF(Tāme!G98="","",Tāme!G98)</f>
        <v>1</v>
      </c>
      <c r="H107" s="67">
        <f>IF(Tāme!H98="","",Tāme!H98)</f>
        <v>0</v>
      </c>
      <c r="I107" s="68">
        <f>IF(Tāme!I98="","",Tāme!I98)</f>
        <v>0</v>
      </c>
      <c r="J107" s="87">
        <f>IF(Tāme!J98="","",Tāme!J98)</f>
        <v>0</v>
      </c>
      <c r="K107" s="236"/>
      <c r="L107" s="69" t="str">
        <f>IF('Attiecināmās izmaksas'!L94="","",'Attiecināmās izmaksas'!L94)</f>
        <v/>
      </c>
      <c r="M107" s="91" t="str">
        <f>IF('Attiecināmās izmaksas'!M94="","",'Attiecināmās izmaksas'!M94)</f>
        <v/>
      </c>
      <c r="N107" s="67" t="str">
        <f>IF('Attiecināmās izmaksas'!N94="","",'Attiecināmās izmaksas'!N94)</f>
        <v/>
      </c>
      <c r="O107" s="67" t="str">
        <f>IF('Attiecināmās izmaksas'!O94="","",'Attiecināmās izmaksas'!O94)</f>
        <v/>
      </c>
      <c r="P107" s="92" t="str">
        <f>IF('Attiecināmās izmaksas'!P94="","",'Attiecināmās izmaksas'!P94)</f>
        <v/>
      </c>
      <c r="R107" s="69" t="str">
        <f>IF('Neattiecināmās izmaksas'!L95="","",'Neattiecināmās izmaksas'!L95)</f>
        <v/>
      </c>
      <c r="S107" s="91" t="str">
        <f>IF('Neattiecināmās izmaksas'!M95="","",'Neattiecināmās izmaksas'!M95)</f>
        <v/>
      </c>
      <c r="T107" s="67" t="str">
        <f>IF('Neattiecināmās izmaksas'!N95="","",'Neattiecināmās izmaksas'!N95)</f>
        <v/>
      </c>
      <c r="U107" s="67" t="str">
        <f>IF('Neattiecināmās izmaksas'!O95="","",'Neattiecināmās izmaksas'!O95)</f>
        <v/>
      </c>
      <c r="V107" s="92" t="str">
        <f>IF('Neattiecināmās izmaksas'!P95="","",'Neattiecināmās izmaksas'!P95)</f>
        <v/>
      </c>
      <c r="X107" s="69" t="str">
        <f>IF('Neattiecināmās izmaksas'!R95="","",'Neattiecināmās izmaksas'!R95)</f>
        <v/>
      </c>
      <c r="Y107" s="91" t="str">
        <f>IF('Neattiecināmās izmaksas'!S95="","",'Neattiecināmās izmaksas'!S95)</f>
        <v/>
      </c>
      <c r="Z107" s="67" t="str">
        <f>IF('Neattiecināmās izmaksas'!T95="","",'Neattiecināmās izmaksas'!T95)</f>
        <v/>
      </c>
      <c r="AA107" s="67" t="str">
        <f>IF('Neattiecināmās izmaksas'!U95="","",'Neattiecināmās izmaksas'!U95)</f>
        <v/>
      </c>
      <c r="AB107" s="67" t="str">
        <f>IF('Neattiecināmās izmaksas'!V95="","",'Neattiecināmās izmaksas'!V95)</f>
        <v/>
      </c>
      <c r="AC107" s="43"/>
    </row>
    <row r="108" spans="1:29" s="59" customFormat="1" ht="10.5" customHeight="1" hidden="1" outlineLevel="1">
      <c r="A108" s="43"/>
      <c r="B108" s="65">
        <f>IF(Tāme!B99="","",Tāme!B99)</f>
        <v>8.9</v>
      </c>
      <c r="C108" s="66" t="str">
        <f>IF(Tāme!C99="","",Tāme!C99)</f>
        <v/>
      </c>
      <c r="D108" s="274" t="str">
        <f>IF(Tāme!D99="","",Tāme!D99)</f>
        <v/>
      </c>
      <c r="E108" s="274" t="str">
        <f>IF(Tāme!E99="","",Tāme!E99)</f>
        <v/>
      </c>
      <c r="F108" s="67" t="str">
        <f>IF(Tāme!F99="","",Tāme!F99)</f>
        <v/>
      </c>
      <c r="G108" s="309">
        <f>IF(Tāme!G99="","",Tāme!G99)</f>
        <v>1</v>
      </c>
      <c r="H108" s="67">
        <f>IF(Tāme!H99="","",Tāme!H99)</f>
        <v>0</v>
      </c>
      <c r="I108" s="68">
        <f>IF(Tāme!I99="","",Tāme!I99)</f>
        <v>0</v>
      </c>
      <c r="J108" s="87">
        <f>IF(Tāme!J99="","",Tāme!J99)</f>
        <v>0</v>
      </c>
      <c r="K108" s="236"/>
      <c r="L108" s="69" t="str">
        <f>IF('Attiecināmās izmaksas'!L95="","",'Attiecināmās izmaksas'!L95)</f>
        <v/>
      </c>
      <c r="M108" s="91" t="str">
        <f>IF('Attiecināmās izmaksas'!M95="","",'Attiecināmās izmaksas'!M95)</f>
        <v/>
      </c>
      <c r="N108" s="67" t="str">
        <f>IF('Attiecināmās izmaksas'!N95="","",'Attiecināmās izmaksas'!N95)</f>
        <v/>
      </c>
      <c r="O108" s="67" t="str">
        <f>IF('Attiecināmās izmaksas'!O95="","",'Attiecināmās izmaksas'!O95)</f>
        <v/>
      </c>
      <c r="P108" s="92" t="str">
        <f>IF('Attiecināmās izmaksas'!P95="","",'Attiecināmās izmaksas'!P95)</f>
        <v/>
      </c>
      <c r="R108" s="69" t="str">
        <f>IF('Neattiecināmās izmaksas'!L96="","",'Neattiecināmās izmaksas'!L96)</f>
        <v/>
      </c>
      <c r="S108" s="91" t="str">
        <f>IF('Neattiecināmās izmaksas'!M96="","",'Neattiecināmās izmaksas'!M96)</f>
        <v/>
      </c>
      <c r="T108" s="67" t="str">
        <f>IF('Neattiecināmās izmaksas'!N96="","",'Neattiecināmās izmaksas'!N96)</f>
        <v/>
      </c>
      <c r="U108" s="67" t="str">
        <f>IF('Neattiecināmās izmaksas'!O96="","",'Neattiecināmās izmaksas'!O96)</f>
        <v/>
      </c>
      <c r="V108" s="92" t="str">
        <f>IF('Neattiecināmās izmaksas'!P96="","",'Neattiecināmās izmaksas'!P96)</f>
        <v/>
      </c>
      <c r="X108" s="69" t="str">
        <f>IF('Neattiecināmās izmaksas'!R96="","",'Neattiecināmās izmaksas'!R96)</f>
        <v/>
      </c>
      <c r="Y108" s="91" t="str">
        <f>IF('Neattiecināmās izmaksas'!S96="","",'Neattiecināmās izmaksas'!S96)</f>
        <v/>
      </c>
      <c r="Z108" s="67" t="str">
        <f>IF('Neattiecināmās izmaksas'!T96="","",'Neattiecināmās izmaksas'!T96)</f>
        <v/>
      </c>
      <c r="AA108" s="67" t="str">
        <f>IF('Neattiecināmās izmaksas'!U96="","",'Neattiecināmās izmaksas'!U96)</f>
        <v/>
      </c>
      <c r="AB108" s="67" t="str">
        <f>IF('Neattiecināmās izmaksas'!V96="","",'Neattiecināmās izmaksas'!V96)</f>
        <v/>
      </c>
      <c r="AC108" s="43"/>
    </row>
    <row r="109" spans="1:29" s="59" customFormat="1" ht="10.5" customHeight="1" hidden="1" outlineLevel="1">
      <c r="A109" s="43"/>
      <c r="B109" s="70" t="str">
        <f>IF(Tāme!B100="","",Tāme!B100)</f>
        <v>8.10.</v>
      </c>
      <c r="C109" s="71" t="str">
        <f>IF(Tāme!C100="","",Tāme!C100)</f>
        <v/>
      </c>
      <c r="D109" s="275" t="str">
        <f>IF(Tāme!D100="","",Tāme!D100)</f>
        <v/>
      </c>
      <c r="E109" s="275" t="str">
        <f>IF(Tāme!E100="","",Tāme!E100)</f>
        <v/>
      </c>
      <c r="F109" s="72" t="str">
        <f>IF(Tāme!F100="","",Tāme!F100)</f>
        <v/>
      </c>
      <c r="G109" s="310">
        <f>IF(Tāme!G100="","",Tāme!G100)</f>
        <v>1</v>
      </c>
      <c r="H109" s="72">
        <f>IF(Tāme!H100="","",Tāme!H100)</f>
        <v>0</v>
      </c>
      <c r="I109" s="73">
        <f>IF(Tāme!I100="","",Tāme!I100)</f>
        <v>0</v>
      </c>
      <c r="J109" s="88">
        <f>IF(Tāme!J100="","",Tāme!J100)</f>
        <v>0</v>
      </c>
      <c r="K109" s="236"/>
      <c r="L109" s="74" t="str">
        <f>IF('Attiecināmās izmaksas'!L96="","",'Attiecināmās izmaksas'!L96)</f>
        <v/>
      </c>
      <c r="M109" s="93" t="str">
        <f>IF('Attiecināmās izmaksas'!M96="","",'Attiecināmās izmaksas'!M96)</f>
        <v/>
      </c>
      <c r="N109" s="72" t="str">
        <f>IF('Attiecināmās izmaksas'!N96="","",'Attiecināmās izmaksas'!N96)</f>
        <v/>
      </c>
      <c r="O109" s="72" t="str">
        <f>IF('Attiecināmās izmaksas'!O96="","",'Attiecināmās izmaksas'!O96)</f>
        <v/>
      </c>
      <c r="P109" s="94" t="str">
        <f>IF('Attiecināmās izmaksas'!P96="","",'Attiecināmās izmaksas'!P96)</f>
        <v/>
      </c>
      <c r="R109" s="74" t="str">
        <f>IF('Neattiecināmās izmaksas'!L97="","",'Neattiecināmās izmaksas'!L97)</f>
        <v/>
      </c>
      <c r="S109" s="93" t="str">
        <f>IF('Neattiecināmās izmaksas'!M97="","",'Neattiecināmās izmaksas'!M97)</f>
        <v/>
      </c>
      <c r="T109" s="72" t="str">
        <f>IF('Neattiecināmās izmaksas'!N97="","",'Neattiecināmās izmaksas'!N97)</f>
        <v/>
      </c>
      <c r="U109" s="72" t="str">
        <f>IF('Neattiecināmās izmaksas'!O97="","",'Neattiecināmās izmaksas'!O97)</f>
        <v/>
      </c>
      <c r="V109" s="94" t="str">
        <f>IF('Neattiecināmās izmaksas'!P97="","",'Neattiecināmās izmaksas'!P97)</f>
        <v/>
      </c>
      <c r="X109" s="74" t="str">
        <f>IF('Neattiecināmās izmaksas'!R97="","",'Neattiecināmās izmaksas'!R97)</f>
        <v/>
      </c>
      <c r="Y109" s="93" t="str">
        <f>IF('Neattiecināmās izmaksas'!S97="","",'Neattiecināmās izmaksas'!S97)</f>
        <v/>
      </c>
      <c r="Z109" s="72" t="str">
        <f>IF('Neattiecināmās izmaksas'!T97="","",'Neattiecināmās izmaksas'!T97)</f>
        <v/>
      </c>
      <c r="AA109" s="72" t="str">
        <f>IF('Neattiecināmās izmaksas'!U97="","",'Neattiecināmās izmaksas'!U97)</f>
        <v/>
      </c>
      <c r="AB109" s="72" t="str">
        <f>IF('Neattiecināmās izmaksas'!V97="","",'Neattiecināmās izmaksas'!V97)</f>
        <v/>
      </c>
      <c r="AC109" s="43"/>
    </row>
    <row r="110" spans="1:29" s="240" customFormat="1" ht="22.5" customHeight="1" collapsed="1">
      <c r="A110" s="43"/>
      <c r="B110" s="249">
        <v>9</v>
      </c>
      <c r="C110" s="443" t="str">
        <f>Tāme!C101</f>
        <v>Izmaksas, kas saistītas ar dzīvojamās īres mājas nodošanu ekspluatācijā</v>
      </c>
      <c r="D110" s="444"/>
      <c r="E110" s="296"/>
      <c r="F110" s="250"/>
      <c r="G110" s="311"/>
      <c r="H110" s="251">
        <f>SUM(H111:H120)</f>
        <v>0</v>
      </c>
      <c r="I110" s="252">
        <f>SUM(I111:I120)</f>
        <v>0</v>
      </c>
      <c r="J110" s="253">
        <f>IF(Tāme!J101="","",Tāme!J101)</f>
        <v>0</v>
      </c>
      <c r="K110" s="236"/>
      <c r="L110" s="254">
        <f>IF('Attiecināmās izmaksas'!L97="","",'Attiecināmās izmaksas'!L97)</f>
        <v>0</v>
      </c>
      <c r="M110" s="255">
        <f>IF('Attiecināmās izmaksas'!M97="","",'Attiecināmās izmaksas'!M97)</f>
        <v>0</v>
      </c>
      <c r="N110" s="250">
        <f>IF('Attiecināmās izmaksas'!N97="","",'Attiecināmās izmaksas'!N97)</f>
        <v>0</v>
      </c>
      <c r="O110" s="250">
        <f>IF('Attiecināmās izmaksas'!O97="","",'Attiecināmās izmaksas'!O97)</f>
        <v>0</v>
      </c>
      <c r="P110" s="256">
        <f>IF('Attiecināmās izmaksas'!P97="","",'Attiecināmās izmaksas'!P97)</f>
        <v>0</v>
      </c>
      <c r="Q110" s="59"/>
      <c r="R110" s="254">
        <f>IF('Neattiecināmās izmaksas'!L98="","",'Neattiecināmās izmaksas'!L98)</f>
        <v>0</v>
      </c>
      <c r="S110" s="255">
        <f>IF('Neattiecināmās izmaksas'!M98="","",'Neattiecināmās izmaksas'!M98)</f>
        <v>0</v>
      </c>
      <c r="T110" s="250">
        <f>IF('Neattiecināmās izmaksas'!N98="","",'Neattiecināmās izmaksas'!N98)</f>
        <v>0</v>
      </c>
      <c r="U110" s="250">
        <f>IF('Neattiecināmās izmaksas'!O98="","",'Neattiecināmās izmaksas'!O98)</f>
        <v>0</v>
      </c>
      <c r="V110" s="256">
        <f>IF('Neattiecināmās izmaksas'!P98="","",'Neattiecināmās izmaksas'!P98)</f>
        <v>0</v>
      </c>
      <c r="W110" s="59"/>
      <c r="X110" s="254">
        <f>IF('Neattiecināmās izmaksas'!R98="","",'Neattiecināmās izmaksas'!R98)</f>
        <v>0</v>
      </c>
      <c r="Y110" s="255">
        <f>IF('Neattiecināmās izmaksas'!S98="","",'Neattiecināmās izmaksas'!S98)</f>
        <v>0</v>
      </c>
      <c r="Z110" s="250">
        <f>IF('Neattiecināmās izmaksas'!T98="","",'Neattiecināmās izmaksas'!T98)</f>
        <v>0</v>
      </c>
      <c r="AA110" s="250">
        <f>IF('Neattiecināmās izmaksas'!U98="","",'Neattiecināmās izmaksas'!U98)</f>
        <v>0</v>
      </c>
      <c r="AB110" s="250">
        <f>IF('Neattiecināmās izmaksas'!V98="","",'Neattiecināmās izmaksas'!V98)</f>
        <v>0</v>
      </c>
      <c r="AC110" s="43"/>
    </row>
    <row r="111" spans="1:29" s="59" customFormat="1" ht="10.5" customHeight="1" hidden="1" outlineLevel="1">
      <c r="A111" s="43"/>
      <c r="B111" s="65">
        <f>IF(Tāme!B102="","",Tāme!B102)</f>
        <v>9.1</v>
      </c>
      <c r="C111" s="66" t="str">
        <f>IF(Tāme!C102="","",Tāme!C102)</f>
        <v/>
      </c>
      <c r="D111" s="274" t="str">
        <f>IF(Tāme!D102="","",Tāme!D102)</f>
        <v/>
      </c>
      <c r="E111" s="274" t="str">
        <f>IF(Tāme!E102="","",Tāme!E102)</f>
        <v/>
      </c>
      <c r="F111" s="67" t="str">
        <f>IF(Tāme!F102="","",Tāme!F102)</f>
        <v/>
      </c>
      <c r="G111" s="309">
        <f>IF(Tāme!G102="","",Tāme!G102)</f>
        <v>1</v>
      </c>
      <c r="H111" s="67">
        <f>IF(Tāme!H102="","",Tāme!H102)</f>
        <v>0</v>
      </c>
      <c r="I111" s="68">
        <f>IF(Tāme!I102="","",Tāme!I102)</f>
        <v>0</v>
      </c>
      <c r="J111" s="87">
        <f>IF(Tāme!J102="","",Tāme!J102)</f>
        <v>0</v>
      </c>
      <c r="K111" s="236"/>
      <c r="L111" s="69" t="str">
        <f>IF('Attiecināmās izmaksas'!L98="","",'Attiecināmās izmaksas'!L98)</f>
        <v/>
      </c>
      <c r="M111" s="91" t="str">
        <f>IF('Attiecināmās izmaksas'!M98="","",'Attiecināmās izmaksas'!M98)</f>
        <v/>
      </c>
      <c r="N111" s="67" t="str">
        <f>IF('Attiecināmās izmaksas'!N98="","",'Attiecināmās izmaksas'!N98)</f>
        <v/>
      </c>
      <c r="O111" s="67" t="str">
        <f>IF('Attiecināmās izmaksas'!O98="","",'Attiecināmās izmaksas'!O98)</f>
        <v/>
      </c>
      <c r="P111" s="92" t="str">
        <f>IF('Attiecināmās izmaksas'!P98="","",'Attiecināmās izmaksas'!P98)</f>
        <v/>
      </c>
      <c r="R111" s="69" t="str">
        <f>IF('Neattiecināmās izmaksas'!L99="","",'Neattiecināmās izmaksas'!L99)</f>
        <v/>
      </c>
      <c r="S111" s="91" t="str">
        <f>IF('Neattiecināmās izmaksas'!M99="","",'Neattiecināmās izmaksas'!M99)</f>
        <v/>
      </c>
      <c r="T111" s="67" t="str">
        <f>IF('Neattiecināmās izmaksas'!N99="","",'Neattiecināmās izmaksas'!N99)</f>
        <v/>
      </c>
      <c r="U111" s="67" t="str">
        <f>IF('Neattiecināmās izmaksas'!O99="","",'Neattiecināmās izmaksas'!O99)</f>
        <v/>
      </c>
      <c r="V111" s="92" t="str">
        <f>IF('Neattiecināmās izmaksas'!P99="","",'Neattiecināmās izmaksas'!P99)</f>
        <v/>
      </c>
      <c r="X111" s="69" t="str">
        <f>IF('Neattiecināmās izmaksas'!R99="","",'Neattiecināmās izmaksas'!R99)</f>
        <v/>
      </c>
      <c r="Y111" s="91" t="str">
        <f>IF('Neattiecināmās izmaksas'!S99="","",'Neattiecināmās izmaksas'!S99)</f>
        <v/>
      </c>
      <c r="Z111" s="67" t="str">
        <f>IF('Neattiecināmās izmaksas'!T99="","",'Neattiecināmās izmaksas'!T99)</f>
        <v/>
      </c>
      <c r="AA111" s="67" t="str">
        <f>IF('Neattiecināmās izmaksas'!U99="","",'Neattiecināmās izmaksas'!U99)</f>
        <v/>
      </c>
      <c r="AB111" s="67" t="str">
        <f>IF('Neattiecināmās izmaksas'!V99="","",'Neattiecināmās izmaksas'!V99)</f>
        <v/>
      </c>
      <c r="AC111" s="43"/>
    </row>
    <row r="112" spans="1:29" s="59" customFormat="1" ht="10.5" customHeight="1" hidden="1" outlineLevel="1">
      <c r="A112" s="43"/>
      <c r="B112" s="65">
        <f>IF(Tāme!B103="","",Tāme!B103)</f>
        <v>9.2</v>
      </c>
      <c r="C112" s="66" t="str">
        <f>IF(Tāme!C103="","",Tāme!C103)</f>
        <v/>
      </c>
      <c r="D112" s="274" t="str">
        <f>IF(Tāme!D103="","",Tāme!D103)</f>
        <v/>
      </c>
      <c r="E112" s="274" t="str">
        <f>IF(Tāme!E103="","",Tāme!E103)</f>
        <v/>
      </c>
      <c r="F112" s="67" t="str">
        <f>IF(Tāme!F103="","",Tāme!F103)</f>
        <v/>
      </c>
      <c r="G112" s="309">
        <f>IF(Tāme!G103="","",Tāme!G103)</f>
        <v>1</v>
      </c>
      <c r="H112" s="67">
        <f>IF(Tāme!H103="","",Tāme!H103)</f>
        <v>0</v>
      </c>
      <c r="I112" s="68">
        <f>IF(Tāme!I103="","",Tāme!I103)</f>
        <v>0</v>
      </c>
      <c r="J112" s="87">
        <f>IF(Tāme!J103="","",Tāme!J103)</f>
        <v>0</v>
      </c>
      <c r="K112" s="236"/>
      <c r="L112" s="69" t="str">
        <f>IF('Attiecināmās izmaksas'!L99="","",'Attiecināmās izmaksas'!L99)</f>
        <v/>
      </c>
      <c r="M112" s="91" t="str">
        <f>IF('Attiecināmās izmaksas'!M99="","",'Attiecināmās izmaksas'!M99)</f>
        <v/>
      </c>
      <c r="N112" s="67" t="str">
        <f>IF('Attiecināmās izmaksas'!N99="","",'Attiecināmās izmaksas'!N99)</f>
        <v/>
      </c>
      <c r="O112" s="67" t="str">
        <f>IF('Attiecināmās izmaksas'!O99="","",'Attiecināmās izmaksas'!O99)</f>
        <v/>
      </c>
      <c r="P112" s="92" t="str">
        <f>IF('Attiecināmās izmaksas'!P99="","",'Attiecināmās izmaksas'!P99)</f>
        <v/>
      </c>
      <c r="R112" s="69" t="str">
        <f>IF('Neattiecināmās izmaksas'!L100="","",'Neattiecināmās izmaksas'!L100)</f>
        <v/>
      </c>
      <c r="S112" s="91" t="str">
        <f>IF('Neattiecināmās izmaksas'!M100="","",'Neattiecināmās izmaksas'!M100)</f>
        <v/>
      </c>
      <c r="T112" s="67" t="str">
        <f>IF('Neattiecināmās izmaksas'!N100="","",'Neattiecināmās izmaksas'!N100)</f>
        <v/>
      </c>
      <c r="U112" s="67" t="str">
        <f>IF('Neattiecināmās izmaksas'!O100="","",'Neattiecināmās izmaksas'!O100)</f>
        <v/>
      </c>
      <c r="V112" s="92" t="str">
        <f>IF('Neattiecināmās izmaksas'!P100="","",'Neattiecināmās izmaksas'!P100)</f>
        <v/>
      </c>
      <c r="X112" s="69" t="str">
        <f>IF('Neattiecināmās izmaksas'!R100="","",'Neattiecināmās izmaksas'!R100)</f>
        <v/>
      </c>
      <c r="Y112" s="91" t="str">
        <f>IF('Neattiecināmās izmaksas'!S100="","",'Neattiecināmās izmaksas'!S100)</f>
        <v/>
      </c>
      <c r="Z112" s="67" t="str">
        <f>IF('Neattiecināmās izmaksas'!T100="","",'Neattiecināmās izmaksas'!T100)</f>
        <v/>
      </c>
      <c r="AA112" s="67" t="str">
        <f>IF('Neattiecināmās izmaksas'!U100="","",'Neattiecināmās izmaksas'!U100)</f>
        <v/>
      </c>
      <c r="AB112" s="67" t="str">
        <f>IF('Neattiecināmās izmaksas'!V100="","",'Neattiecināmās izmaksas'!V100)</f>
        <v/>
      </c>
      <c r="AC112" s="43"/>
    </row>
    <row r="113" spans="1:29" s="59" customFormat="1" ht="10.5" customHeight="1" hidden="1" outlineLevel="1">
      <c r="A113" s="43"/>
      <c r="B113" s="65">
        <f>IF(Tāme!B104="","",Tāme!B104)</f>
        <v>9.3</v>
      </c>
      <c r="C113" s="66" t="str">
        <f>IF(Tāme!C104="","",Tāme!C104)</f>
        <v/>
      </c>
      <c r="D113" s="274" t="str">
        <f>IF(Tāme!D104="","",Tāme!D104)</f>
        <v/>
      </c>
      <c r="E113" s="274" t="str">
        <f>IF(Tāme!E104="","",Tāme!E104)</f>
        <v/>
      </c>
      <c r="F113" s="67" t="str">
        <f>IF(Tāme!F104="","",Tāme!F104)</f>
        <v/>
      </c>
      <c r="G113" s="309">
        <f>IF(Tāme!G104="","",Tāme!G104)</f>
        <v>1</v>
      </c>
      <c r="H113" s="67">
        <f>IF(Tāme!H104="","",Tāme!H104)</f>
        <v>0</v>
      </c>
      <c r="I113" s="68">
        <f>IF(Tāme!I104="","",Tāme!I104)</f>
        <v>0</v>
      </c>
      <c r="J113" s="87">
        <f>IF(Tāme!J104="","",Tāme!J104)</f>
        <v>0</v>
      </c>
      <c r="K113" s="236"/>
      <c r="L113" s="69" t="str">
        <f>IF('Attiecināmās izmaksas'!L100="","",'Attiecināmās izmaksas'!L100)</f>
        <v/>
      </c>
      <c r="M113" s="91" t="str">
        <f>IF('Attiecināmās izmaksas'!M100="","",'Attiecināmās izmaksas'!M100)</f>
        <v/>
      </c>
      <c r="N113" s="67" t="str">
        <f>IF('Attiecināmās izmaksas'!N100="","",'Attiecināmās izmaksas'!N100)</f>
        <v/>
      </c>
      <c r="O113" s="67" t="str">
        <f>IF('Attiecināmās izmaksas'!O100="","",'Attiecināmās izmaksas'!O100)</f>
        <v/>
      </c>
      <c r="P113" s="92" t="str">
        <f>IF('Attiecināmās izmaksas'!P100="","",'Attiecināmās izmaksas'!P100)</f>
        <v/>
      </c>
      <c r="R113" s="69" t="str">
        <f>IF('Neattiecināmās izmaksas'!L101="","",'Neattiecināmās izmaksas'!L101)</f>
        <v/>
      </c>
      <c r="S113" s="91" t="str">
        <f>IF('Neattiecināmās izmaksas'!M101="","",'Neattiecināmās izmaksas'!M101)</f>
        <v/>
      </c>
      <c r="T113" s="67" t="str">
        <f>IF('Neattiecināmās izmaksas'!N101="","",'Neattiecināmās izmaksas'!N101)</f>
        <v/>
      </c>
      <c r="U113" s="67" t="str">
        <f>IF('Neattiecināmās izmaksas'!O101="","",'Neattiecināmās izmaksas'!O101)</f>
        <v/>
      </c>
      <c r="V113" s="92" t="str">
        <f>IF('Neattiecināmās izmaksas'!P101="","",'Neattiecināmās izmaksas'!P101)</f>
        <v/>
      </c>
      <c r="X113" s="69" t="str">
        <f>IF('Neattiecināmās izmaksas'!R101="","",'Neattiecināmās izmaksas'!R101)</f>
        <v/>
      </c>
      <c r="Y113" s="91" t="str">
        <f>IF('Neattiecināmās izmaksas'!S101="","",'Neattiecināmās izmaksas'!S101)</f>
        <v/>
      </c>
      <c r="Z113" s="67" t="str">
        <f>IF('Neattiecināmās izmaksas'!T101="","",'Neattiecināmās izmaksas'!T101)</f>
        <v/>
      </c>
      <c r="AA113" s="67" t="str">
        <f>IF('Neattiecināmās izmaksas'!U101="","",'Neattiecināmās izmaksas'!U101)</f>
        <v/>
      </c>
      <c r="AB113" s="67" t="str">
        <f>IF('Neattiecināmās izmaksas'!V101="","",'Neattiecināmās izmaksas'!V101)</f>
        <v/>
      </c>
      <c r="AC113" s="43"/>
    </row>
    <row r="114" spans="1:29" s="59" customFormat="1" ht="10.5" customHeight="1" hidden="1" outlineLevel="1">
      <c r="A114" s="43"/>
      <c r="B114" s="65">
        <f>IF(Tāme!B105="","",Tāme!B105)</f>
        <v>9.4</v>
      </c>
      <c r="C114" s="66" t="str">
        <f>IF(Tāme!C105="","",Tāme!C105)</f>
        <v/>
      </c>
      <c r="D114" s="274" t="str">
        <f>IF(Tāme!D105="","",Tāme!D105)</f>
        <v/>
      </c>
      <c r="E114" s="274" t="str">
        <f>IF(Tāme!E105="","",Tāme!E105)</f>
        <v/>
      </c>
      <c r="F114" s="67" t="str">
        <f>IF(Tāme!F105="","",Tāme!F105)</f>
        <v/>
      </c>
      <c r="G114" s="309">
        <f>IF(Tāme!G105="","",Tāme!G105)</f>
        <v>1</v>
      </c>
      <c r="H114" s="67">
        <f>IF(Tāme!H105="","",Tāme!H105)</f>
        <v>0</v>
      </c>
      <c r="I114" s="68">
        <f>IF(Tāme!I105="","",Tāme!I105)</f>
        <v>0</v>
      </c>
      <c r="J114" s="87">
        <f>IF(Tāme!J105="","",Tāme!J105)</f>
        <v>0</v>
      </c>
      <c r="K114" s="236"/>
      <c r="L114" s="69" t="str">
        <f>IF('Attiecināmās izmaksas'!L101="","",'Attiecināmās izmaksas'!L101)</f>
        <v/>
      </c>
      <c r="M114" s="91" t="str">
        <f>IF('Attiecināmās izmaksas'!M101="","",'Attiecināmās izmaksas'!M101)</f>
        <v/>
      </c>
      <c r="N114" s="67" t="str">
        <f>IF('Attiecināmās izmaksas'!N101="","",'Attiecināmās izmaksas'!N101)</f>
        <v/>
      </c>
      <c r="O114" s="67" t="str">
        <f>IF('Attiecināmās izmaksas'!O101="","",'Attiecināmās izmaksas'!O101)</f>
        <v/>
      </c>
      <c r="P114" s="92" t="str">
        <f>IF('Attiecināmās izmaksas'!P101="","",'Attiecināmās izmaksas'!P101)</f>
        <v/>
      </c>
      <c r="R114" s="69" t="str">
        <f>IF('Neattiecināmās izmaksas'!L102="","",'Neattiecināmās izmaksas'!L102)</f>
        <v/>
      </c>
      <c r="S114" s="91" t="str">
        <f>IF('Neattiecināmās izmaksas'!M102="","",'Neattiecināmās izmaksas'!M102)</f>
        <v/>
      </c>
      <c r="T114" s="67" t="str">
        <f>IF('Neattiecināmās izmaksas'!N102="","",'Neattiecināmās izmaksas'!N102)</f>
        <v/>
      </c>
      <c r="U114" s="67" t="str">
        <f>IF('Neattiecināmās izmaksas'!O102="","",'Neattiecināmās izmaksas'!O102)</f>
        <v/>
      </c>
      <c r="V114" s="92" t="str">
        <f>IF('Neattiecināmās izmaksas'!P102="","",'Neattiecināmās izmaksas'!P102)</f>
        <v/>
      </c>
      <c r="X114" s="69" t="str">
        <f>IF('Neattiecināmās izmaksas'!R102="","",'Neattiecināmās izmaksas'!R102)</f>
        <v/>
      </c>
      <c r="Y114" s="91" t="str">
        <f>IF('Neattiecināmās izmaksas'!S102="","",'Neattiecināmās izmaksas'!S102)</f>
        <v/>
      </c>
      <c r="Z114" s="67" t="str">
        <f>IF('Neattiecināmās izmaksas'!T102="","",'Neattiecināmās izmaksas'!T102)</f>
        <v/>
      </c>
      <c r="AA114" s="67" t="str">
        <f>IF('Neattiecināmās izmaksas'!U102="","",'Neattiecināmās izmaksas'!U102)</f>
        <v/>
      </c>
      <c r="AB114" s="67" t="str">
        <f>IF('Neattiecināmās izmaksas'!V102="","",'Neattiecināmās izmaksas'!V102)</f>
        <v/>
      </c>
      <c r="AC114" s="43"/>
    </row>
    <row r="115" spans="1:29" s="59" customFormat="1" ht="10.5" customHeight="1" hidden="1" outlineLevel="1">
      <c r="A115" s="43"/>
      <c r="B115" s="65">
        <f>IF(Tāme!B106="","",Tāme!B106)</f>
        <v>9.5</v>
      </c>
      <c r="C115" s="66" t="str">
        <f>IF(Tāme!C106="","",Tāme!C106)</f>
        <v/>
      </c>
      <c r="D115" s="274" t="str">
        <f>IF(Tāme!D106="","",Tāme!D106)</f>
        <v/>
      </c>
      <c r="E115" s="274" t="str">
        <f>IF(Tāme!E106="","",Tāme!E106)</f>
        <v/>
      </c>
      <c r="F115" s="67" t="str">
        <f>IF(Tāme!F106="","",Tāme!F106)</f>
        <v/>
      </c>
      <c r="G115" s="309">
        <f>IF(Tāme!G106="","",Tāme!G106)</f>
        <v>1</v>
      </c>
      <c r="H115" s="67">
        <f>IF(Tāme!H106="","",Tāme!H106)</f>
        <v>0</v>
      </c>
      <c r="I115" s="68">
        <f>IF(Tāme!I106="","",Tāme!I106)</f>
        <v>0</v>
      </c>
      <c r="J115" s="87">
        <f>IF(Tāme!J106="","",Tāme!J106)</f>
        <v>0</v>
      </c>
      <c r="K115" s="236"/>
      <c r="L115" s="69" t="str">
        <f>IF('Attiecināmās izmaksas'!L102="","",'Attiecināmās izmaksas'!L102)</f>
        <v/>
      </c>
      <c r="M115" s="91" t="str">
        <f>IF('Attiecināmās izmaksas'!M102="","",'Attiecināmās izmaksas'!M102)</f>
        <v/>
      </c>
      <c r="N115" s="67" t="str">
        <f>IF('Attiecināmās izmaksas'!N102="","",'Attiecināmās izmaksas'!N102)</f>
        <v/>
      </c>
      <c r="O115" s="67" t="str">
        <f>IF('Attiecināmās izmaksas'!O102="","",'Attiecināmās izmaksas'!O102)</f>
        <v/>
      </c>
      <c r="P115" s="92" t="str">
        <f>IF('Attiecināmās izmaksas'!P102="","",'Attiecināmās izmaksas'!P102)</f>
        <v/>
      </c>
      <c r="R115" s="69" t="str">
        <f>IF('Neattiecināmās izmaksas'!L103="","",'Neattiecināmās izmaksas'!L103)</f>
        <v/>
      </c>
      <c r="S115" s="91" t="str">
        <f>IF('Neattiecināmās izmaksas'!M103="","",'Neattiecināmās izmaksas'!M103)</f>
        <v/>
      </c>
      <c r="T115" s="67" t="str">
        <f>IF('Neattiecināmās izmaksas'!N103="","",'Neattiecināmās izmaksas'!N103)</f>
        <v/>
      </c>
      <c r="U115" s="67" t="str">
        <f>IF('Neattiecināmās izmaksas'!O103="","",'Neattiecināmās izmaksas'!O103)</f>
        <v/>
      </c>
      <c r="V115" s="92" t="str">
        <f>IF('Neattiecināmās izmaksas'!P103="","",'Neattiecināmās izmaksas'!P103)</f>
        <v/>
      </c>
      <c r="X115" s="69" t="str">
        <f>IF('Neattiecināmās izmaksas'!R103="","",'Neattiecināmās izmaksas'!R103)</f>
        <v/>
      </c>
      <c r="Y115" s="91" t="str">
        <f>IF('Neattiecināmās izmaksas'!S103="","",'Neattiecināmās izmaksas'!S103)</f>
        <v/>
      </c>
      <c r="Z115" s="67" t="str">
        <f>IF('Neattiecināmās izmaksas'!T103="","",'Neattiecināmās izmaksas'!T103)</f>
        <v/>
      </c>
      <c r="AA115" s="67" t="str">
        <f>IF('Neattiecināmās izmaksas'!U103="","",'Neattiecināmās izmaksas'!U103)</f>
        <v/>
      </c>
      <c r="AB115" s="67" t="str">
        <f>IF('Neattiecināmās izmaksas'!V103="","",'Neattiecināmās izmaksas'!V103)</f>
        <v/>
      </c>
      <c r="AC115" s="43"/>
    </row>
    <row r="116" spans="1:29" s="59" customFormat="1" ht="10.5" customHeight="1" hidden="1" outlineLevel="1">
      <c r="A116" s="43"/>
      <c r="B116" s="65">
        <f>IF(Tāme!B107="","",Tāme!B107)</f>
        <v>9.6</v>
      </c>
      <c r="C116" s="66" t="str">
        <f>IF(Tāme!C107="","",Tāme!C107)</f>
        <v/>
      </c>
      <c r="D116" s="274" t="str">
        <f>IF(Tāme!D107="","",Tāme!D107)</f>
        <v/>
      </c>
      <c r="E116" s="274" t="str">
        <f>IF(Tāme!E107="","",Tāme!E107)</f>
        <v/>
      </c>
      <c r="F116" s="67" t="str">
        <f>IF(Tāme!F107="","",Tāme!F107)</f>
        <v/>
      </c>
      <c r="G116" s="309">
        <f>IF(Tāme!G107="","",Tāme!G107)</f>
        <v>1</v>
      </c>
      <c r="H116" s="67">
        <f>IF(Tāme!H107="","",Tāme!H107)</f>
        <v>0</v>
      </c>
      <c r="I116" s="68">
        <f>IF(Tāme!I107="","",Tāme!I107)</f>
        <v>0</v>
      </c>
      <c r="J116" s="87">
        <f>IF(Tāme!J107="","",Tāme!J107)</f>
        <v>0</v>
      </c>
      <c r="K116" s="236"/>
      <c r="L116" s="69" t="str">
        <f>IF('Attiecināmās izmaksas'!L103="","",'Attiecināmās izmaksas'!L103)</f>
        <v/>
      </c>
      <c r="M116" s="91" t="str">
        <f>IF('Attiecināmās izmaksas'!M103="","",'Attiecināmās izmaksas'!M103)</f>
        <v/>
      </c>
      <c r="N116" s="67" t="str">
        <f>IF('Attiecināmās izmaksas'!N103="","",'Attiecināmās izmaksas'!N103)</f>
        <v/>
      </c>
      <c r="O116" s="67" t="str">
        <f>IF('Attiecināmās izmaksas'!O103="","",'Attiecināmās izmaksas'!O103)</f>
        <v/>
      </c>
      <c r="P116" s="92" t="str">
        <f>IF('Attiecināmās izmaksas'!P103="","",'Attiecināmās izmaksas'!P103)</f>
        <v/>
      </c>
      <c r="R116" s="69" t="str">
        <f>IF('Neattiecināmās izmaksas'!L104="","",'Neattiecināmās izmaksas'!L104)</f>
        <v/>
      </c>
      <c r="S116" s="91" t="str">
        <f>IF('Neattiecināmās izmaksas'!M104="","",'Neattiecināmās izmaksas'!M104)</f>
        <v/>
      </c>
      <c r="T116" s="67" t="str">
        <f>IF('Neattiecināmās izmaksas'!N104="","",'Neattiecināmās izmaksas'!N104)</f>
        <v/>
      </c>
      <c r="U116" s="67" t="str">
        <f>IF('Neattiecināmās izmaksas'!O104="","",'Neattiecināmās izmaksas'!O104)</f>
        <v/>
      </c>
      <c r="V116" s="92" t="str">
        <f>IF('Neattiecināmās izmaksas'!P104="","",'Neattiecināmās izmaksas'!P104)</f>
        <v/>
      </c>
      <c r="X116" s="69" t="str">
        <f>IF('Neattiecināmās izmaksas'!R104="","",'Neattiecināmās izmaksas'!R104)</f>
        <v/>
      </c>
      <c r="Y116" s="91" t="str">
        <f>IF('Neattiecināmās izmaksas'!S104="","",'Neattiecināmās izmaksas'!S104)</f>
        <v/>
      </c>
      <c r="Z116" s="67" t="str">
        <f>IF('Neattiecināmās izmaksas'!T104="","",'Neattiecināmās izmaksas'!T104)</f>
        <v/>
      </c>
      <c r="AA116" s="67" t="str">
        <f>IF('Neattiecināmās izmaksas'!U104="","",'Neattiecināmās izmaksas'!U104)</f>
        <v/>
      </c>
      <c r="AB116" s="67" t="str">
        <f>IF('Neattiecināmās izmaksas'!V104="","",'Neattiecināmās izmaksas'!V104)</f>
        <v/>
      </c>
      <c r="AC116" s="43"/>
    </row>
    <row r="117" spans="1:29" s="59" customFormat="1" ht="10.5" customHeight="1" hidden="1" outlineLevel="1">
      <c r="A117" s="43"/>
      <c r="B117" s="65">
        <f>IF(Tāme!B108="","",Tāme!B108)</f>
        <v>9.7</v>
      </c>
      <c r="C117" s="66" t="str">
        <f>IF(Tāme!C108="","",Tāme!C108)</f>
        <v/>
      </c>
      <c r="D117" s="274" t="str">
        <f>IF(Tāme!D108="","",Tāme!D108)</f>
        <v/>
      </c>
      <c r="E117" s="274" t="str">
        <f>IF(Tāme!E108="","",Tāme!E108)</f>
        <v/>
      </c>
      <c r="F117" s="67" t="str">
        <f>IF(Tāme!F108="","",Tāme!F108)</f>
        <v/>
      </c>
      <c r="G117" s="309">
        <f>IF(Tāme!G108="","",Tāme!G108)</f>
        <v>1</v>
      </c>
      <c r="H117" s="67">
        <f>IF(Tāme!H108="","",Tāme!H108)</f>
        <v>0</v>
      </c>
      <c r="I117" s="68">
        <f>IF(Tāme!I108="","",Tāme!I108)</f>
        <v>0</v>
      </c>
      <c r="J117" s="87">
        <f>IF(Tāme!J108="","",Tāme!J108)</f>
        <v>0</v>
      </c>
      <c r="K117" s="236"/>
      <c r="L117" s="69" t="str">
        <f>IF('Attiecināmās izmaksas'!L104="","",'Attiecināmās izmaksas'!L104)</f>
        <v/>
      </c>
      <c r="M117" s="91" t="str">
        <f>IF('Attiecināmās izmaksas'!M104="","",'Attiecināmās izmaksas'!M104)</f>
        <v/>
      </c>
      <c r="N117" s="67" t="str">
        <f>IF('Attiecināmās izmaksas'!N104="","",'Attiecināmās izmaksas'!N104)</f>
        <v/>
      </c>
      <c r="O117" s="67" t="str">
        <f>IF('Attiecināmās izmaksas'!O104="","",'Attiecināmās izmaksas'!O104)</f>
        <v/>
      </c>
      <c r="P117" s="92" t="str">
        <f>IF('Attiecināmās izmaksas'!P104="","",'Attiecināmās izmaksas'!P104)</f>
        <v/>
      </c>
      <c r="R117" s="69" t="str">
        <f>IF('Neattiecināmās izmaksas'!L105="","",'Neattiecināmās izmaksas'!L105)</f>
        <v/>
      </c>
      <c r="S117" s="91" t="str">
        <f>IF('Neattiecināmās izmaksas'!M105="","",'Neattiecināmās izmaksas'!M105)</f>
        <v/>
      </c>
      <c r="T117" s="67" t="str">
        <f>IF('Neattiecināmās izmaksas'!N105="","",'Neattiecināmās izmaksas'!N105)</f>
        <v/>
      </c>
      <c r="U117" s="67" t="str">
        <f>IF('Neattiecināmās izmaksas'!O105="","",'Neattiecināmās izmaksas'!O105)</f>
        <v/>
      </c>
      <c r="V117" s="92" t="str">
        <f>IF('Neattiecināmās izmaksas'!P105="","",'Neattiecināmās izmaksas'!P105)</f>
        <v/>
      </c>
      <c r="X117" s="69" t="str">
        <f>IF('Neattiecināmās izmaksas'!R105="","",'Neattiecināmās izmaksas'!R105)</f>
        <v/>
      </c>
      <c r="Y117" s="91" t="str">
        <f>IF('Neattiecināmās izmaksas'!S105="","",'Neattiecināmās izmaksas'!S105)</f>
        <v/>
      </c>
      <c r="Z117" s="67" t="str">
        <f>IF('Neattiecināmās izmaksas'!T105="","",'Neattiecināmās izmaksas'!T105)</f>
        <v/>
      </c>
      <c r="AA117" s="67" t="str">
        <f>IF('Neattiecināmās izmaksas'!U105="","",'Neattiecināmās izmaksas'!U105)</f>
        <v/>
      </c>
      <c r="AB117" s="67" t="str">
        <f>IF('Neattiecināmās izmaksas'!V105="","",'Neattiecināmās izmaksas'!V105)</f>
        <v/>
      </c>
      <c r="AC117" s="43"/>
    </row>
    <row r="118" spans="1:29" s="59" customFormat="1" ht="10.5" customHeight="1" hidden="1" outlineLevel="1">
      <c r="A118" s="43"/>
      <c r="B118" s="65">
        <f>IF(Tāme!B109="","",Tāme!B109)</f>
        <v>9.8</v>
      </c>
      <c r="C118" s="66" t="str">
        <f>IF(Tāme!C109="","",Tāme!C109)</f>
        <v/>
      </c>
      <c r="D118" s="274" t="str">
        <f>IF(Tāme!D109="","",Tāme!D109)</f>
        <v/>
      </c>
      <c r="E118" s="274" t="str">
        <f>IF(Tāme!E109="","",Tāme!E109)</f>
        <v/>
      </c>
      <c r="F118" s="67" t="str">
        <f>IF(Tāme!F109="","",Tāme!F109)</f>
        <v/>
      </c>
      <c r="G118" s="309">
        <f>IF(Tāme!G109="","",Tāme!G109)</f>
        <v>1</v>
      </c>
      <c r="H118" s="67">
        <f>IF(Tāme!H109="","",Tāme!H109)</f>
        <v>0</v>
      </c>
      <c r="I118" s="68">
        <f>IF(Tāme!I109="","",Tāme!I109)</f>
        <v>0</v>
      </c>
      <c r="J118" s="87">
        <f>IF(Tāme!J109="","",Tāme!J109)</f>
        <v>0</v>
      </c>
      <c r="K118" s="236"/>
      <c r="L118" s="69" t="str">
        <f>IF('Attiecināmās izmaksas'!L105="","",'Attiecināmās izmaksas'!L105)</f>
        <v/>
      </c>
      <c r="M118" s="91" t="str">
        <f>IF('Attiecināmās izmaksas'!M105="","",'Attiecināmās izmaksas'!M105)</f>
        <v/>
      </c>
      <c r="N118" s="67" t="str">
        <f>IF('Attiecināmās izmaksas'!N105="","",'Attiecināmās izmaksas'!N105)</f>
        <v/>
      </c>
      <c r="O118" s="67" t="str">
        <f>IF('Attiecināmās izmaksas'!O105="","",'Attiecināmās izmaksas'!O105)</f>
        <v/>
      </c>
      <c r="P118" s="92" t="str">
        <f>IF('Attiecināmās izmaksas'!P105="","",'Attiecināmās izmaksas'!P105)</f>
        <v/>
      </c>
      <c r="R118" s="69" t="str">
        <f>IF('Neattiecināmās izmaksas'!L106="","",'Neattiecināmās izmaksas'!L106)</f>
        <v/>
      </c>
      <c r="S118" s="91" t="str">
        <f>IF('Neattiecināmās izmaksas'!M106="","",'Neattiecināmās izmaksas'!M106)</f>
        <v/>
      </c>
      <c r="T118" s="67" t="str">
        <f>IF('Neattiecināmās izmaksas'!N106="","",'Neattiecināmās izmaksas'!N106)</f>
        <v/>
      </c>
      <c r="U118" s="67" t="str">
        <f>IF('Neattiecināmās izmaksas'!O106="","",'Neattiecināmās izmaksas'!O106)</f>
        <v/>
      </c>
      <c r="V118" s="92" t="str">
        <f>IF('Neattiecināmās izmaksas'!P106="","",'Neattiecināmās izmaksas'!P106)</f>
        <v/>
      </c>
      <c r="X118" s="69" t="str">
        <f>IF('Neattiecināmās izmaksas'!R106="","",'Neattiecināmās izmaksas'!R106)</f>
        <v/>
      </c>
      <c r="Y118" s="91" t="str">
        <f>IF('Neattiecināmās izmaksas'!S106="","",'Neattiecināmās izmaksas'!S106)</f>
        <v/>
      </c>
      <c r="Z118" s="67" t="str">
        <f>IF('Neattiecināmās izmaksas'!T106="","",'Neattiecināmās izmaksas'!T106)</f>
        <v/>
      </c>
      <c r="AA118" s="67" t="str">
        <f>IF('Neattiecināmās izmaksas'!U106="","",'Neattiecināmās izmaksas'!U106)</f>
        <v/>
      </c>
      <c r="AB118" s="67" t="str">
        <f>IF('Neattiecināmās izmaksas'!V106="","",'Neattiecināmās izmaksas'!V106)</f>
        <v/>
      </c>
      <c r="AC118" s="43"/>
    </row>
    <row r="119" spans="1:29" s="59" customFormat="1" ht="10.5" customHeight="1" hidden="1" outlineLevel="1">
      <c r="A119" s="43"/>
      <c r="B119" s="65">
        <f>IF(Tāme!B110="","",Tāme!B110)</f>
        <v>9.9</v>
      </c>
      <c r="C119" s="66" t="str">
        <f>IF(Tāme!C110="","",Tāme!C110)</f>
        <v/>
      </c>
      <c r="D119" s="274" t="str">
        <f>IF(Tāme!D110="","",Tāme!D110)</f>
        <v/>
      </c>
      <c r="E119" s="274" t="str">
        <f>IF(Tāme!E110="","",Tāme!E110)</f>
        <v/>
      </c>
      <c r="F119" s="67" t="str">
        <f>IF(Tāme!F110="","",Tāme!F110)</f>
        <v/>
      </c>
      <c r="G119" s="309">
        <f>IF(Tāme!G110="","",Tāme!G110)</f>
        <v>1</v>
      </c>
      <c r="H119" s="67">
        <f>IF(Tāme!H110="","",Tāme!H110)</f>
        <v>0</v>
      </c>
      <c r="I119" s="68">
        <f>IF(Tāme!I110="","",Tāme!I110)</f>
        <v>0</v>
      </c>
      <c r="J119" s="87">
        <f>IF(Tāme!J110="","",Tāme!J110)</f>
        <v>0</v>
      </c>
      <c r="K119" s="236"/>
      <c r="L119" s="69" t="str">
        <f>IF('Attiecināmās izmaksas'!L106="","",'Attiecināmās izmaksas'!L106)</f>
        <v/>
      </c>
      <c r="M119" s="91" t="str">
        <f>IF('Attiecināmās izmaksas'!M106="","",'Attiecināmās izmaksas'!M106)</f>
        <v/>
      </c>
      <c r="N119" s="67" t="str">
        <f>IF('Attiecināmās izmaksas'!N106="","",'Attiecināmās izmaksas'!N106)</f>
        <v/>
      </c>
      <c r="O119" s="67" t="str">
        <f>IF('Attiecināmās izmaksas'!O106="","",'Attiecināmās izmaksas'!O106)</f>
        <v/>
      </c>
      <c r="P119" s="92" t="str">
        <f>IF('Attiecināmās izmaksas'!P106="","",'Attiecināmās izmaksas'!P106)</f>
        <v/>
      </c>
      <c r="R119" s="69" t="str">
        <f>IF('Neattiecināmās izmaksas'!L107="","",'Neattiecināmās izmaksas'!L107)</f>
        <v/>
      </c>
      <c r="S119" s="91" t="str">
        <f>IF('Neattiecināmās izmaksas'!M107="","",'Neattiecināmās izmaksas'!M107)</f>
        <v/>
      </c>
      <c r="T119" s="67" t="str">
        <f>IF('Neattiecināmās izmaksas'!N107="","",'Neattiecināmās izmaksas'!N107)</f>
        <v/>
      </c>
      <c r="U119" s="67" t="str">
        <f>IF('Neattiecināmās izmaksas'!O107="","",'Neattiecināmās izmaksas'!O107)</f>
        <v/>
      </c>
      <c r="V119" s="92" t="str">
        <f>IF('Neattiecināmās izmaksas'!P107="","",'Neattiecināmās izmaksas'!P107)</f>
        <v/>
      </c>
      <c r="X119" s="69" t="str">
        <f>IF('Neattiecināmās izmaksas'!R107="","",'Neattiecināmās izmaksas'!R107)</f>
        <v/>
      </c>
      <c r="Y119" s="91" t="str">
        <f>IF('Neattiecināmās izmaksas'!S107="","",'Neattiecināmās izmaksas'!S107)</f>
        <v/>
      </c>
      <c r="Z119" s="67" t="str">
        <f>IF('Neattiecināmās izmaksas'!T107="","",'Neattiecināmās izmaksas'!T107)</f>
        <v/>
      </c>
      <c r="AA119" s="67" t="str">
        <f>IF('Neattiecināmās izmaksas'!U107="","",'Neattiecināmās izmaksas'!U107)</f>
        <v/>
      </c>
      <c r="AB119" s="67" t="str">
        <f>IF('Neattiecināmās izmaksas'!V107="","",'Neattiecināmās izmaksas'!V107)</f>
        <v/>
      </c>
      <c r="AC119" s="43"/>
    </row>
    <row r="120" spans="1:29" s="59" customFormat="1" ht="10.5" customHeight="1" hidden="1" outlineLevel="1">
      <c r="A120" s="43"/>
      <c r="B120" s="65" t="str">
        <f>IF(Tāme!B111="","",Tāme!B111)</f>
        <v>9.10.</v>
      </c>
      <c r="C120" s="66" t="str">
        <f>IF(Tāme!C111="","",Tāme!C111)</f>
        <v/>
      </c>
      <c r="D120" s="274" t="str">
        <f>IF(Tāme!D111="","",Tāme!D111)</f>
        <v/>
      </c>
      <c r="E120" s="274" t="str">
        <f>IF(Tāme!E111="","",Tāme!E111)</f>
        <v/>
      </c>
      <c r="F120" s="67" t="str">
        <f>IF(Tāme!F111="","",Tāme!F111)</f>
        <v/>
      </c>
      <c r="G120" s="309">
        <f>IF(Tāme!G111="","",Tāme!G111)</f>
        <v>1</v>
      </c>
      <c r="H120" s="67">
        <f>IF(Tāme!H111="","",Tāme!H111)</f>
        <v>0</v>
      </c>
      <c r="I120" s="68">
        <f>IF(Tāme!I111="","",Tāme!I111)</f>
        <v>0</v>
      </c>
      <c r="J120" s="89">
        <f>IF(Tāme!J111="","",Tāme!J111)</f>
        <v>0</v>
      </c>
      <c r="K120" s="236"/>
      <c r="L120" s="75" t="str">
        <f>IF('Attiecināmās izmaksas'!L107="","",'Attiecināmās izmaksas'!L107)</f>
        <v/>
      </c>
      <c r="M120" s="95" t="str">
        <f>IF('Attiecināmās izmaksas'!M107="","",'Attiecināmās izmaksas'!M107)</f>
        <v/>
      </c>
      <c r="N120" s="80" t="str">
        <f>IF('Attiecināmās izmaksas'!N107="","",'Attiecināmās izmaksas'!N107)</f>
        <v/>
      </c>
      <c r="O120" s="80" t="str">
        <f>IF('Attiecināmās izmaksas'!O107="","",'Attiecināmās izmaksas'!O107)</f>
        <v/>
      </c>
      <c r="P120" s="96" t="str">
        <f>IF('Attiecināmās izmaksas'!P107="","",'Attiecināmās izmaksas'!P107)</f>
        <v/>
      </c>
      <c r="R120" s="75" t="str">
        <f>IF('Neattiecināmās izmaksas'!L108="","",'Neattiecināmās izmaksas'!L108)</f>
        <v/>
      </c>
      <c r="S120" s="95" t="str">
        <f>IF('Neattiecināmās izmaksas'!M108="","",'Neattiecināmās izmaksas'!M108)</f>
        <v/>
      </c>
      <c r="T120" s="80" t="str">
        <f>IF('Neattiecināmās izmaksas'!N108="","",'Neattiecināmās izmaksas'!N108)</f>
        <v/>
      </c>
      <c r="U120" s="80" t="str">
        <f>IF('Neattiecināmās izmaksas'!O108="","",'Neattiecināmās izmaksas'!O108)</f>
        <v/>
      </c>
      <c r="V120" s="96" t="str">
        <f>IF('Neattiecināmās izmaksas'!P108="","",'Neattiecināmās izmaksas'!P108)</f>
        <v/>
      </c>
      <c r="X120" s="75" t="str">
        <f>IF('Neattiecināmās izmaksas'!R108="","",'Neattiecināmās izmaksas'!R108)</f>
        <v/>
      </c>
      <c r="Y120" s="95" t="str">
        <f>IF('Neattiecināmās izmaksas'!S108="","",'Neattiecināmās izmaksas'!S108)</f>
        <v/>
      </c>
      <c r="Z120" s="80" t="str">
        <f>IF('Neattiecināmās izmaksas'!T108="","",'Neattiecināmās izmaksas'!T108)</f>
        <v/>
      </c>
      <c r="AA120" s="80" t="str">
        <f>IF('Neattiecināmās izmaksas'!U108="","",'Neattiecināmās izmaksas'!U108)</f>
        <v/>
      </c>
      <c r="AB120" s="80" t="str">
        <f>IF('Neattiecināmās izmaksas'!V108="","",'Neattiecināmās izmaksas'!V108)</f>
        <v/>
      </c>
      <c r="AC120" s="43"/>
    </row>
    <row r="121" spans="1:29" s="240" customFormat="1" ht="22.5" customHeight="1" collapsed="1" thickBot="1">
      <c r="A121" s="43"/>
      <c r="B121" s="249">
        <f>IF(Tāme!B112="","",Tāme!B112)</f>
        <v>10</v>
      </c>
      <c r="C121" s="443" t="str">
        <f>IF(Tāme!C112="","",Tāme!C112)</f>
        <v>Dzīvojamās īres mājas teritorijas labiekārtošanas izmaksas</v>
      </c>
      <c r="D121" s="444" t="str">
        <f>IF(Tāme!D112="","",Tāme!D112)</f>
        <v/>
      </c>
      <c r="E121" s="296"/>
      <c r="F121" s="250"/>
      <c r="G121" s="311"/>
      <c r="H121" s="251">
        <f>SUM(H122:H131)</f>
        <v>0</v>
      </c>
      <c r="I121" s="252">
        <f>SUM(I122:I131)</f>
        <v>0</v>
      </c>
      <c r="J121" s="253">
        <f>IF(Tāme!J112="","",Tāme!J112)</f>
        <v>0</v>
      </c>
      <c r="K121" s="236"/>
      <c r="L121" s="254">
        <f>IF('Attiecināmās izmaksas'!L108="","",'Attiecināmās izmaksas'!L108)</f>
        <v>0</v>
      </c>
      <c r="M121" s="255">
        <f>IF('Attiecināmās izmaksas'!M108="","",'Attiecināmās izmaksas'!M108)</f>
        <v>0</v>
      </c>
      <c r="N121" s="250">
        <f>IF('Attiecināmās izmaksas'!N108="","",'Attiecināmās izmaksas'!N108)</f>
        <v>0</v>
      </c>
      <c r="O121" s="250">
        <f>IF('Attiecināmās izmaksas'!O108="","",'Attiecināmās izmaksas'!O108)</f>
        <v>0</v>
      </c>
      <c r="P121" s="256">
        <f>IF('Attiecināmās izmaksas'!P108="","",'Attiecināmās izmaksas'!P108)</f>
        <v>0</v>
      </c>
      <c r="Q121" s="59"/>
      <c r="R121" s="254">
        <f>IF('Neattiecināmās izmaksas'!L109="","",'Neattiecināmās izmaksas'!L109)</f>
        <v>0</v>
      </c>
      <c r="S121" s="255">
        <f>IF('Neattiecināmās izmaksas'!M109="","",'Neattiecināmās izmaksas'!M109)</f>
        <v>0</v>
      </c>
      <c r="T121" s="250">
        <f>IF('Neattiecināmās izmaksas'!N109="","",'Neattiecināmās izmaksas'!N109)</f>
        <v>0</v>
      </c>
      <c r="U121" s="250">
        <f>IF('Neattiecināmās izmaksas'!O109="","",'Neattiecināmās izmaksas'!O109)</f>
        <v>0</v>
      </c>
      <c r="V121" s="256">
        <f>IF('Neattiecināmās izmaksas'!P109="","",'Neattiecināmās izmaksas'!P109)</f>
        <v>0</v>
      </c>
      <c r="W121" s="59"/>
      <c r="X121" s="254">
        <f>IF('Neattiecināmās izmaksas'!R109="","",'Neattiecināmās izmaksas'!R109)</f>
        <v>0</v>
      </c>
      <c r="Y121" s="255">
        <f>IF('Neattiecināmās izmaksas'!S109="","",'Neattiecināmās izmaksas'!S109)</f>
        <v>0</v>
      </c>
      <c r="Z121" s="250">
        <f>IF('Neattiecināmās izmaksas'!T109="","",'Neattiecināmās izmaksas'!T109)</f>
        <v>0</v>
      </c>
      <c r="AA121" s="250">
        <f>IF('Neattiecināmās izmaksas'!U109="","",'Neattiecināmās izmaksas'!U109)</f>
        <v>0</v>
      </c>
      <c r="AB121" s="250">
        <f>IF('Neattiecināmās izmaksas'!V109="","",'Neattiecināmās izmaksas'!V109)</f>
        <v>0</v>
      </c>
      <c r="AC121" s="43"/>
    </row>
    <row r="122" spans="1:29" s="59" customFormat="1" ht="10.5" customHeight="1" hidden="1" outlineLevel="1">
      <c r="A122" s="43"/>
      <c r="B122" s="65">
        <f>IF(Tāme!B113="","",Tāme!B113)</f>
        <v>10.1</v>
      </c>
      <c r="C122" s="66" t="str">
        <f>IF(Tāme!C113="","",Tāme!C113)</f>
        <v/>
      </c>
      <c r="D122" s="274" t="str">
        <f>IF(Tāme!D113="","",Tāme!D113)</f>
        <v/>
      </c>
      <c r="E122" s="274" t="str">
        <f>IF(Tāme!E113="","",Tāme!E113)</f>
        <v/>
      </c>
      <c r="F122" s="67" t="str">
        <f>IF(Tāme!F113="","",Tāme!F113)</f>
        <v/>
      </c>
      <c r="G122" s="309">
        <f>IF(Tāme!G113="","",Tāme!G113)</f>
        <v>1</v>
      </c>
      <c r="H122" s="67">
        <f>IF(Tāme!H113="","",Tāme!H113)</f>
        <v>0</v>
      </c>
      <c r="I122" s="68">
        <f>IF(Tāme!I113="","",Tāme!I113)</f>
        <v>0</v>
      </c>
      <c r="J122" s="87">
        <f>IF(Tāme!J113="","",Tāme!J113)</f>
        <v>0</v>
      </c>
      <c r="K122" s="236"/>
      <c r="L122" s="69" t="str">
        <f>IF('Attiecināmās izmaksas'!L109="","",'Attiecināmās izmaksas'!L109)</f>
        <v/>
      </c>
      <c r="M122" s="91" t="str">
        <f>IF('Attiecināmās izmaksas'!M109="","",'Attiecināmās izmaksas'!M109)</f>
        <v/>
      </c>
      <c r="N122" s="67" t="str">
        <f>IF('Attiecināmās izmaksas'!N109="","",'Attiecināmās izmaksas'!N109)</f>
        <v/>
      </c>
      <c r="O122" s="67" t="str">
        <f>IF('Attiecināmās izmaksas'!O109="","",'Attiecināmās izmaksas'!O109)</f>
        <v/>
      </c>
      <c r="P122" s="92" t="str">
        <f>IF('Attiecināmās izmaksas'!P109="","",'Attiecināmās izmaksas'!P109)</f>
        <v/>
      </c>
      <c r="R122" s="69" t="str">
        <f>IF('Neattiecināmās izmaksas'!L110="","",'Neattiecināmās izmaksas'!L110)</f>
        <v/>
      </c>
      <c r="S122" s="91" t="str">
        <f>IF('Neattiecināmās izmaksas'!M110="","",'Neattiecināmās izmaksas'!M110)</f>
        <v/>
      </c>
      <c r="T122" s="67" t="str">
        <f>IF('Neattiecināmās izmaksas'!N110="","",'Neattiecināmās izmaksas'!N110)</f>
        <v/>
      </c>
      <c r="U122" s="67" t="str">
        <f>IF('Neattiecināmās izmaksas'!O110="","",'Neattiecināmās izmaksas'!O110)</f>
        <v/>
      </c>
      <c r="V122" s="92" t="str">
        <f>IF('Neattiecināmās izmaksas'!P110="","",'Neattiecināmās izmaksas'!P110)</f>
        <v/>
      </c>
      <c r="X122" s="69" t="str">
        <f>IF('Neattiecināmās izmaksas'!R110="","",'Neattiecināmās izmaksas'!R110)</f>
        <v/>
      </c>
      <c r="Y122" s="91" t="str">
        <f>IF('Neattiecināmās izmaksas'!S110="","",'Neattiecināmās izmaksas'!S110)</f>
        <v/>
      </c>
      <c r="Z122" s="67" t="str">
        <f>IF('Neattiecināmās izmaksas'!T110="","",'Neattiecināmās izmaksas'!T110)</f>
        <v/>
      </c>
      <c r="AA122" s="67" t="str">
        <f>IF('Neattiecināmās izmaksas'!U110="","",'Neattiecināmās izmaksas'!U110)</f>
        <v/>
      </c>
      <c r="AB122" s="67" t="str">
        <f>IF('Neattiecināmās izmaksas'!V110="","",'Neattiecināmās izmaksas'!V110)</f>
        <v/>
      </c>
      <c r="AC122" s="43"/>
    </row>
    <row r="123" spans="1:29" s="59" customFormat="1" ht="10.5" customHeight="1" hidden="1" outlineLevel="1">
      <c r="A123" s="43"/>
      <c r="B123" s="65">
        <f>IF(Tāme!B114="","",Tāme!B114)</f>
        <v>10.2</v>
      </c>
      <c r="C123" s="66" t="str">
        <f>IF(Tāme!C114="","",Tāme!C114)</f>
        <v/>
      </c>
      <c r="D123" s="274" t="str">
        <f>IF(Tāme!D114="","",Tāme!D114)</f>
        <v/>
      </c>
      <c r="E123" s="274" t="str">
        <f>IF(Tāme!E114="","",Tāme!E114)</f>
        <v/>
      </c>
      <c r="F123" s="67" t="str">
        <f>IF(Tāme!F114="","",Tāme!F114)</f>
        <v/>
      </c>
      <c r="G123" s="309">
        <f>IF(Tāme!G114="","",Tāme!G114)</f>
        <v>1</v>
      </c>
      <c r="H123" s="67">
        <f>IF(Tāme!H114="","",Tāme!H114)</f>
        <v>0</v>
      </c>
      <c r="I123" s="68">
        <f>IF(Tāme!I114="","",Tāme!I114)</f>
        <v>0</v>
      </c>
      <c r="J123" s="87">
        <f>IF(Tāme!J114="","",Tāme!J114)</f>
        <v>0</v>
      </c>
      <c r="K123" s="236"/>
      <c r="L123" s="69" t="str">
        <f>IF('Attiecināmās izmaksas'!L110="","",'Attiecināmās izmaksas'!L110)</f>
        <v/>
      </c>
      <c r="M123" s="91" t="str">
        <f>IF('Attiecināmās izmaksas'!M110="","",'Attiecināmās izmaksas'!M110)</f>
        <v/>
      </c>
      <c r="N123" s="67" t="str">
        <f>IF('Attiecināmās izmaksas'!N110="","",'Attiecināmās izmaksas'!N110)</f>
        <v/>
      </c>
      <c r="O123" s="67" t="str">
        <f>IF('Attiecināmās izmaksas'!O110="","",'Attiecināmās izmaksas'!O110)</f>
        <v/>
      </c>
      <c r="P123" s="92" t="str">
        <f>IF('Attiecināmās izmaksas'!P110="","",'Attiecināmās izmaksas'!P110)</f>
        <v/>
      </c>
      <c r="R123" s="69" t="str">
        <f>IF('Neattiecināmās izmaksas'!L111="","",'Neattiecināmās izmaksas'!L111)</f>
        <v/>
      </c>
      <c r="S123" s="91" t="str">
        <f>IF('Neattiecināmās izmaksas'!M111="","",'Neattiecināmās izmaksas'!M111)</f>
        <v/>
      </c>
      <c r="T123" s="67" t="str">
        <f>IF('Neattiecināmās izmaksas'!N111="","",'Neattiecināmās izmaksas'!N111)</f>
        <v/>
      </c>
      <c r="U123" s="67" t="str">
        <f>IF('Neattiecināmās izmaksas'!O111="","",'Neattiecināmās izmaksas'!O111)</f>
        <v/>
      </c>
      <c r="V123" s="92" t="str">
        <f>IF('Neattiecināmās izmaksas'!P111="","",'Neattiecināmās izmaksas'!P111)</f>
        <v/>
      </c>
      <c r="X123" s="69" t="str">
        <f>IF('Neattiecināmās izmaksas'!R111="","",'Neattiecināmās izmaksas'!R111)</f>
        <v/>
      </c>
      <c r="Y123" s="91" t="str">
        <f>IF('Neattiecināmās izmaksas'!S111="","",'Neattiecināmās izmaksas'!S111)</f>
        <v/>
      </c>
      <c r="Z123" s="67" t="str">
        <f>IF('Neattiecināmās izmaksas'!T111="","",'Neattiecināmās izmaksas'!T111)</f>
        <v/>
      </c>
      <c r="AA123" s="67" t="str">
        <f>IF('Neattiecināmās izmaksas'!U111="","",'Neattiecināmās izmaksas'!U111)</f>
        <v/>
      </c>
      <c r="AB123" s="67" t="str">
        <f>IF('Neattiecināmās izmaksas'!V111="","",'Neattiecināmās izmaksas'!V111)</f>
        <v/>
      </c>
      <c r="AC123" s="43"/>
    </row>
    <row r="124" spans="1:29" s="59" customFormat="1" ht="10.5" customHeight="1" hidden="1" outlineLevel="1">
      <c r="A124" s="43"/>
      <c r="B124" s="65">
        <f>IF(Tāme!B115="","",Tāme!B115)</f>
        <v>10.3</v>
      </c>
      <c r="C124" s="66" t="str">
        <f>IF(Tāme!C115="","",Tāme!C115)</f>
        <v/>
      </c>
      <c r="D124" s="274" t="str">
        <f>IF(Tāme!D115="","",Tāme!D115)</f>
        <v/>
      </c>
      <c r="E124" s="274" t="str">
        <f>IF(Tāme!E115="","",Tāme!E115)</f>
        <v/>
      </c>
      <c r="F124" s="67" t="str">
        <f>IF(Tāme!F115="","",Tāme!F115)</f>
        <v/>
      </c>
      <c r="G124" s="309">
        <f>IF(Tāme!G115="","",Tāme!G115)</f>
        <v>1</v>
      </c>
      <c r="H124" s="67">
        <f>IF(Tāme!H115="","",Tāme!H115)</f>
        <v>0</v>
      </c>
      <c r="I124" s="68">
        <f>IF(Tāme!I115="","",Tāme!I115)</f>
        <v>0</v>
      </c>
      <c r="J124" s="87">
        <f>IF(Tāme!J115="","",Tāme!J115)</f>
        <v>0</v>
      </c>
      <c r="K124" s="236"/>
      <c r="L124" s="69" t="str">
        <f>IF('Attiecināmās izmaksas'!L111="","",'Attiecināmās izmaksas'!L111)</f>
        <v/>
      </c>
      <c r="M124" s="91" t="str">
        <f>IF('Attiecināmās izmaksas'!M111="","",'Attiecināmās izmaksas'!M111)</f>
        <v/>
      </c>
      <c r="N124" s="67" t="str">
        <f>IF('Attiecināmās izmaksas'!N111="","",'Attiecināmās izmaksas'!N111)</f>
        <v/>
      </c>
      <c r="O124" s="67" t="str">
        <f>IF('Attiecināmās izmaksas'!O111="","",'Attiecināmās izmaksas'!O111)</f>
        <v/>
      </c>
      <c r="P124" s="92" t="str">
        <f>IF('Attiecināmās izmaksas'!P111="","",'Attiecināmās izmaksas'!P111)</f>
        <v/>
      </c>
      <c r="R124" s="69" t="str">
        <f>IF('Neattiecināmās izmaksas'!L112="","",'Neattiecināmās izmaksas'!L112)</f>
        <v/>
      </c>
      <c r="S124" s="91" t="str">
        <f>IF('Neattiecināmās izmaksas'!M112="","",'Neattiecināmās izmaksas'!M112)</f>
        <v/>
      </c>
      <c r="T124" s="67" t="str">
        <f>IF('Neattiecināmās izmaksas'!N112="","",'Neattiecināmās izmaksas'!N112)</f>
        <v/>
      </c>
      <c r="U124" s="67" t="str">
        <f>IF('Neattiecināmās izmaksas'!O112="","",'Neattiecināmās izmaksas'!O112)</f>
        <v/>
      </c>
      <c r="V124" s="92" t="str">
        <f>IF('Neattiecināmās izmaksas'!P112="","",'Neattiecināmās izmaksas'!P112)</f>
        <v/>
      </c>
      <c r="X124" s="69" t="str">
        <f>IF('Neattiecināmās izmaksas'!R112="","",'Neattiecināmās izmaksas'!R112)</f>
        <v/>
      </c>
      <c r="Y124" s="91" t="str">
        <f>IF('Neattiecināmās izmaksas'!S112="","",'Neattiecināmās izmaksas'!S112)</f>
        <v/>
      </c>
      <c r="Z124" s="67" t="str">
        <f>IF('Neattiecināmās izmaksas'!T112="","",'Neattiecināmās izmaksas'!T112)</f>
        <v/>
      </c>
      <c r="AA124" s="67" t="str">
        <f>IF('Neattiecināmās izmaksas'!U112="","",'Neattiecināmās izmaksas'!U112)</f>
        <v/>
      </c>
      <c r="AB124" s="67" t="str">
        <f>IF('Neattiecināmās izmaksas'!V112="","",'Neattiecināmās izmaksas'!V112)</f>
        <v/>
      </c>
      <c r="AC124" s="43"/>
    </row>
    <row r="125" spans="1:29" s="59" customFormat="1" ht="10.5" customHeight="1" hidden="1" outlineLevel="1">
      <c r="A125" s="43"/>
      <c r="B125" s="65">
        <f>IF(Tāme!B116="","",Tāme!B116)</f>
        <v>10.4</v>
      </c>
      <c r="C125" s="66" t="str">
        <f>IF(Tāme!C116="","",Tāme!C116)</f>
        <v/>
      </c>
      <c r="D125" s="274" t="str">
        <f>IF(Tāme!D116="","",Tāme!D116)</f>
        <v/>
      </c>
      <c r="E125" s="274" t="str">
        <f>IF(Tāme!E116="","",Tāme!E116)</f>
        <v/>
      </c>
      <c r="F125" s="67" t="str">
        <f>IF(Tāme!F116="","",Tāme!F116)</f>
        <v/>
      </c>
      <c r="G125" s="309">
        <f>IF(Tāme!G116="","",Tāme!G116)</f>
        <v>1</v>
      </c>
      <c r="H125" s="67">
        <f>IF(Tāme!H116="","",Tāme!H116)</f>
        <v>0</v>
      </c>
      <c r="I125" s="68">
        <f>IF(Tāme!I116="","",Tāme!I116)</f>
        <v>0</v>
      </c>
      <c r="J125" s="87">
        <f>IF(Tāme!J116="","",Tāme!J116)</f>
        <v>0</v>
      </c>
      <c r="K125" s="236"/>
      <c r="L125" s="69" t="str">
        <f>IF('Attiecināmās izmaksas'!L112="","",'Attiecināmās izmaksas'!L112)</f>
        <v/>
      </c>
      <c r="M125" s="91" t="str">
        <f>IF('Attiecināmās izmaksas'!M112="","",'Attiecināmās izmaksas'!M112)</f>
        <v/>
      </c>
      <c r="N125" s="67" t="str">
        <f>IF('Attiecināmās izmaksas'!N112="","",'Attiecināmās izmaksas'!N112)</f>
        <v/>
      </c>
      <c r="O125" s="67" t="str">
        <f>IF('Attiecināmās izmaksas'!O112="","",'Attiecināmās izmaksas'!O112)</f>
        <v/>
      </c>
      <c r="P125" s="92" t="str">
        <f>IF('Attiecināmās izmaksas'!P112="","",'Attiecināmās izmaksas'!P112)</f>
        <v/>
      </c>
      <c r="R125" s="69" t="str">
        <f>IF('Neattiecināmās izmaksas'!L113="","",'Neattiecināmās izmaksas'!L113)</f>
        <v/>
      </c>
      <c r="S125" s="91" t="str">
        <f>IF('Neattiecināmās izmaksas'!M113="","",'Neattiecināmās izmaksas'!M113)</f>
        <v/>
      </c>
      <c r="T125" s="67" t="str">
        <f>IF('Neattiecināmās izmaksas'!N113="","",'Neattiecināmās izmaksas'!N113)</f>
        <v/>
      </c>
      <c r="U125" s="67" t="str">
        <f>IF('Neattiecināmās izmaksas'!O113="","",'Neattiecināmās izmaksas'!O113)</f>
        <v/>
      </c>
      <c r="V125" s="92" t="str">
        <f>IF('Neattiecināmās izmaksas'!P113="","",'Neattiecināmās izmaksas'!P113)</f>
        <v/>
      </c>
      <c r="X125" s="69" t="str">
        <f>IF('Neattiecināmās izmaksas'!R113="","",'Neattiecināmās izmaksas'!R113)</f>
        <v/>
      </c>
      <c r="Y125" s="91" t="str">
        <f>IF('Neattiecināmās izmaksas'!S113="","",'Neattiecināmās izmaksas'!S113)</f>
        <v/>
      </c>
      <c r="Z125" s="67" t="str">
        <f>IF('Neattiecināmās izmaksas'!T113="","",'Neattiecināmās izmaksas'!T113)</f>
        <v/>
      </c>
      <c r="AA125" s="67" t="str">
        <f>IF('Neattiecināmās izmaksas'!U113="","",'Neattiecināmās izmaksas'!U113)</f>
        <v/>
      </c>
      <c r="AB125" s="67" t="str">
        <f>IF('Neattiecināmās izmaksas'!V113="","",'Neattiecināmās izmaksas'!V113)</f>
        <v/>
      </c>
      <c r="AC125" s="43"/>
    </row>
    <row r="126" spans="1:29" s="59" customFormat="1" ht="10.5" customHeight="1" hidden="1" outlineLevel="1">
      <c r="A126" s="43"/>
      <c r="B126" s="65">
        <f>IF(Tāme!B117="","",Tāme!B117)</f>
        <v>10.5</v>
      </c>
      <c r="C126" s="66" t="str">
        <f>IF(Tāme!C117="","",Tāme!C117)</f>
        <v/>
      </c>
      <c r="D126" s="274" t="str">
        <f>IF(Tāme!D117="","",Tāme!D117)</f>
        <v/>
      </c>
      <c r="E126" s="274" t="str">
        <f>IF(Tāme!E117="","",Tāme!E117)</f>
        <v/>
      </c>
      <c r="F126" s="67" t="str">
        <f>IF(Tāme!F117="","",Tāme!F117)</f>
        <v/>
      </c>
      <c r="G126" s="309">
        <f>IF(Tāme!G117="","",Tāme!G117)</f>
        <v>1</v>
      </c>
      <c r="H126" s="67">
        <f>IF(Tāme!H117="","",Tāme!H117)</f>
        <v>0</v>
      </c>
      <c r="I126" s="68">
        <f>IF(Tāme!I117="","",Tāme!I117)</f>
        <v>0</v>
      </c>
      <c r="J126" s="87">
        <f>IF(Tāme!J117="","",Tāme!J117)</f>
        <v>0</v>
      </c>
      <c r="K126" s="236"/>
      <c r="L126" s="69" t="str">
        <f>IF('Attiecināmās izmaksas'!L113="","",'Attiecināmās izmaksas'!L113)</f>
        <v/>
      </c>
      <c r="M126" s="91" t="str">
        <f>IF('Attiecināmās izmaksas'!M113="","",'Attiecināmās izmaksas'!M113)</f>
        <v/>
      </c>
      <c r="N126" s="67" t="str">
        <f>IF('Attiecināmās izmaksas'!N113="","",'Attiecināmās izmaksas'!N113)</f>
        <v/>
      </c>
      <c r="O126" s="67" t="str">
        <f>IF('Attiecināmās izmaksas'!O113="","",'Attiecināmās izmaksas'!O113)</f>
        <v/>
      </c>
      <c r="P126" s="92" t="str">
        <f>IF('Attiecināmās izmaksas'!P113="","",'Attiecināmās izmaksas'!P113)</f>
        <v/>
      </c>
      <c r="R126" s="69" t="str">
        <f>IF('Neattiecināmās izmaksas'!L114="","",'Neattiecināmās izmaksas'!L114)</f>
        <v/>
      </c>
      <c r="S126" s="91" t="str">
        <f>IF('Neattiecināmās izmaksas'!M114="","",'Neattiecināmās izmaksas'!M114)</f>
        <v/>
      </c>
      <c r="T126" s="67" t="str">
        <f>IF('Neattiecināmās izmaksas'!N114="","",'Neattiecināmās izmaksas'!N114)</f>
        <v/>
      </c>
      <c r="U126" s="67" t="str">
        <f>IF('Neattiecināmās izmaksas'!O114="","",'Neattiecināmās izmaksas'!O114)</f>
        <v/>
      </c>
      <c r="V126" s="92" t="str">
        <f>IF('Neattiecināmās izmaksas'!P114="","",'Neattiecināmās izmaksas'!P114)</f>
        <v/>
      </c>
      <c r="X126" s="69" t="str">
        <f>IF('Neattiecināmās izmaksas'!R114="","",'Neattiecināmās izmaksas'!R114)</f>
        <v/>
      </c>
      <c r="Y126" s="91" t="str">
        <f>IF('Neattiecināmās izmaksas'!S114="","",'Neattiecināmās izmaksas'!S114)</f>
        <v/>
      </c>
      <c r="Z126" s="67" t="str">
        <f>IF('Neattiecināmās izmaksas'!T114="","",'Neattiecināmās izmaksas'!T114)</f>
        <v/>
      </c>
      <c r="AA126" s="67" t="str">
        <f>IF('Neattiecināmās izmaksas'!U114="","",'Neattiecināmās izmaksas'!U114)</f>
        <v/>
      </c>
      <c r="AB126" s="67" t="str">
        <f>IF('Neattiecināmās izmaksas'!V114="","",'Neattiecināmās izmaksas'!V114)</f>
        <v/>
      </c>
      <c r="AC126" s="43"/>
    </row>
    <row r="127" spans="1:29" s="59" customFormat="1" ht="10.5" customHeight="1" hidden="1" outlineLevel="1">
      <c r="A127" s="43"/>
      <c r="B127" s="65">
        <f>IF(Tāme!B118="","",Tāme!B118)</f>
        <v>10.6</v>
      </c>
      <c r="C127" s="66" t="str">
        <f>IF(Tāme!C118="","",Tāme!C118)</f>
        <v/>
      </c>
      <c r="D127" s="274" t="str">
        <f>IF(Tāme!D118="","",Tāme!D118)</f>
        <v/>
      </c>
      <c r="E127" s="274" t="str">
        <f>IF(Tāme!E118="","",Tāme!E118)</f>
        <v/>
      </c>
      <c r="F127" s="67" t="str">
        <f>IF(Tāme!F118="","",Tāme!F118)</f>
        <v/>
      </c>
      <c r="G127" s="309">
        <f>IF(Tāme!G118="","",Tāme!G118)</f>
        <v>1</v>
      </c>
      <c r="H127" s="67">
        <f>IF(Tāme!H118="","",Tāme!H118)</f>
        <v>0</v>
      </c>
      <c r="I127" s="68">
        <f>IF(Tāme!I118="","",Tāme!I118)</f>
        <v>0</v>
      </c>
      <c r="J127" s="87">
        <f>IF(Tāme!J118="","",Tāme!J118)</f>
        <v>0</v>
      </c>
      <c r="K127" s="236"/>
      <c r="L127" s="69" t="str">
        <f>IF('Attiecināmās izmaksas'!L114="","",'Attiecināmās izmaksas'!L114)</f>
        <v/>
      </c>
      <c r="M127" s="91" t="str">
        <f>IF('Attiecināmās izmaksas'!M114="","",'Attiecināmās izmaksas'!M114)</f>
        <v/>
      </c>
      <c r="N127" s="67" t="str">
        <f>IF('Attiecināmās izmaksas'!N114="","",'Attiecināmās izmaksas'!N114)</f>
        <v/>
      </c>
      <c r="O127" s="67" t="str">
        <f>IF('Attiecināmās izmaksas'!O114="","",'Attiecināmās izmaksas'!O114)</f>
        <v/>
      </c>
      <c r="P127" s="92" t="str">
        <f>IF('Attiecināmās izmaksas'!P114="","",'Attiecināmās izmaksas'!P114)</f>
        <v/>
      </c>
      <c r="R127" s="69" t="str">
        <f>IF('Neattiecināmās izmaksas'!L115="","",'Neattiecināmās izmaksas'!L115)</f>
        <v/>
      </c>
      <c r="S127" s="91" t="str">
        <f>IF('Neattiecināmās izmaksas'!M115="","",'Neattiecināmās izmaksas'!M115)</f>
        <v/>
      </c>
      <c r="T127" s="67" t="str">
        <f>IF('Neattiecināmās izmaksas'!N115="","",'Neattiecināmās izmaksas'!N115)</f>
        <v/>
      </c>
      <c r="U127" s="67" t="str">
        <f>IF('Neattiecināmās izmaksas'!O115="","",'Neattiecināmās izmaksas'!O115)</f>
        <v/>
      </c>
      <c r="V127" s="92" t="str">
        <f>IF('Neattiecināmās izmaksas'!P115="","",'Neattiecināmās izmaksas'!P115)</f>
        <v/>
      </c>
      <c r="X127" s="69" t="str">
        <f>IF('Neattiecināmās izmaksas'!R115="","",'Neattiecināmās izmaksas'!R115)</f>
        <v/>
      </c>
      <c r="Y127" s="91" t="str">
        <f>IF('Neattiecināmās izmaksas'!S115="","",'Neattiecināmās izmaksas'!S115)</f>
        <v/>
      </c>
      <c r="Z127" s="67" t="str">
        <f>IF('Neattiecināmās izmaksas'!T115="","",'Neattiecināmās izmaksas'!T115)</f>
        <v/>
      </c>
      <c r="AA127" s="67" t="str">
        <f>IF('Neattiecināmās izmaksas'!U115="","",'Neattiecināmās izmaksas'!U115)</f>
        <v/>
      </c>
      <c r="AB127" s="67" t="str">
        <f>IF('Neattiecināmās izmaksas'!V115="","",'Neattiecināmās izmaksas'!V115)</f>
        <v/>
      </c>
      <c r="AC127" s="43"/>
    </row>
    <row r="128" spans="1:29" s="59" customFormat="1" ht="10.5" customHeight="1" hidden="1" outlineLevel="1">
      <c r="A128" s="43"/>
      <c r="B128" s="65">
        <f>IF(Tāme!B119="","",Tāme!B119)</f>
        <v>10.7</v>
      </c>
      <c r="C128" s="66" t="str">
        <f>IF(Tāme!C119="","",Tāme!C119)</f>
        <v/>
      </c>
      <c r="D128" s="274" t="str">
        <f>IF(Tāme!D119="","",Tāme!D119)</f>
        <v/>
      </c>
      <c r="E128" s="274" t="str">
        <f>IF(Tāme!E119="","",Tāme!E119)</f>
        <v/>
      </c>
      <c r="F128" s="67" t="str">
        <f>IF(Tāme!F119="","",Tāme!F119)</f>
        <v/>
      </c>
      <c r="G128" s="309">
        <f>IF(Tāme!G119="","",Tāme!G119)</f>
        <v>1</v>
      </c>
      <c r="H128" s="67">
        <f>IF(Tāme!H119="","",Tāme!H119)</f>
        <v>0</v>
      </c>
      <c r="I128" s="68">
        <f>IF(Tāme!I119="","",Tāme!I119)</f>
        <v>0</v>
      </c>
      <c r="J128" s="87">
        <f>IF(Tāme!J119="","",Tāme!J119)</f>
        <v>0</v>
      </c>
      <c r="K128" s="236"/>
      <c r="L128" s="69" t="str">
        <f>IF('Attiecināmās izmaksas'!L115="","",'Attiecināmās izmaksas'!L115)</f>
        <v/>
      </c>
      <c r="M128" s="91" t="str">
        <f>IF('Attiecināmās izmaksas'!M115="","",'Attiecināmās izmaksas'!M115)</f>
        <v/>
      </c>
      <c r="N128" s="67" t="str">
        <f>IF('Attiecināmās izmaksas'!N115="","",'Attiecināmās izmaksas'!N115)</f>
        <v/>
      </c>
      <c r="O128" s="67" t="str">
        <f>IF('Attiecināmās izmaksas'!O115="","",'Attiecināmās izmaksas'!O115)</f>
        <v/>
      </c>
      <c r="P128" s="92" t="str">
        <f>IF('Attiecināmās izmaksas'!P115="","",'Attiecināmās izmaksas'!P115)</f>
        <v/>
      </c>
      <c r="R128" s="69" t="str">
        <f>IF('Neattiecināmās izmaksas'!L116="","",'Neattiecināmās izmaksas'!L116)</f>
        <v/>
      </c>
      <c r="S128" s="91" t="str">
        <f>IF('Neattiecināmās izmaksas'!M116="","",'Neattiecināmās izmaksas'!M116)</f>
        <v/>
      </c>
      <c r="T128" s="67" t="str">
        <f>IF('Neattiecināmās izmaksas'!N116="","",'Neattiecināmās izmaksas'!N116)</f>
        <v/>
      </c>
      <c r="U128" s="67" t="str">
        <f>IF('Neattiecināmās izmaksas'!O116="","",'Neattiecināmās izmaksas'!O116)</f>
        <v/>
      </c>
      <c r="V128" s="92" t="str">
        <f>IF('Neattiecināmās izmaksas'!P116="","",'Neattiecināmās izmaksas'!P116)</f>
        <v/>
      </c>
      <c r="X128" s="69" t="str">
        <f>IF('Neattiecināmās izmaksas'!R116="","",'Neattiecināmās izmaksas'!R116)</f>
        <v/>
      </c>
      <c r="Y128" s="91" t="str">
        <f>IF('Neattiecināmās izmaksas'!S116="","",'Neattiecināmās izmaksas'!S116)</f>
        <v/>
      </c>
      <c r="Z128" s="67" t="str">
        <f>IF('Neattiecināmās izmaksas'!T116="","",'Neattiecināmās izmaksas'!T116)</f>
        <v/>
      </c>
      <c r="AA128" s="67" t="str">
        <f>IF('Neattiecināmās izmaksas'!U116="","",'Neattiecināmās izmaksas'!U116)</f>
        <v/>
      </c>
      <c r="AB128" s="67" t="str">
        <f>IF('Neattiecināmās izmaksas'!V116="","",'Neattiecināmās izmaksas'!V116)</f>
        <v/>
      </c>
      <c r="AC128" s="43"/>
    </row>
    <row r="129" spans="1:29" s="59" customFormat="1" ht="10.5" customHeight="1" hidden="1" outlineLevel="1">
      <c r="A129" s="43"/>
      <c r="B129" s="65">
        <f>IF(Tāme!B120="","",Tāme!B120)</f>
        <v>10.8</v>
      </c>
      <c r="C129" s="66" t="str">
        <f>IF(Tāme!C120="","",Tāme!C120)</f>
        <v/>
      </c>
      <c r="D129" s="274" t="str">
        <f>IF(Tāme!D120="","",Tāme!D120)</f>
        <v/>
      </c>
      <c r="E129" s="274" t="str">
        <f>IF(Tāme!E120="","",Tāme!E120)</f>
        <v/>
      </c>
      <c r="F129" s="67" t="str">
        <f>IF(Tāme!F120="","",Tāme!F120)</f>
        <v/>
      </c>
      <c r="G129" s="309">
        <f>IF(Tāme!G120="","",Tāme!G120)</f>
        <v>1</v>
      </c>
      <c r="H129" s="67">
        <f>IF(Tāme!H120="","",Tāme!H120)</f>
        <v>0</v>
      </c>
      <c r="I129" s="68">
        <f>IF(Tāme!I120="","",Tāme!I120)</f>
        <v>0</v>
      </c>
      <c r="J129" s="87">
        <f>IF(Tāme!J120="","",Tāme!J120)</f>
        <v>0</v>
      </c>
      <c r="K129" s="236"/>
      <c r="L129" s="69" t="str">
        <f>IF('Attiecināmās izmaksas'!L116="","",'Attiecināmās izmaksas'!L116)</f>
        <v/>
      </c>
      <c r="M129" s="91" t="str">
        <f>IF('Attiecināmās izmaksas'!M116="","",'Attiecināmās izmaksas'!M116)</f>
        <v/>
      </c>
      <c r="N129" s="67" t="str">
        <f>IF('Attiecināmās izmaksas'!N116="","",'Attiecināmās izmaksas'!N116)</f>
        <v/>
      </c>
      <c r="O129" s="67" t="str">
        <f>IF('Attiecināmās izmaksas'!O116="","",'Attiecināmās izmaksas'!O116)</f>
        <v/>
      </c>
      <c r="P129" s="92" t="str">
        <f>IF('Attiecināmās izmaksas'!P116="","",'Attiecināmās izmaksas'!P116)</f>
        <v/>
      </c>
      <c r="R129" s="69" t="str">
        <f>IF('Neattiecināmās izmaksas'!L117="","",'Neattiecināmās izmaksas'!L117)</f>
        <v/>
      </c>
      <c r="S129" s="91" t="str">
        <f>IF('Neattiecināmās izmaksas'!M117="","",'Neattiecināmās izmaksas'!M117)</f>
        <v/>
      </c>
      <c r="T129" s="67" t="str">
        <f>IF('Neattiecināmās izmaksas'!N117="","",'Neattiecināmās izmaksas'!N117)</f>
        <v/>
      </c>
      <c r="U129" s="67" t="str">
        <f>IF('Neattiecināmās izmaksas'!O117="","",'Neattiecināmās izmaksas'!O117)</f>
        <v/>
      </c>
      <c r="V129" s="92" t="str">
        <f>IF('Neattiecināmās izmaksas'!P117="","",'Neattiecināmās izmaksas'!P117)</f>
        <v/>
      </c>
      <c r="X129" s="69" t="str">
        <f>IF('Neattiecināmās izmaksas'!R117="","",'Neattiecināmās izmaksas'!R117)</f>
        <v/>
      </c>
      <c r="Y129" s="91" t="str">
        <f>IF('Neattiecināmās izmaksas'!S117="","",'Neattiecināmās izmaksas'!S117)</f>
        <v/>
      </c>
      <c r="Z129" s="67" t="str">
        <f>IF('Neattiecināmās izmaksas'!T117="","",'Neattiecināmās izmaksas'!T117)</f>
        <v/>
      </c>
      <c r="AA129" s="67" t="str">
        <f>IF('Neattiecināmās izmaksas'!U117="","",'Neattiecināmās izmaksas'!U117)</f>
        <v/>
      </c>
      <c r="AB129" s="67" t="str">
        <f>IF('Neattiecināmās izmaksas'!V117="","",'Neattiecināmās izmaksas'!V117)</f>
        <v/>
      </c>
      <c r="AC129" s="43"/>
    </row>
    <row r="130" spans="1:29" s="59" customFormat="1" ht="10.5" customHeight="1" hidden="1" outlineLevel="1">
      <c r="A130" s="43"/>
      <c r="B130" s="65">
        <f>IF(Tāme!B121="","",Tāme!B121)</f>
        <v>10.9</v>
      </c>
      <c r="C130" s="66" t="str">
        <f>IF(Tāme!C121="","",Tāme!C121)</f>
        <v/>
      </c>
      <c r="D130" s="274" t="str">
        <f>IF(Tāme!D121="","",Tāme!D121)</f>
        <v/>
      </c>
      <c r="E130" s="274" t="str">
        <f>IF(Tāme!E121="","",Tāme!E121)</f>
        <v/>
      </c>
      <c r="F130" s="67" t="str">
        <f>IF(Tāme!F121="","",Tāme!F121)</f>
        <v/>
      </c>
      <c r="G130" s="309">
        <f>IF(Tāme!G121="","",Tāme!G121)</f>
        <v>1</v>
      </c>
      <c r="H130" s="67">
        <f>IF(Tāme!H121="","",Tāme!H121)</f>
        <v>0</v>
      </c>
      <c r="I130" s="68">
        <f>IF(Tāme!I121="","",Tāme!I121)</f>
        <v>0</v>
      </c>
      <c r="J130" s="87">
        <f>IF(Tāme!J121="","",Tāme!J121)</f>
        <v>0</v>
      </c>
      <c r="K130" s="236"/>
      <c r="L130" s="69" t="str">
        <f>IF('Attiecināmās izmaksas'!L117="","",'Attiecināmās izmaksas'!L117)</f>
        <v/>
      </c>
      <c r="M130" s="91" t="str">
        <f>IF('Attiecināmās izmaksas'!M117="","",'Attiecināmās izmaksas'!M117)</f>
        <v/>
      </c>
      <c r="N130" s="67" t="str">
        <f>IF('Attiecināmās izmaksas'!N117="","",'Attiecināmās izmaksas'!N117)</f>
        <v/>
      </c>
      <c r="O130" s="67" t="str">
        <f>IF('Attiecināmās izmaksas'!O117="","",'Attiecināmās izmaksas'!O117)</f>
        <v/>
      </c>
      <c r="P130" s="92" t="str">
        <f>IF('Attiecināmās izmaksas'!P117="","",'Attiecināmās izmaksas'!P117)</f>
        <v/>
      </c>
      <c r="R130" s="69" t="str">
        <f>IF('Neattiecināmās izmaksas'!L118="","",'Neattiecināmās izmaksas'!L118)</f>
        <v/>
      </c>
      <c r="S130" s="91" t="str">
        <f>IF('Neattiecināmās izmaksas'!M118="","",'Neattiecināmās izmaksas'!M118)</f>
        <v/>
      </c>
      <c r="T130" s="67" t="str">
        <f>IF('Neattiecināmās izmaksas'!N118="","",'Neattiecināmās izmaksas'!N118)</f>
        <v/>
      </c>
      <c r="U130" s="67" t="str">
        <f>IF('Neattiecināmās izmaksas'!O118="","",'Neattiecināmās izmaksas'!O118)</f>
        <v/>
      </c>
      <c r="V130" s="92" t="str">
        <f>IF('Neattiecināmās izmaksas'!P118="","",'Neattiecināmās izmaksas'!P118)</f>
        <v/>
      </c>
      <c r="X130" s="69" t="str">
        <f>IF('Neattiecināmās izmaksas'!R118="","",'Neattiecināmās izmaksas'!R118)</f>
        <v/>
      </c>
      <c r="Y130" s="91" t="str">
        <f>IF('Neattiecināmās izmaksas'!S118="","",'Neattiecināmās izmaksas'!S118)</f>
        <v/>
      </c>
      <c r="Z130" s="67" t="str">
        <f>IF('Neattiecināmās izmaksas'!T118="","",'Neattiecināmās izmaksas'!T118)</f>
        <v/>
      </c>
      <c r="AA130" s="67" t="str">
        <f>IF('Neattiecināmās izmaksas'!U118="","",'Neattiecināmās izmaksas'!U118)</f>
        <v/>
      </c>
      <c r="AB130" s="67" t="str">
        <f>IF('Neattiecināmās izmaksas'!V118="","",'Neattiecināmās izmaksas'!V118)</f>
        <v/>
      </c>
      <c r="AC130" s="43"/>
    </row>
    <row r="131" spans="1:29" s="59" customFormat="1" ht="10.5" customHeight="1" hidden="1" outlineLevel="1" thickBot="1">
      <c r="A131" s="43"/>
      <c r="B131" s="65" t="str">
        <f>IF(Tāme!B122="","",Tāme!B122)</f>
        <v>10.10.</v>
      </c>
      <c r="C131" s="66" t="str">
        <f>IF(Tāme!C122="","",Tāme!C122)</f>
        <v/>
      </c>
      <c r="D131" s="274" t="str">
        <f>IF(Tāme!D122="","",Tāme!D122)</f>
        <v/>
      </c>
      <c r="E131" s="274" t="str">
        <f>IF(Tāme!E122="","",Tāme!E122)</f>
        <v/>
      </c>
      <c r="F131" s="67" t="str">
        <f>IF(Tāme!F122="","",Tāme!F122)</f>
        <v/>
      </c>
      <c r="G131" s="309">
        <f>IF(Tāme!G122="","",Tāme!G122)</f>
        <v>1</v>
      </c>
      <c r="H131" s="67">
        <f>IF(Tāme!H122="","",Tāme!H122)</f>
        <v>0</v>
      </c>
      <c r="I131" s="68">
        <f>IF(Tāme!I122="","",Tāme!I122)</f>
        <v>0</v>
      </c>
      <c r="J131" s="87">
        <f>IF(Tāme!J122="","",Tāme!J122)</f>
        <v>0</v>
      </c>
      <c r="K131" s="236"/>
      <c r="L131" s="69" t="str">
        <f>IF('Attiecināmās izmaksas'!L118="","",'Attiecināmās izmaksas'!L118)</f>
        <v/>
      </c>
      <c r="M131" s="91" t="str">
        <f>IF('Attiecināmās izmaksas'!M118="","",'Attiecināmās izmaksas'!M118)</f>
        <v/>
      </c>
      <c r="N131" s="67" t="str">
        <f>IF('Attiecināmās izmaksas'!N118="","",'Attiecināmās izmaksas'!N118)</f>
        <v/>
      </c>
      <c r="O131" s="67" t="str">
        <f>IF('Attiecināmās izmaksas'!O118="","",'Attiecināmās izmaksas'!O118)</f>
        <v/>
      </c>
      <c r="P131" s="92" t="str">
        <f>IF('Attiecināmās izmaksas'!P118="","",'Attiecināmās izmaksas'!P118)</f>
        <v/>
      </c>
      <c r="R131" s="69" t="str">
        <f>IF('Neattiecināmās izmaksas'!L119="","",'Neattiecināmās izmaksas'!L119)</f>
        <v/>
      </c>
      <c r="S131" s="91" t="str">
        <f>IF('Neattiecināmās izmaksas'!M119="","",'Neattiecināmās izmaksas'!M119)</f>
        <v/>
      </c>
      <c r="T131" s="67" t="str">
        <f>IF('Neattiecināmās izmaksas'!N119="","",'Neattiecināmās izmaksas'!N119)</f>
        <v/>
      </c>
      <c r="U131" s="67" t="str">
        <f>IF('Neattiecināmās izmaksas'!O119="","",'Neattiecināmās izmaksas'!O119)</f>
        <v/>
      </c>
      <c r="V131" s="92" t="str">
        <f>IF('Neattiecināmās izmaksas'!P119="","",'Neattiecināmās izmaksas'!P119)</f>
        <v/>
      </c>
      <c r="X131" s="69" t="str">
        <f>IF('Neattiecināmās izmaksas'!R119="","",'Neattiecināmās izmaksas'!R119)</f>
        <v/>
      </c>
      <c r="Y131" s="91" t="str">
        <f>IF('Neattiecināmās izmaksas'!S119="","",'Neattiecināmās izmaksas'!S119)</f>
        <v/>
      </c>
      <c r="Z131" s="67" t="str">
        <f>IF('Neattiecināmās izmaksas'!T119="","",'Neattiecināmās izmaksas'!T119)</f>
        <v/>
      </c>
      <c r="AA131" s="67" t="str">
        <f>IF('Neattiecināmās izmaksas'!U119="","",'Neattiecināmās izmaksas'!U119)</f>
        <v/>
      </c>
      <c r="AB131" s="67" t="str">
        <f>IF('Neattiecināmās izmaksas'!V119="","",'Neattiecināmās izmaksas'!V119)</f>
        <v/>
      </c>
      <c r="AC131" s="43"/>
    </row>
    <row r="132" spans="1:29" s="257" customFormat="1" ht="21" customHeight="1" thickTop="1">
      <c r="A132" s="43"/>
      <c r="B132" s="450" t="s">
        <v>33</v>
      </c>
      <c r="C132" s="451"/>
      <c r="D132" s="451"/>
      <c r="E132" s="451"/>
      <c r="F132" s="451"/>
      <c r="G132" s="452"/>
      <c r="H132" s="258">
        <f>IF(Tāme!H123="","",Tāme!H123)</f>
        <v>0</v>
      </c>
      <c r="I132" s="259">
        <f>IF(Tāme!I123="","",Tāme!I123)</f>
        <v>0</v>
      </c>
      <c r="J132" s="260">
        <f>IF(Tāme!J123="","",Tāme!J123)</f>
        <v>0</v>
      </c>
      <c r="K132" s="236"/>
      <c r="L132" s="260">
        <f>IF('Attiecināmās izmaksas'!L119="","",'Attiecināmās izmaksas'!L119)</f>
        <v>0</v>
      </c>
      <c r="M132" s="261">
        <f>IF('Attiecināmās izmaksas'!M119="","",'Attiecināmās izmaksas'!M119)</f>
        <v>0</v>
      </c>
      <c r="N132" s="258">
        <f>IF('Attiecināmās izmaksas'!N119="","",'Attiecināmās izmaksas'!N119)</f>
        <v>0</v>
      </c>
      <c r="O132" s="258">
        <f>IF('Attiecināmās izmaksas'!O119="","",'Attiecināmās izmaksas'!O119)</f>
        <v>0</v>
      </c>
      <c r="P132" s="262">
        <f>IF('Attiecināmās izmaksas'!P119="","",'Attiecināmās izmaksas'!P119)</f>
        <v>0</v>
      </c>
      <c r="Q132" s="59"/>
      <c r="R132" s="260">
        <f>IF('Neattiecināmās izmaksas'!L120="","",'Neattiecināmās izmaksas'!L120)</f>
        <v>0</v>
      </c>
      <c r="S132" s="261">
        <f>IF('Neattiecināmās izmaksas'!M120="","",'Neattiecināmās izmaksas'!M120)</f>
        <v>0</v>
      </c>
      <c r="T132" s="258">
        <f>IF('Neattiecināmās izmaksas'!N120="","",'Neattiecināmās izmaksas'!N120)</f>
        <v>0</v>
      </c>
      <c r="U132" s="258">
        <f>IF('Neattiecināmās izmaksas'!O120="","",'Neattiecināmās izmaksas'!O120)</f>
        <v>0</v>
      </c>
      <c r="V132" s="262">
        <f>IF('Neattiecināmās izmaksas'!P120="","",'Neattiecināmās izmaksas'!P120)</f>
        <v>0</v>
      </c>
      <c r="W132" s="59"/>
      <c r="X132" s="260">
        <f>IF('Neattiecināmās izmaksas'!R120="","",'Neattiecināmās izmaksas'!R120)</f>
        <v>0</v>
      </c>
      <c r="Y132" s="260">
        <f>IF('Neattiecināmās izmaksas'!S120="","",'Neattiecināmās izmaksas'!S120)</f>
        <v>0</v>
      </c>
      <c r="Z132" s="260">
        <f>IF('Neattiecināmās izmaksas'!T120="","",'Neattiecināmās izmaksas'!T120)</f>
        <v>0</v>
      </c>
      <c r="AA132" s="260">
        <f>IF('Neattiecināmās izmaksas'!U120="","",'Neattiecināmās izmaksas'!U120)</f>
        <v>0</v>
      </c>
      <c r="AB132" s="260">
        <f>IF('Neattiecināmās izmaksas'!V120="","",'Neattiecināmās izmaksas'!V120)</f>
        <v>0</v>
      </c>
      <c r="AC132" s="43"/>
    </row>
    <row r="133" spans="8:23" ht="15">
      <c r="H133" s="43"/>
      <c r="I133" s="43"/>
      <c r="J133" s="83"/>
      <c r="L133" s="43"/>
      <c r="O133" s="43"/>
      <c r="Q133" s="59"/>
      <c r="R133" s="59"/>
      <c r="S133" s="59"/>
      <c r="T133" s="59"/>
      <c r="U133" s="59"/>
      <c r="V133" s="59"/>
      <c r="W133" s="59"/>
    </row>
    <row r="134" spans="17:23" ht="15">
      <c r="Q134" s="59"/>
      <c r="R134" s="59"/>
      <c r="S134" s="59"/>
      <c r="T134" s="59"/>
      <c r="U134" s="59"/>
      <c r="V134" s="59"/>
      <c r="W134" s="59"/>
    </row>
  </sheetData>
  <sheetProtection algorithmName="SHA-512" hashValue="FSIRyh2a0bLrzuvurmWtBkYltSFZU1VjYu8M4nKN0uMluOiYOBsYIAehT8mu0nSKLlUvFLi9OmvonTU+s8QO8w==" saltValue="P4Di5xO6uuNTEZP47fov5A==" spinCount="100000" sheet="1" scenarios="1" formatCells="0" formatColumns="0" formatRows="0"/>
  <mergeCells count="37">
    <mergeCell ref="B12:C12"/>
    <mergeCell ref="B13:C13"/>
    <mergeCell ref="B10:C11"/>
    <mergeCell ref="G20:G21"/>
    <mergeCell ref="H20:H21"/>
    <mergeCell ref="I1:AB1"/>
    <mergeCell ref="B132:G132"/>
    <mergeCell ref="X20:X21"/>
    <mergeCell ref="C110:D110"/>
    <mergeCell ref="J20:J21"/>
    <mergeCell ref="L20:L21"/>
    <mergeCell ref="M20:P20"/>
    <mergeCell ref="C22:D22"/>
    <mergeCell ref="C33:D33"/>
    <mergeCell ref="C44:D44"/>
    <mergeCell ref="C55:D55"/>
    <mergeCell ref="C66:D66"/>
    <mergeCell ref="C121:D121"/>
    <mergeCell ref="B20:B21"/>
    <mergeCell ref="C20:C21"/>
    <mergeCell ref="D20:E20"/>
    <mergeCell ref="C77:D77"/>
    <mergeCell ref="C88:D88"/>
    <mergeCell ref="C99:D99"/>
    <mergeCell ref="B16:C16"/>
    <mergeCell ref="B4:L4"/>
    <mergeCell ref="D10:D11"/>
    <mergeCell ref="E10:H10"/>
    <mergeCell ref="B6:H6"/>
    <mergeCell ref="I6:AA6"/>
    <mergeCell ref="I20:I21"/>
    <mergeCell ref="F20:F21"/>
    <mergeCell ref="B14:C14"/>
    <mergeCell ref="B15:C15"/>
    <mergeCell ref="Y20:AB20"/>
    <mergeCell ref="R20:R21"/>
    <mergeCell ref="S20:V2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Pārupa</dc:creator>
  <cp:keywords/>
  <dc:description/>
  <cp:lastModifiedBy>Dace Pārupa</cp:lastModifiedBy>
  <dcterms:created xsi:type="dcterms:W3CDTF">2022-10-13T08:38:17Z</dcterms:created>
  <dcterms:modified xsi:type="dcterms:W3CDTF">2024-02-22T17:08:36Z</dcterms:modified>
  <cp:category/>
  <cp:version/>
  <cp:contentType/>
  <cp:contentStatus/>
</cp:coreProperties>
</file>