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showInkAnnotation="0" codeName="ThisWorkbook"/>
  <mc:AlternateContent xmlns:mc="http://schemas.openxmlformats.org/markup-compatibility/2006">
    <mc:Choice Requires="x15">
      <x15ac:absPath xmlns:x15ac="http://schemas.microsoft.com/office/spreadsheetml/2010/11/ac" url="T:\SU Programma\SU2\KoriģējamieSU2 dokumenti\"/>
    </mc:Choice>
  </mc:AlternateContent>
  <xr:revisionPtr revIDLastSave="0" documentId="13_ncr:1_{7736E9C2-1C87-4631-8588-FEB957AB19D4}" xr6:coauthVersionLast="47" xr6:coauthVersionMax="47" xr10:uidLastSave="{00000000-0000-0000-0000-000000000000}"/>
  <bookViews>
    <workbookView xWindow="-120" yWindow="-120" windowWidth="29040" windowHeight="17520" tabRatio="808" activeTab="1" xr2:uid="{00000000-000D-0000-FFFF-FFFF00000000}"/>
  </bookViews>
  <sheets>
    <sheet name="Ievads" sheetId="59359" r:id="rId1"/>
    <sheet name="1. gads" sheetId="8" r:id="rId2"/>
    <sheet name="2. gads" sheetId="59354" r:id="rId3"/>
    <sheet name="3. gads" sheetId="59356" r:id="rId4"/>
    <sheet name="4. gads" sheetId="59357" state="hidden" r:id="rId5"/>
  </sheets>
  <definedNames>
    <definedName name="_xlnm.Print_Area" localSheetId="1">'1. gads'!$C$2:$S$87</definedName>
    <definedName name="_xlnm.Print_Area" localSheetId="2">'2. gads'!$B$2:$R$87</definedName>
    <definedName name="_xlnm.Print_Area" localSheetId="3">'3. gads'!$B$2:$R$87</definedName>
    <definedName name="_xlnm.Print_Area" localSheetId="4">'4. gads'!$B$2:$R$87</definedName>
    <definedName name="_xlnm.Print_Area" localSheetId="0">Ievads!$B$3:$Q$71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85" i="59357" l="1"/>
  <c r="G85" i="59357"/>
  <c r="R79" i="59357"/>
  <c r="C79" i="59357"/>
  <c r="R78" i="59357"/>
  <c r="C78" i="59357"/>
  <c r="R77" i="59357"/>
  <c r="C77" i="59357"/>
  <c r="R76" i="59357"/>
  <c r="C76" i="59357"/>
  <c r="R75" i="59357"/>
  <c r="C75" i="59357"/>
  <c r="R74" i="59357"/>
  <c r="C74" i="59357"/>
  <c r="R73" i="59357"/>
  <c r="C73" i="59357"/>
  <c r="R72" i="59357"/>
  <c r="C72" i="59357"/>
  <c r="R71" i="59357"/>
  <c r="C71" i="59357"/>
  <c r="R69" i="59357"/>
  <c r="D69" i="59357"/>
  <c r="C69" i="59357"/>
  <c r="R68" i="59357"/>
  <c r="D68" i="59357"/>
  <c r="C68" i="59357"/>
  <c r="R67" i="59357"/>
  <c r="D67" i="59357"/>
  <c r="R66" i="59357"/>
  <c r="D66" i="59357"/>
  <c r="C66" i="59357"/>
  <c r="R65" i="59357"/>
  <c r="D65" i="59357"/>
  <c r="C65" i="59357"/>
  <c r="P64" i="59357"/>
  <c r="O64" i="59357"/>
  <c r="N64" i="59357"/>
  <c r="M64" i="59357"/>
  <c r="L64" i="59357"/>
  <c r="K64" i="59357"/>
  <c r="J64" i="59357"/>
  <c r="I64" i="59357"/>
  <c r="H64" i="59357"/>
  <c r="G64" i="59357"/>
  <c r="F64" i="59357"/>
  <c r="E64" i="59357"/>
  <c r="R63" i="59357"/>
  <c r="D63" i="59357"/>
  <c r="C63" i="59357"/>
  <c r="R62" i="59357"/>
  <c r="D62" i="59357"/>
  <c r="C62" i="59357"/>
  <c r="R61" i="59357"/>
  <c r="D61" i="59357"/>
  <c r="C61" i="59357"/>
  <c r="R60" i="59357"/>
  <c r="D60" i="59357"/>
  <c r="C60" i="59357"/>
  <c r="R59" i="59357"/>
  <c r="D59" i="59357"/>
  <c r="C59" i="59357"/>
  <c r="R58" i="59357"/>
  <c r="D58" i="59357"/>
  <c r="C58" i="59357"/>
  <c r="R57" i="59357"/>
  <c r="D57" i="59357"/>
  <c r="C57" i="59357"/>
  <c r="R56" i="59357"/>
  <c r="D56" i="59357"/>
  <c r="C56" i="59357"/>
  <c r="R55" i="59357"/>
  <c r="D55" i="59357"/>
  <c r="C55" i="59357"/>
  <c r="AO54" i="59357"/>
  <c r="AG2" i="59357" s="1"/>
  <c r="R54" i="59357"/>
  <c r="D54" i="59357"/>
  <c r="C54" i="59357"/>
  <c r="R53" i="59357"/>
  <c r="D53" i="59357"/>
  <c r="C53" i="59357"/>
  <c r="R52" i="59357"/>
  <c r="D52" i="59357"/>
  <c r="C52" i="59357"/>
  <c r="R51" i="59357"/>
  <c r="D51" i="59357"/>
  <c r="C51" i="59357"/>
  <c r="P49" i="59357"/>
  <c r="O49" i="59357"/>
  <c r="N49" i="59357"/>
  <c r="M49" i="59357"/>
  <c r="L49" i="59357"/>
  <c r="K49" i="59357"/>
  <c r="J49" i="59357"/>
  <c r="I49" i="59357"/>
  <c r="H49" i="59357"/>
  <c r="G49" i="59357"/>
  <c r="F49" i="59357"/>
  <c r="E49" i="59357"/>
  <c r="R48" i="59357"/>
  <c r="D48" i="59357"/>
  <c r="C48" i="59357"/>
  <c r="R47" i="59357"/>
  <c r="D47" i="59357"/>
  <c r="C47" i="59357"/>
  <c r="R46" i="59357"/>
  <c r="D46" i="59357"/>
  <c r="C46" i="59357"/>
  <c r="R45" i="59357"/>
  <c r="D45" i="59357"/>
  <c r="C45" i="59357"/>
  <c r="R44" i="59357"/>
  <c r="D44" i="59357"/>
  <c r="C44" i="59357"/>
  <c r="R43" i="59357"/>
  <c r="D43" i="59357"/>
  <c r="C43" i="59357"/>
  <c r="R42" i="59357"/>
  <c r="D42" i="59357"/>
  <c r="C42" i="59357"/>
  <c r="R41" i="59357"/>
  <c r="D41" i="59357"/>
  <c r="C41" i="59357"/>
  <c r="R40" i="59357"/>
  <c r="D40" i="59357"/>
  <c r="C40" i="59357"/>
  <c r="R39" i="59357"/>
  <c r="D39" i="59357"/>
  <c r="C39" i="59357"/>
  <c r="R38" i="59357"/>
  <c r="D38" i="59357"/>
  <c r="C38" i="59357"/>
  <c r="R37" i="59357"/>
  <c r="D37" i="59357"/>
  <c r="C37" i="59357"/>
  <c r="R36" i="59357"/>
  <c r="D36" i="59357"/>
  <c r="C36" i="59357"/>
  <c r="R34" i="59357"/>
  <c r="D34" i="59357"/>
  <c r="C34" i="59357"/>
  <c r="R29" i="59357"/>
  <c r="D29" i="59357"/>
  <c r="C29" i="59357"/>
  <c r="R28" i="59357"/>
  <c r="D28" i="59357"/>
  <c r="C28" i="59357"/>
  <c r="R27" i="59357"/>
  <c r="D27" i="59357"/>
  <c r="C27" i="59357"/>
  <c r="R26" i="59357"/>
  <c r="D26" i="59357"/>
  <c r="C26" i="59357"/>
  <c r="R25" i="59357"/>
  <c r="D25" i="59357"/>
  <c r="C25" i="59357"/>
  <c r="P23" i="59357"/>
  <c r="O23" i="59357"/>
  <c r="N23" i="59357"/>
  <c r="M23" i="59357"/>
  <c r="L23" i="59357"/>
  <c r="K23" i="59357"/>
  <c r="J23" i="59357"/>
  <c r="I23" i="59357"/>
  <c r="H23" i="59357"/>
  <c r="G23" i="59357"/>
  <c r="F23" i="59357"/>
  <c r="E23" i="59357"/>
  <c r="R22" i="59357"/>
  <c r="D22" i="59357"/>
  <c r="C22" i="59357"/>
  <c r="R21" i="59357"/>
  <c r="D21" i="59357"/>
  <c r="C21" i="59357"/>
  <c r="R20" i="59357"/>
  <c r="D20" i="59357"/>
  <c r="C20" i="59357"/>
  <c r="R19" i="59357"/>
  <c r="D19" i="59357"/>
  <c r="C19" i="59357"/>
  <c r="R18" i="59357"/>
  <c r="D18" i="59357"/>
  <c r="C18" i="59357"/>
  <c r="R17" i="59357"/>
  <c r="D17" i="59357"/>
  <c r="C17" i="59357"/>
  <c r="R16" i="59357"/>
  <c r="D16" i="59357"/>
  <c r="C16" i="59357"/>
  <c r="R15" i="59357"/>
  <c r="D15" i="59357"/>
  <c r="C15" i="59357"/>
  <c r="R14" i="59357"/>
  <c r="D14" i="59357"/>
  <c r="C14" i="59357"/>
  <c r="R13" i="59357"/>
  <c r="R23" i="59357" s="1"/>
  <c r="D13" i="59357"/>
  <c r="C13" i="59357"/>
  <c r="R12" i="59357"/>
  <c r="D12" i="59357"/>
  <c r="C12" i="59357"/>
  <c r="P10" i="59357"/>
  <c r="O10" i="59357"/>
  <c r="N10" i="59357"/>
  <c r="M10" i="59357"/>
  <c r="L10" i="59357"/>
  <c r="K10" i="59357"/>
  <c r="J10" i="59357"/>
  <c r="I10" i="59357"/>
  <c r="H10" i="59357"/>
  <c r="G10" i="59357"/>
  <c r="F10" i="59357"/>
  <c r="E10" i="59357"/>
  <c r="R9" i="59357"/>
  <c r="D9" i="59357"/>
  <c r="C9" i="59357"/>
  <c r="R8" i="59357"/>
  <c r="R10" i="59357" s="1"/>
  <c r="D8" i="59357"/>
  <c r="C8" i="59357"/>
  <c r="B3" i="59357"/>
  <c r="R49" i="59357" l="1"/>
  <c r="R64" i="59357"/>
  <c r="P70" i="59357"/>
  <c r="M70" i="59357"/>
  <c r="R30" i="59357"/>
  <c r="R31" i="59357" s="1"/>
  <c r="P30" i="59357"/>
  <c r="P31" i="59357" s="1"/>
  <c r="E30" i="59357"/>
  <c r="M30" i="59357"/>
  <c r="I70" i="59357"/>
  <c r="F30" i="59357"/>
  <c r="F31" i="59357" s="1"/>
  <c r="J30" i="59357"/>
  <c r="N30" i="59357"/>
  <c r="F70" i="59357"/>
  <c r="J70" i="59357"/>
  <c r="N70" i="59357"/>
  <c r="I30" i="59357"/>
  <c r="E70" i="59357"/>
  <c r="R70" i="59357"/>
  <c r="G30" i="59357"/>
  <c r="K30" i="59357"/>
  <c r="O30" i="59357"/>
  <c r="O31" i="59357" s="1"/>
  <c r="G70" i="59357"/>
  <c r="K70" i="59357"/>
  <c r="O70" i="59357"/>
  <c r="H30" i="59357"/>
  <c r="L30" i="59357"/>
  <c r="H70" i="59357"/>
  <c r="L70" i="59357"/>
  <c r="N80" i="59357" l="1"/>
  <c r="N81" i="59357" s="1"/>
  <c r="J80" i="59357"/>
  <c r="L80" i="59357"/>
  <c r="L81" i="59357" s="1"/>
  <c r="J81" i="59357"/>
  <c r="H80" i="59357"/>
  <c r="H81" i="59357" s="1"/>
  <c r="O80" i="59357"/>
  <c r="O81" i="59357" s="1"/>
  <c r="O82" i="59357" s="1"/>
  <c r="M31" i="59357"/>
  <c r="M80" i="59357"/>
  <c r="M81" i="59357" s="1"/>
  <c r="L31" i="59357"/>
  <c r="K80" i="59357"/>
  <c r="K81" i="59357" s="1"/>
  <c r="F80" i="59357"/>
  <c r="K31" i="59357"/>
  <c r="N31" i="59357"/>
  <c r="I31" i="59357"/>
  <c r="I80" i="59357"/>
  <c r="I81" i="59357" s="1"/>
  <c r="H31" i="59357"/>
  <c r="P80" i="59357"/>
  <c r="P81" i="59357" s="1"/>
  <c r="P82" i="59357" s="1"/>
  <c r="G80" i="59357"/>
  <c r="G81" i="59357" s="1"/>
  <c r="G31" i="59357"/>
  <c r="J31" i="59357"/>
  <c r="E31" i="59357"/>
  <c r="N82" i="59357" l="1"/>
  <c r="L82" i="59357"/>
  <c r="H82" i="59357"/>
  <c r="J82" i="59357"/>
  <c r="K82" i="59357"/>
  <c r="I82" i="59357"/>
  <c r="G82" i="59357"/>
  <c r="F81" i="59357"/>
  <c r="F82" i="59357" s="1"/>
  <c r="M82" i="59357"/>
  <c r="L85" i="59356" l="1"/>
  <c r="G85" i="59356"/>
  <c r="R79" i="59356"/>
  <c r="C79" i="59356"/>
  <c r="R78" i="59356"/>
  <c r="C78" i="59356"/>
  <c r="R77" i="59356"/>
  <c r="C77" i="59356"/>
  <c r="R76" i="59356"/>
  <c r="C76" i="59356"/>
  <c r="R75" i="59356"/>
  <c r="C75" i="59356"/>
  <c r="R74" i="59356"/>
  <c r="C74" i="59356"/>
  <c r="R73" i="59356"/>
  <c r="C73" i="59356"/>
  <c r="R72" i="59356"/>
  <c r="C72" i="59356"/>
  <c r="R71" i="59356"/>
  <c r="C71" i="59356"/>
  <c r="R69" i="59356"/>
  <c r="D69" i="59356"/>
  <c r="C69" i="59356"/>
  <c r="R68" i="59356"/>
  <c r="D68" i="59356"/>
  <c r="C68" i="59356"/>
  <c r="R67" i="59356"/>
  <c r="D67" i="59356"/>
  <c r="R66" i="59356"/>
  <c r="D66" i="59356"/>
  <c r="C66" i="59356"/>
  <c r="R65" i="59356"/>
  <c r="D65" i="59356"/>
  <c r="C65" i="59356"/>
  <c r="P64" i="59356"/>
  <c r="O64" i="59356"/>
  <c r="N64" i="59356"/>
  <c r="M64" i="59356"/>
  <c r="L64" i="59356"/>
  <c r="K64" i="59356"/>
  <c r="J64" i="59356"/>
  <c r="I64" i="59356"/>
  <c r="H64" i="59356"/>
  <c r="G64" i="59356"/>
  <c r="F64" i="59356"/>
  <c r="E64" i="59356"/>
  <c r="R63" i="59356"/>
  <c r="D63" i="59356"/>
  <c r="C63" i="59356"/>
  <c r="R62" i="59356"/>
  <c r="D62" i="59356"/>
  <c r="C62" i="59356"/>
  <c r="R61" i="59356"/>
  <c r="D61" i="59356"/>
  <c r="C61" i="59356"/>
  <c r="R60" i="59356"/>
  <c r="D60" i="59356"/>
  <c r="C60" i="59356"/>
  <c r="R59" i="59356"/>
  <c r="D59" i="59356"/>
  <c r="C59" i="59356"/>
  <c r="R58" i="59356"/>
  <c r="D58" i="59356"/>
  <c r="C58" i="59356"/>
  <c r="R57" i="59356"/>
  <c r="D57" i="59356"/>
  <c r="C57" i="59356"/>
  <c r="R56" i="59356"/>
  <c r="D56" i="59356"/>
  <c r="C56" i="59356"/>
  <c r="R55" i="59356"/>
  <c r="D55" i="59356"/>
  <c r="C55" i="59356"/>
  <c r="AO54" i="59356"/>
  <c r="R54" i="59356"/>
  <c r="D54" i="59356"/>
  <c r="C54" i="59356"/>
  <c r="R53" i="59356"/>
  <c r="D53" i="59356"/>
  <c r="C53" i="59356"/>
  <c r="R52" i="59356"/>
  <c r="D52" i="59356"/>
  <c r="C52" i="59356"/>
  <c r="R51" i="59356"/>
  <c r="D51" i="59356"/>
  <c r="C51" i="59356"/>
  <c r="P49" i="59356"/>
  <c r="O49" i="59356"/>
  <c r="N49" i="59356"/>
  <c r="M49" i="59356"/>
  <c r="L49" i="59356"/>
  <c r="K49" i="59356"/>
  <c r="J49" i="59356"/>
  <c r="I49" i="59356"/>
  <c r="H49" i="59356"/>
  <c r="G49" i="59356"/>
  <c r="F49" i="59356"/>
  <c r="E49" i="59356"/>
  <c r="R48" i="59356"/>
  <c r="D48" i="59356"/>
  <c r="C48" i="59356"/>
  <c r="R47" i="59356"/>
  <c r="D47" i="59356"/>
  <c r="C47" i="59356"/>
  <c r="R46" i="59356"/>
  <c r="D46" i="59356"/>
  <c r="C46" i="59356"/>
  <c r="R45" i="59356"/>
  <c r="D45" i="59356"/>
  <c r="C45" i="59356"/>
  <c r="R44" i="59356"/>
  <c r="D44" i="59356"/>
  <c r="C44" i="59356"/>
  <c r="R43" i="59356"/>
  <c r="D43" i="59356"/>
  <c r="C43" i="59356"/>
  <c r="R42" i="59356"/>
  <c r="D42" i="59356"/>
  <c r="C42" i="59356"/>
  <c r="R41" i="59356"/>
  <c r="D41" i="59356"/>
  <c r="C41" i="59356"/>
  <c r="R40" i="59356"/>
  <c r="D40" i="59356"/>
  <c r="C40" i="59356"/>
  <c r="R39" i="59356"/>
  <c r="D39" i="59356"/>
  <c r="C39" i="59356"/>
  <c r="R38" i="59356"/>
  <c r="D38" i="59356"/>
  <c r="C38" i="59356"/>
  <c r="R37" i="59356"/>
  <c r="D37" i="59356"/>
  <c r="C37" i="59356"/>
  <c r="R36" i="59356"/>
  <c r="D36" i="59356"/>
  <c r="C36" i="59356"/>
  <c r="R34" i="59356"/>
  <c r="D34" i="59356"/>
  <c r="C34" i="59356"/>
  <c r="R29" i="59356"/>
  <c r="D29" i="59356"/>
  <c r="C29" i="59356"/>
  <c r="R28" i="59356"/>
  <c r="D28" i="59356"/>
  <c r="C28" i="59356"/>
  <c r="R27" i="59356"/>
  <c r="D27" i="59356"/>
  <c r="C27" i="59356"/>
  <c r="R26" i="59356"/>
  <c r="D26" i="59356"/>
  <c r="C26" i="59356"/>
  <c r="R25" i="59356"/>
  <c r="D25" i="59356"/>
  <c r="C25" i="59356"/>
  <c r="P23" i="59356"/>
  <c r="O23" i="59356"/>
  <c r="N23" i="59356"/>
  <c r="M23" i="59356"/>
  <c r="L23" i="59356"/>
  <c r="K23" i="59356"/>
  <c r="J23" i="59356"/>
  <c r="I23" i="59356"/>
  <c r="H23" i="59356"/>
  <c r="G23" i="59356"/>
  <c r="F23" i="59356"/>
  <c r="E23" i="59356"/>
  <c r="R22" i="59356"/>
  <c r="D22" i="59356"/>
  <c r="C22" i="59356"/>
  <c r="R21" i="59356"/>
  <c r="D21" i="59356"/>
  <c r="C21" i="59356"/>
  <c r="R20" i="59356"/>
  <c r="D20" i="59356"/>
  <c r="C20" i="59356"/>
  <c r="R19" i="59356"/>
  <c r="D19" i="59356"/>
  <c r="C19" i="59356"/>
  <c r="R18" i="59356"/>
  <c r="D18" i="59356"/>
  <c r="C18" i="59356"/>
  <c r="R17" i="59356"/>
  <c r="D17" i="59356"/>
  <c r="C17" i="59356"/>
  <c r="R16" i="59356"/>
  <c r="D16" i="59356"/>
  <c r="C16" i="59356"/>
  <c r="R15" i="59356"/>
  <c r="D15" i="59356"/>
  <c r="C15" i="59356"/>
  <c r="R14" i="59356"/>
  <c r="D14" i="59356"/>
  <c r="C14" i="59356"/>
  <c r="R13" i="59356"/>
  <c r="D13" i="59356"/>
  <c r="C13" i="59356"/>
  <c r="R12" i="59356"/>
  <c r="D12" i="59356"/>
  <c r="C12" i="59356"/>
  <c r="P10" i="59356"/>
  <c r="O10" i="59356"/>
  <c r="N10" i="59356"/>
  <c r="M10" i="59356"/>
  <c r="L10" i="59356"/>
  <c r="K10" i="59356"/>
  <c r="J10" i="59356"/>
  <c r="I10" i="59356"/>
  <c r="H10" i="59356"/>
  <c r="G10" i="59356"/>
  <c r="F10" i="59356"/>
  <c r="E10" i="59356"/>
  <c r="R9" i="59356"/>
  <c r="D9" i="59356"/>
  <c r="C9" i="59356"/>
  <c r="R8" i="59356"/>
  <c r="D8" i="59356"/>
  <c r="C8" i="59356"/>
  <c r="B3" i="59356"/>
  <c r="AG2" i="59356"/>
  <c r="R10" i="59356" l="1"/>
  <c r="R64" i="59356"/>
  <c r="R23" i="59356"/>
  <c r="R49" i="59356"/>
  <c r="O30" i="59356"/>
  <c r="O70" i="59356"/>
  <c r="H30" i="59356"/>
  <c r="H31" i="59356" s="1"/>
  <c r="M30" i="59356"/>
  <c r="M31" i="59356" s="1"/>
  <c r="O31" i="59356"/>
  <c r="L30" i="59356"/>
  <c r="P30" i="59356"/>
  <c r="P31" i="59356" s="1"/>
  <c r="L70" i="59356"/>
  <c r="I30" i="59356"/>
  <c r="I31" i="59356" s="1"/>
  <c r="R30" i="59356"/>
  <c r="E70" i="59356"/>
  <c r="I70" i="59356"/>
  <c r="M70" i="59356"/>
  <c r="R70" i="59356"/>
  <c r="F30" i="59356"/>
  <c r="F31" i="59356" s="1"/>
  <c r="J30" i="59356"/>
  <c r="J31" i="59356" s="1"/>
  <c r="N30" i="59356"/>
  <c r="N31" i="59356" s="1"/>
  <c r="R31" i="59356"/>
  <c r="F70" i="59356"/>
  <c r="J70" i="59356"/>
  <c r="N70" i="59356"/>
  <c r="H70" i="59356"/>
  <c r="P70" i="59356"/>
  <c r="E30" i="59356"/>
  <c r="G30" i="59356"/>
  <c r="K30" i="59356"/>
  <c r="G70" i="59356"/>
  <c r="K70" i="59356"/>
  <c r="L85" i="59354"/>
  <c r="G85" i="59354"/>
  <c r="G71" i="8"/>
  <c r="H71" i="8"/>
  <c r="I71" i="8"/>
  <c r="J71" i="8"/>
  <c r="K71" i="8"/>
  <c r="L71" i="8"/>
  <c r="M71" i="8"/>
  <c r="N71" i="8"/>
  <c r="O71" i="8"/>
  <c r="P71" i="8"/>
  <c r="Q71" i="8"/>
  <c r="F71" i="8"/>
  <c r="F49" i="59354"/>
  <c r="G49" i="59354"/>
  <c r="H49" i="59354"/>
  <c r="I49" i="59354"/>
  <c r="J49" i="59354"/>
  <c r="K49" i="59354"/>
  <c r="L49" i="59354"/>
  <c r="M49" i="59354"/>
  <c r="N49" i="59354"/>
  <c r="O49" i="59354"/>
  <c r="P49" i="59354"/>
  <c r="B3" i="59354"/>
  <c r="D43" i="59354"/>
  <c r="D45" i="59354"/>
  <c r="D46" i="59354"/>
  <c r="D47" i="59354"/>
  <c r="D48" i="59354"/>
  <c r="D58" i="59354"/>
  <c r="D59" i="59354"/>
  <c r="D60" i="59354"/>
  <c r="D61" i="59354"/>
  <c r="D62" i="59354"/>
  <c r="D63" i="59354"/>
  <c r="D69" i="59354"/>
  <c r="D34" i="59354"/>
  <c r="D36" i="59354"/>
  <c r="D37" i="59354"/>
  <c r="D38" i="59354"/>
  <c r="D39" i="59354"/>
  <c r="D40" i="59354"/>
  <c r="D41" i="59354"/>
  <c r="D42" i="59354"/>
  <c r="D51" i="59354"/>
  <c r="D52" i="59354"/>
  <c r="D53" i="59354"/>
  <c r="D54" i="59354"/>
  <c r="D55" i="59354"/>
  <c r="D56" i="59354"/>
  <c r="D57" i="59354"/>
  <c r="D65" i="59354"/>
  <c r="D66" i="59354"/>
  <c r="D67" i="59354"/>
  <c r="D68" i="59354"/>
  <c r="D12" i="59354"/>
  <c r="D13" i="59354"/>
  <c r="D14" i="59354"/>
  <c r="D15" i="59354"/>
  <c r="D16" i="59354"/>
  <c r="D17" i="59354"/>
  <c r="D18" i="59354"/>
  <c r="D19" i="59354"/>
  <c r="D20" i="59354"/>
  <c r="D21" i="59354"/>
  <c r="D22" i="59354"/>
  <c r="D27" i="59354"/>
  <c r="D29" i="59354"/>
  <c r="D8" i="59354"/>
  <c r="D9" i="59354"/>
  <c r="D25" i="59354"/>
  <c r="D26" i="59354"/>
  <c r="D28" i="59354"/>
  <c r="R8" i="59354"/>
  <c r="R10" i="59354" s="1"/>
  <c r="R9" i="59354"/>
  <c r="R12" i="59354"/>
  <c r="R13" i="59354"/>
  <c r="R14" i="59354"/>
  <c r="S44" i="8"/>
  <c r="S45" i="8"/>
  <c r="S46" i="8"/>
  <c r="S47" i="8"/>
  <c r="S48" i="8"/>
  <c r="S49" i="8"/>
  <c r="S59" i="8"/>
  <c r="S60" i="8"/>
  <c r="S61" i="8"/>
  <c r="S62" i="8"/>
  <c r="S63" i="8"/>
  <c r="S64" i="8"/>
  <c r="S70" i="8"/>
  <c r="S35" i="8"/>
  <c r="S37" i="8"/>
  <c r="S38" i="8"/>
  <c r="S39" i="8"/>
  <c r="S40" i="8"/>
  <c r="S41" i="8"/>
  <c r="S42" i="8"/>
  <c r="S43" i="8"/>
  <c r="S52" i="8"/>
  <c r="S53" i="8"/>
  <c r="S54" i="8"/>
  <c r="S55" i="8"/>
  <c r="S56" i="8"/>
  <c r="S57" i="8"/>
  <c r="S58" i="8"/>
  <c r="S66" i="8"/>
  <c r="S67" i="8"/>
  <c r="S68" i="8"/>
  <c r="S69" i="8"/>
  <c r="S9" i="8"/>
  <c r="S10" i="8"/>
  <c r="S13" i="8"/>
  <c r="S14" i="8"/>
  <c r="S15" i="8"/>
  <c r="S16" i="8"/>
  <c r="S17" i="8"/>
  <c r="S19" i="8"/>
  <c r="S20" i="8"/>
  <c r="S21" i="8"/>
  <c r="S22" i="8"/>
  <c r="S23" i="8"/>
  <c r="S18" i="8"/>
  <c r="S28" i="8"/>
  <c r="S30" i="8"/>
  <c r="S26" i="8"/>
  <c r="S27" i="8"/>
  <c r="S29" i="8"/>
  <c r="Q31" i="8"/>
  <c r="P31" i="8"/>
  <c r="O31" i="8"/>
  <c r="P81" i="8" s="1"/>
  <c r="N31" i="8"/>
  <c r="N32" i="8" s="1"/>
  <c r="M31" i="8"/>
  <c r="L31" i="8"/>
  <c r="M81" i="8" s="1"/>
  <c r="K31" i="8"/>
  <c r="J31" i="8"/>
  <c r="K81" i="8" s="1"/>
  <c r="I31" i="8"/>
  <c r="J81" i="8" s="1"/>
  <c r="H31" i="8"/>
  <c r="G31" i="8"/>
  <c r="F31" i="8"/>
  <c r="F11" i="8"/>
  <c r="F24" i="8"/>
  <c r="F50" i="8"/>
  <c r="F65" i="8"/>
  <c r="G24" i="8"/>
  <c r="G11" i="8"/>
  <c r="G50" i="8"/>
  <c r="G65" i="8"/>
  <c r="H24" i="8"/>
  <c r="H11" i="8"/>
  <c r="H50" i="8"/>
  <c r="H65" i="8"/>
  <c r="I24" i="8"/>
  <c r="I11" i="8"/>
  <c r="I50" i="8"/>
  <c r="I65" i="8"/>
  <c r="J24" i="8"/>
  <c r="J11" i="8"/>
  <c r="J50" i="8"/>
  <c r="J65" i="8"/>
  <c r="K24" i="8"/>
  <c r="K11" i="8"/>
  <c r="K50" i="8"/>
  <c r="K65" i="8"/>
  <c r="L24" i="8"/>
  <c r="L11" i="8"/>
  <c r="L50" i="8"/>
  <c r="L65" i="8"/>
  <c r="M24" i="8"/>
  <c r="M11" i="8"/>
  <c r="M50" i="8"/>
  <c r="M65" i="8"/>
  <c r="N24" i="8"/>
  <c r="N11" i="8"/>
  <c r="N50" i="8"/>
  <c r="N65" i="8"/>
  <c r="O24" i="8"/>
  <c r="O11" i="8"/>
  <c r="O50" i="8"/>
  <c r="O65" i="8"/>
  <c r="P24" i="8"/>
  <c r="P11" i="8"/>
  <c r="P50" i="8"/>
  <c r="P65" i="8"/>
  <c r="Q24" i="8"/>
  <c r="Q11" i="8"/>
  <c r="Q50" i="8"/>
  <c r="Q65" i="8"/>
  <c r="E10" i="59354"/>
  <c r="E23" i="59354"/>
  <c r="F64" i="59354"/>
  <c r="G64" i="59354"/>
  <c r="H64" i="59354"/>
  <c r="I64" i="59354"/>
  <c r="J64" i="59354"/>
  <c r="K64" i="59354"/>
  <c r="L64" i="59354"/>
  <c r="M64" i="59354"/>
  <c r="N64" i="59354"/>
  <c r="O64" i="59354"/>
  <c r="P64" i="59354"/>
  <c r="E64" i="59354"/>
  <c r="E49" i="59354"/>
  <c r="F23" i="59354"/>
  <c r="G23" i="59354"/>
  <c r="H23" i="59354"/>
  <c r="I23" i="59354"/>
  <c r="J23" i="59354"/>
  <c r="K23" i="59354"/>
  <c r="L23" i="59354"/>
  <c r="M23" i="59354"/>
  <c r="N23" i="59354"/>
  <c r="O23" i="59354"/>
  <c r="P23" i="59354"/>
  <c r="F10" i="59354"/>
  <c r="G10" i="59354"/>
  <c r="H10" i="59354"/>
  <c r="I10" i="59354"/>
  <c r="J10" i="59354"/>
  <c r="K10" i="59354"/>
  <c r="L10" i="59354"/>
  <c r="M10" i="59354"/>
  <c r="N10" i="59354"/>
  <c r="O10" i="59354"/>
  <c r="P10" i="59354"/>
  <c r="AD57" i="8"/>
  <c r="AD58" i="8" s="1"/>
  <c r="AD59" i="8" s="1"/>
  <c r="AC81" i="8"/>
  <c r="AE57" i="8" s="1"/>
  <c r="F6" i="8" s="1"/>
  <c r="E5" i="59354" s="1"/>
  <c r="E33" i="59354" s="1"/>
  <c r="C8" i="59354"/>
  <c r="C9" i="59354"/>
  <c r="C12" i="59354"/>
  <c r="R15" i="59354"/>
  <c r="R16" i="59354"/>
  <c r="R17" i="59354"/>
  <c r="R18" i="59354"/>
  <c r="R19" i="59354"/>
  <c r="R20" i="59354"/>
  <c r="R21" i="59354"/>
  <c r="R22" i="59354"/>
  <c r="C13" i="59354"/>
  <c r="C14" i="59354"/>
  <c r="C15" i="59354"/>
  <c r="C16" i="59354"/>
  <c r="C17" i="59354"/>
  <c r="C18" i="59354"/>
  <c r="C19" i="59354"/>
  <c r="C20" i="59354"/>
  <c r="C21" i="59354"/>
  <c r="C22" i="59354"/>
  <c r="C25" i="59354"/>
  <c r="R25" i="59354"/>
  <c r="C26" i="59354"/>
  <c r="R26" i="59354"/>
  <c r="C27" i="59354"/>
  <c r="R27" i="59354"/>
  <c r="C28" i="59354"/>
  <c r="R28" i="59354"/>
  <c r="C29" i="59354"/>
  <c r="R29" i="59354"/>
  <c r="C34" i="59354"/>
  <c r="R34" i="59354"/>
  <c r="C36" i="59354"/>
  <c r="R36" i="59354"/>
  <c r="C37" i="59354"/>
  <c r="R37" i="59354"/>
  <c r="C38" i="59354"/>
  <c r="R38" i="59354"/>
  <c r="C39" i="59354"/>
  <c r="R39" i="59354"/>
  <c r="C40" i="59354"/>
  <c r="R40" i="59354"/>
  <c r="C41" i="59354"/>
  <c r="R41" i="59354"/>
  <c r="R42" i="59354"/>
  <c r="R43" i="59354"/>
  <c r="R44" i="59354"/>
  <c r="R45" i="59354"/>
  <c r="R46" i="59354"/>
  <c r="R47" i="59354"/>
  <c r="R48" i="59354"/>
  <c r="C42" i="59354"/>
  <c r="C43" i="59354"/>
  <c r="C44" i="59354"/>
  <c r="C45" i="59354"/>
  <c r="C46" i="59354"/>
  <c r="C47" i="59354"/>
  <c r="C48" i="59354"/>
  <c r="C51" i="59354"/>
  <c r="R51" i="59354"/>
  <c r="R52" i="59354"/>
  <c r="R53" i="59354"/>
  <c r="R54" i="59354"/>
  <c r="R55" i="59354"/>
  <c r="R56" i="59354"/>
  <c r="R57" i="59354"/>
  <c r="R58" i="59354"/>
  <c r="R59" i="59354"/>
  <c r="R60" i="59354"/>
  <c r="R61" i="59354"/>
  <c r="R62" i="59354"/>
  <c r="R63" i="59354"/>
  <c r="C52" i="59354"/>
  <c r="C53" i="59354"/>
  <c r="C54" i="59354"/>
  <c r="AO54" i="59354"/>
  <c r="AG2" i="59354" s="1"/>
  <c r="C55" i="59354"/>
  <c r="C56" i="59354"/>
  <c r="C57" i="59354"/>
  <c r="C58" i="59354"/>
  <c r="C59" i="59354"/>
  <c r="C60" i="59354"/>
  <c r="C61" i="59354"/>
  <c r="C62" i="59354"/>
  <c r="C63" i="59354"/>
  <c r="C65" i="59354"/>
  <c r="R65" i="59354"/>
  <c r="C66" i="59354"/>
  <c r="R66" i="59354"/>
  <c r="R67" i="59354"/>
  <c r="C68" i="59354"/>
  <c r="R68" i="59354"/>
  <c r="C69" i="59354"/>
  <c r="R69" i="59354"/>
  <c r="C71" i="59354"/>
  <c r="R71" i="59354"/>
  <c r="C72" i="59354"/>
  <c r="R72" i="59354"/>
  <c r="C73" i="59354"/>
  <c r="R73" i="59354"/>
  <c r="C74" i="59354"/>
  <c r="R74" i="59354"/>
  <c r="C75" i="59354"/>
  <c r="R75" i="59354"/>
  <c r="C76" i="59354"/>
  <c r="R76" i="59354"/>
  <c r="C77" i="59354"/>
  <c r="R77" i="59354"/>
  <c r="C78" i="59354"/>
  <c r="R78" i="59354"/>
  <c r="C79" i="59354"/>
  <c r="R79" i="59354"/>
  <c r="AE24" i="8"/>
  <c r="AC27" i="8" s="1"/>
  <c r="AH24" i="8"/>
  <c r="AF27" i="8" s="1"/>
  <c r="AH27" i="8" s="1"/>
  <c r="D44" i="59354"/>
  <c r="AM55" i="8"/>
  <c r="AE2" i="8" s="1"/>
  <c r="S72" i="8"/>
  <c r="S73" i="8"/>
  <c r="S74" i="8"/>
  <c r="S75" i="8"/>
  <c r="S76" i="8"/>
  <c r="S77" i="8"/>
  <c r="S78" i="8"/>
  <c r="S79" i="8"/>
  <c r="S80" i="8"/>
  <c r="AE81" i="8"/>
  <c r="P82" i="8" l="1"/>
  <c r="E80" i="59354"/>
  <c r="M82" i="8"/>
  <c r="P32" i="8"/>
  <c r="K32" i="8"/>
  <c r="G32" i="8"/>
  <c r="F32" i="8"/>
  <c r="L81" i="8"/>
  <c r="L82" i="8" s="1"/>
  <c r="Q81" i="8"/>
  <c r="Q82" i="8" s="1"/>
  <c r="F82" i="8"/>
  <c r="G81" i="8"/>
  <c r="G82" i="8" s="1"/>
  <c r="G83" i="8" s="1"/>
  <c r="K82" i="8"/>
  <c r="Q32" i="8"/>
  <c r="N30" i="59354"/>
  <c r="N31" i="59354" s="1"/>
  <c r="AE59" i="8"/>
  <c r="H6" i="8" s="1"/>
  <c r="AD60" i="8"/>
  <c r="AD61" i="8" s="1"/>
  <c r="AD62" i="8" s="1"/>
  <c r="AE58" i="8"/>
  <c r="G6" i="8" s="1"/>
  <c r="F5" i="59356" s="1"/>
  <c r="F33" i="59356" s="1"/>
  <c r="J32" i="8"/>
  <c r="O70" i="59354"/>
  <c r="E30" i="59354"/>
  <c r="E31" i="59354" s="1"/>
  <c r="P30" i="59354"/>
  <c r="P31" i="59354" s="1"/>
  <c r="R49" i="59354"/>
  <c r="L32" i="8"/>
  <c r="S31" i="8"/>
  <c r="R30" i="59354"/>
  <c r="R64" i="59354"/>
  <c r="R23" i="59354"/>
  <c r="M32" i="8"/>
  <c r="J30" i="59354"/>
  <c r="J31" i="59354" s="1"/>
  <c r="F34" i="8"/>
  <c r="S50" i="8"/>
  <c r="K30" i="59354"/>
  <c r="K31" i="59354" s="1"/>
  <c r="H81" i="8"/>
  <c r="H82" i="8" s="1"/>
  <c r="S24" i="8"/>
  <c r="S65" i="8"/>
  <c r="S71" i="8"/>
  <c r="H32" i="8"/>
  <c r="J82" i="8"/>
  <c r="N81" i="8"/>
  <c r="N82" i="8" s="1"/>
  <c r="N83" i="8" s="1"/>
  <c r="O32" i="8"/>
  <c r="O30" i="59354"/>
  <c r="O31" i="59354" s="1"/>
  <c r="H30" i="59354"/>
  <c r="I30" i="59354"/>
  <c r="I31" i="59354" s="1"/>
  <c r="F30" i="59354"/>
  <c r="F31" i="59354" s="1"/>
  <c r="I32" i="8"/>
  <c r="L30" i="59354"/>
  <c r="L31" i="59354" s="1"/>
  <c r="M30" i="59354"/>
  <c r="M31" i="59354" s="1"/>
  <c r="O81" i="8"/>
  <c r="O82" i="8" s="1"/>
  <c r="P80" i="59356"/>
  <c r="P81" i="59356" s="1"/>
  <c r="P82" i="59356" s="1"/>
  <c r="P83" i="8"/>
  <c r="AD27" i="8"/>
  <c r="AE27" i="8"/>
  <c r="AC28" i="8"/>
  <c r="G5" i="59357"/>
  <c r="G33" i="59357" s="1"/>
  <c r="G5" i="59356"/>
  <c r="G33" i="59356" s="1"/>
  <c r="G5" i="59354"/>
  <c r="G33" i="59354" s="1"/>
  <c r="H34" i="8"/>
  <c r="G34" i="8"/>
  <c r="E5" i="59357"/>
  <c r="E33" i="59357" s="1"/>
  <c r="E5" i="59356"/>
  <c r="E33" i="59356" s="1"/>
  <c r="AG27" i="8"/>
  <c r="I81" i="8"/>
  <c r="I82" i="8" s="1"/>
  <c r="AF28" i="8"/>
  <c r="AF29" i="8" s="1"/>
  <c r="AH29" i="8" s="1"/>
  <c r="E80" i="59357"/>
  <c r="E80" i="59356"/>
  <c r="E81" i="59356" s="1"/>
  <c r="H70" i="59354"/>
  <c r="F80" i="59356"/>
  <c r="F81" i="59356" s="1"/>
  <c r="F82" i="59356" s="1"/>
  <c r="I70" i="59354"/>
  <c r="L70" i="59354"/>
  <c r="E70" i="59354"/>
  <c r="E81" i="59354" s="1"/>
  <c r="J70" i="59354"/>
  <c r="G70" i="59354"/>
  <c r="G30" i="59354"/>
  <c r="G31" i="59354" s="1"/>
  <c r="M80" i="59356"/>
  <c r="M81" i="59356" s="1"/>
  <c r="M82" i="59356" s="1"/>
  <c r="N80" i="59356"/>
  <c r="N81" i="59356" s="1"/>
  <c r="N82" i="59356" s="1"/>
  <c r="H80" i="59356"/>
  <c r="H81" i="59356" s="1"/>
  <c r="H82" i="59356" s="1"/>
  <c r="G31" i="59356"/>
  <c r="O80" i="59356"/>
  <c r="O81" i="59356" s="1"/>
  <c r="O82" i="59356" s="1"/>
  <c r="J80" i="59356"/>
  <c r="J81" i="59356" s="1"/>
  <c r="J82" i="59356" s="1"/>
  <c r="I80" i="59356"/>
  <c r="I81" i="59356" s="1"/>
  <c r="I82" i="59356" s="1"/>
  <c r="K80" i="59356"/>
  <c r="K81" i="59356" s="1"/>
  <c r="G80" i="59356"/>
  <c r="G81" i="59356" s="1"/>
  <c r="L31" i="59356"/>
  <c r="E31" i="59356"/>
  <c r="K31" i="59356"/>
  <c r="L80" i="59356"/>
  <c r="L81" i="59356" s="1"/>
  <c r="F70" i="59354"/>
  <c r="M70" i="59354"/>
  <c r="K70" i="59354"/>
  <c r="N70" i="59354"/>
  <c r="R70" i="59354"/>
  <c r="P70" i="59354"/>
  <c r="R31" i="59354" l="1"/>
  <c r="K83" i="8"/>
  <c r="M83" i="8"/>
  <c r="Q83" i="8"/>
  <c r="O83" i="8"/>
  <c r="M80" i="59354"/>
  <c r="M81" i="59354" s="1"/>
  <c r="M82" i="59354" s="1"/>
  <c r="F83" i="8"/>
  <c r="J83" i="8"/>
  <c r="F85" i="8"/>
  <c r="G7" i="8" s="1"/>
  <c r="G85" i="8" s="1"/>
  <c r="H7" i="8" s="1"/>
  <c r="H85" i="8" s="1"/>
  <c r="I7" i="8" s="1"/>
  <c r="I85" i="8" s="1"/>
  <c r="J7" i="8" s="1"/>
  <c r="J85" i="8" s="1"/>
  <c r="K7" i="8" s="1"/>
  <c r="K85" i="8" s="1"/>
  <c r="L7" i="8" s="1"/>
  <c r="L85" i="8" s="1"/>
  <c r="M7" i="8" s="1"/>
  <c r="M85" i="8" s="1"/>
  <c r="N7" i="8" s="1"/>
  <c r="N85" i="8" s="1"/>
  <c r="O7" i="8" s="1"/>
  <c r="O85" i="8" s="1"/>
  <c r="P7" i="8" s="1"/>
  <c r="P85" i="8" s="1"/>
  <c r="Q7" i="8" s="1"/>
  <c r="Q85" i="8" s="1"/>
  <c r="E6" i="59354" s="1"/>
  <c r="E84" i="59354" s="1"/>
  <c r="F6" i="59354" s="1"/>
  <c r="K80" i="59354"/>
  <c r="K81" i="59354" s="1"/>
  <c r="K82" i="59354" s="1"/>
  <c r="L83" i="8"/>
  <c r="S32" i="8"/>
  <c r="AE60" i="8"/>
  <c r="I6" i="8" s="1"/>
  <c r="H5" i="59357" s="1"/>
  <c r="H33" i="59357" s="1"/>
  <c r="AG29" i="8"/>
  <c r="I80" i="59354"/>
  <c r="I81" i="59354" s="1"/>
  <c r="I82" i="59354" s="1"/>
  <c r="AG28" i="8"/>
  <c r="AF30" i="8"/>
  <c r="AG30" i="8" s="1"/>
  <c r="H83" i="8"/>
  <c r="AE61" i="8"/>
  <c r="J6" i="8" s="1"/>
  <c r="I5" i="59357" s="1"/>
  <c r="I33" i="59357" s="1"/>
  <c r="AH28" i="8"/>
  <c r="F5" i="59354"/>
  <c r="F33" i="59354" s="1"/>
  <c r="F5" i="59357"/>
  <c r="F33" i="59357" s="1"/>
  <c r="F80" i="59354"/>
  <c r="F81" i="59354" s="1"/>
  <c r="F82" i="59354" s="1"/>
  <c r="H31" i="59354"/>
  <c r="G80" i="59354"/>
  <c r="G81" i="59354" s="1"/>
  <c r="G82" i="59354" s="1"/>
  <c r="P80" i="59354"/>
  <c r="P81" i="59354" s="1"/>
  <c r="P82" i="59354" s="1"/>
  <c r="J80" i="59354"/>
  <c r="J81" i="59354" s="1"/>
  <c r="J82" i="59354" s="1"/>
  <c r="I83" i="8"/>
  <c r="E81" i="59357"/>
  <c r="E82" i="59357" s="1"/>
  <c r="R80" i="59357"/>
  <c r="R81" i="59357" s="1"/>
  <c r="R82" i="59357" s="1"/>
  <c r="AE28" i="8"/>
  <c r="AC29" i="8"/>
  <c r="AD28" i="8"/>
  <c r="I5" i="59356"/>
  <c r="I33" i="59356" s="1"/>
  <c r="S81" i="8"/>
  <c r="S82" i="8" s="1"/>
  <c r="H80" i="59354"/>
  <c r="H81" i="59354" s="1"/>
  <c r="E82" i="59354"/>
  <c r="N80" i="59354"/>
  <c r="N81" i="59354" s="1"/>
  <c r="N82" i="59354" s="1"/>
  <c r="L82" i="59356"/>
  <c r="K82" i="59356"/>
  <c r="E82" i="59356"/>
  <c r="R80" i="59356"/>
  <c r="R81" i="59356" s="1"/>
  <c r="R82" i="59356" s="1"/>
  <c r="G82" i="59356"/>
  <c r="L80" i="59354"/>
  <c r="L81" i="59354" s="1"/>
  <c r="L82" i="59354" s="1"/>
  <c r="O80" i="59354"/>
  <c r="O81" i="59354" s="1"/>
  <c r="O82" i="59354" s="1"/>
  <c r="J34" i="8"/>
  <c r="AH30" i="8"/>
  <c r="AF31" i="8"/>
  <c r="AD63" i="8"/>
  <c r="AE62" i="8"/>
  <c r="K6" i="8" s="1"/>
  <c r="H82" i="59354" l="1"/>
  <c r="I34" i="8"/>
  <c r="H5" i="59354"/>
  <c r="H33" i="59354" s="1"/>
  <c r="H5" i="59356"/>
  <c r="H33" i="59356" s="1"/>
  <c r="I5" i="59354"/>
  <c r="I33" i="59354" s="1"/>
  <c r="S83" i="8"/>
  <c r="AE29" i="8"/>
  <c r="AD29" i="8"/>
  <c r="AC30" i="8"/>
  <c r="J5" i="59357"/>
  <c r="J33" i="59357" s="1"/>
  <c r="J5" i="59356"/>
  <c r="J33" i="59356" s="1"/>
  <c r="F84" i="59354"/>
  <c r="G6" i="59354" s="1"/>
  <c r="G84" i="59354" s="1"/>
  <c r="H6" i="59354" s="1"/>
  <c r="H84" i="59354" s="1"/>
  <c r="I6" i="59354" s="1"/>
  <c r="I84" i="59354" s="1"/>
  <c r="J6" i="59354" s="1"/>
  <c r="J84" i="59354" s="1"/>
  <c r="K6" i="59354" s="1"/>
  <c r="K84" i="59354" s="1"/>
  <c r="L6" i="59354" s="1"/>
  <c r="L84" i="59354" s="1"/>
  <c r="M6" i="59354" s="1"/>
  <c r="M84" i="59354" s="1"/>
  <c r="N6" i="59354" s="1"/>
  <c r="N84" i="59354" s="1"/>
  <c r="O6" i="59354" s="1"/>
  <c r="O84" i="59354" s="1"/>
  <c r="P6" i="59354" s="1"/>
  <c r="P84" i="59354" s="1"/>
  <c r="E6" i="59356" s="1"/>
  <c r="E84" i="59356" s="1"/>
  <c r="F6" i="59356" s="1"/>
  <c r="F84" i="59356" s="1"/>
  <c r="G6" i="59356" s="1"/>
  <c r="G84" i="59356" s="1"/>
  <c r="H6" i="59356" s="1"/>
  <c r="H84" i="59356" s="1"/>
  <c r="I6" i="59356" s="1"/>
  <c r="I84" i="59356" s="1"/>
  <c r="J6" i="59356" s="1"/>
  <c r="J84" i="59356" s="1"/>
  <c r="K6" i="59356" s="1"/>
  <c r="K84" i="59356" s="1"/>
  <c r="L6" i="59356" s="1"/>
  <c r="L84" i="59356" s="1"/>
  <c r="M6" i="59356" s="1"/>
  <c r="M84" i="59356" s="1"/>
  <c r="N6" i="59356" s="1"/>
  <c r="N84" i="59356" s="1"/>
  <c r="O6" i="59356" s="1"/>
  <c r="O84" i="59356" s="1"/>
  <c r="P6" i="59356" s="1"/>
  <c r="P84" i="59356" s="1"/>
  <c r="E6" i="59357" s="1"/>
  <c r="E84" i="59357" s="1"/>
  <c r="F6" i="59357" s="1"/>
  <c r="F84" i="59357" s="1"/>
  <c r="G6" i="59357" s="1"/>
  <c r="G84" i="59357" s="1"/>
  <c r="H6" i="59357" s="1"/>
  <c r="H84" i="59357" s="1"/>
  <c r="I6" i="59357" s="1"/>
  <c r="I84" i="59357" s="1"/>
  <c r="J6" i="59357" s="1"/>
  <c r="J84" i="59357" s="1"/>
  <c r="K6" i="59357" s="1"/>
  <c r="K84" i="59357" s="1"/>
  <c r="L6" i="59357" s="1"/>
  <c r="L84" i="59357" s="1"/>
  <c r="M6" i="59357" s="1"/>
  <c r="M84" i="59357" s="1"/>
  <c r="N6" i="59357" s="1"/>
  <c r="N84" i="59357" s="1"/>
  <c r="O6" i="59357" s="1"/>
  <c r="O84" i="59357" s="1"/>
  <c r="P6" i="59357" s="1"/>
  <c r="P84" i="59357" s="1"/>
  <c r="AG31" i="8"/>
  <c r="AF32" i="8"/>
  <c r="AH31" i="8"/>
  <c r="K34" i="8"/>
  <c r="J5" i="59354"/>
  <c r="J33" i="59354" s="1"/>
  <c r="AE63" i="8"/>
  <c r="L6" i="8" s="1"/>
  <c r="AD64" i="8"/>
  <c r="R80" i="59354"/>
  <c r="R81" i="59354" s="1"/>
  <c r="R82" i="59354" s="1"/>
  <c r="K5" i="59357" l="1"/>
  <c r="K33" i="59357" s="1"/>
  <c r="K5" i="59356"/>
  <c r="K33" i="59356" s="1"/>
  <c r="AE30" i="8"/>
  <c r="AC31" i="8"/>
  <c r="AD30" i="8"/>
  <c r="L34" i="8"/>
  <c r="K5" i="59354"/>
  <c r="K33" i="59354" s="1"/>
  <c r="AH32" i="8"/>
  <c r="AG32" i="8"/>
  <c r="AF33" i="8"/>
  <c r="AE64" i="8"/>
  <c r="M6" i="8" s="1"/>
  <c r="AD65" i="8"/>
  <c r="AD31" i="8" l="1"/>
  <c r="AE31" i="8"/>
  <c r="AC32" i="8"/>
  <c r="L5" i="59357"/>
  <c r="L33" i="59357" s="1"/>
  <c r="L5" i="59356"/>
  <c r="L33" i="59356" s="1"/>
  <c r="AD66" i="8"/>
  <c r="AE65" i="8"/>
  <c r="N6" i="8" s="1"/>
  <c r="L5" i="59354"/>
  <c r="L33" i="59354" s="1"/>
  <c r="M34" i="8"/>
  <c r="AF35" i="8"/>
  <c r="AG33" i="8"/>
  <c r="AH33" i="8"/>
  <c r="AE32" i="8" l="1"/>
  <c r="AD32" i="8"/>
  <c r="AC33" i="8"/>
  <c r="M5" i="59357"/>
  <c r="M33" i="59357" s="1"/>
  <c r="M5" i="59356"/>
  <c r="M33" i="59356" s="1"/>
  <c r="AF37" i="8"/>
  <c r="AH35" i="8"/>
  <c r="AG35" i="8"/>
  <c r="AE66" i="8"/>
  <c r="O6" i="8" s="1"/>
  <c r="AD67" i="8"/>
  <c r="N34" i="8"/>
  <c r="M5" i="59354"/>
  <c r="M33" i="59354" s="1"/>
  <c r="AD33" i="8" l="1"/>
  <c r="AE33" i="8"/>
  <c r="AC35" i="8"/>
  <c r="N5" i="59357"/>
  <c r="N33" i="59357" s="1"/>
  <c r="N5" i="59356"/>
  <c r="N33" i="59356" s="1"/>
  <c r="O34" i="8"/>
  <c r="N5" i="59354"/>
  <c r="N33" i="59354" s="1"/>
  <c r="AD68" i="8"/>
  <c r="AE67" i="8"/>
  <c r="P6" i="8" s="1"/>
  <c r="AG37" i="8"/>
  <c r="AH37" i="8"/>
  <c r="AF38" i="8"/>
  <c r="O5" i="59357" l="1"/>
  <c r="O33" i="59357" s="1"/>
  <c r="O5" i="59356"/>
  <c r="O33" i="59356" s="1"/>
  <c r="AD35" i="8"/>
  <c r="AE35" i="8"/>
  <c r="AC37" i="8"/>
  <c r="P34" i="8"/>
  <c r="O5" i="59354"/>
  <c r="O33" i="59354" s="1"/>
  <c r="AG38" i="8"/>
  <c r="AF39" i="8"/>
  <c r="AH38" i="8"/>
  <c r="AD69" i="8"/>
  <c r="AE68" i="8"/>
  <c r="Q6" i="8" s="1"/>
  <c r="P5" i="59357" l="1"/>
  <c r="P33" i="59357" s="1"/>
  <c r="P5" i="59356"/>
  <c r="P33" i="59356" s="1"/>
  <c r="AD37" i="8"/>
  <c r="AE37" i="8"/>
  <c r="AC38" i="8"/>
  <c r="AG39" i="8"/>
  <c r="AF40" i="8"/>
  <c r="AH39" i="8"/>
  <c r="Q34" i="8"/>
  <c r="P5" i="59354"/>
  <c r="P33" i="59354" s="1"/>
  <c r="AE69" i="8"/>
  <c r="AD70" i="8"/>
  <c r="AC39" i="8" l="1"/>
  <c r="AD38" i="8"/>
  <c r="AE38" i="8"/>
  <c r="AE70" i="8"/>
  <c r="AD71" i="8"/>
  <c r="AF41" i="8"/>
  <c r="AG40" i="8"/>
  <c r="AH40" i="8"/>
  <c r="AE39" i="8" l="1"/>
  <c r="AC40" i="8"/>
  <c r="AD39" i="8"/>
  <c r="AF42" i="8"/>
  <c r="AG41" i="8"/>
  <c r="AH41" i="8"/>
  <c r="AD72" i="8"/>
  <c r="AE71" i="8"/>
  <c r="AC41" i="8" l="1"/>
  <c r="AE40" i="8"/>
  <c r="AD40" i="8"/>
  <c r="AE72" i="8"/>
  <c r="AD73" i="8"/>
  <c r="AG42" i="8"/>
  <c r="AH42" i="8"/>
  <c r="AF43" i="8"/>
  <c r="AE41" i="8" l="1"/>
  <c r="AC42" i="8"/>
  <c r="AD41" i="8"/>
  <c r="AF44" i="8"/>
  <c r="AG43" i="8"/>
  <c r="AH43" i="8"/>
  <c r="AD74" i="8"/>
  <c r="AE73" i="8"/>
  <c r="AD42" i="8" l="1"/>
  <c r="AE42" i="8"/>
  <c r="AC43" i="8"/>
  <c r="AD75" i="8"/>
  <c r="AE74" i="8"/>
  <c r="AH44" i="8"/>
  <c r="AF45" i="8"/>
  <c r="AG44" i="8"/>
  <c r="AD43" i="8" l="1"/>
  <c r="AC44" i="8"/>
  <c r="AE43" i="8"/>
  <c r="AF46" i="8"/>
  <c r="AG45" i="8"/>
  <c r="AH45" i="8"/>
  <c r="AD76" i="8"/>
  <c r="AE75" i="8"/>
  <c r="AD44" i="8" l="1"/>
  <c r="AE44" i="8"/>
  <c r="AC45" i="8"/>
  <c r="AE76" i="8"/>
  <c r="AD77" i="8"/>
  <c r="AG46" i="8"/>
  <c r="AF47" i="8"/>
  <c r="AH46" i="8"/>
  <c r="AC46" i="8" l="1"/>
  <c r="AE45" i="8"/>
  <c r="AD45" i="8"/>
  <c r="AG47" i="8"/>
  <c r="AH47" i="8"/>
  <c r="AF48" i="8"/>
  <c r="AD78" i="8"/>
  <c r="AE77" i="8"/>
  <c r="AE46" i="8" l="1"/>
  <c r="AC47" i="8"/>
  <c r="AD46" i="8"/>
  <c r="AD79" i="8"/>
  <c r="AE78" i="8"/>
  <c r="AG48" i="8"/>
  <c r="AF49" i="8"/>
  <c r="AH48" i="8"/>
  <c r="AE47" i="8" l="1"/>
  <c r="AD47" i="8"/>
  <c r="AC48" i="8"/>
  <c r="AG49" i="8"/>
  <c r="AF50" i="8"/>
  <c r="AH49" i="8"/>
  <c r="AD80" i="8"/>
  <c r="AE80" i="8" s="1"/>
  <c r="AE79" i="8"/>
  <c r="AD48" i="8" l="1"/>
  <c r="AC49" i="8"/>
  <c r="AE48" i="8"/>
  <c r="AH50" i="8"/>
  <c r="AG50" i="8"/>
  <c r="AF52" i="8"/>
  <c r="AE49" i="8" l="1"/>
  <c r="AC50" i="8"/>
  <c r="AD49" i="8"/>
  <c r="AH52" i="8"/>
  <c r="AG52" i="8"/>
  <c r="AF53" i="8"/>
  <c r="AE50" i="8" l="1"/>
  <c r="AC52" i="8"/>
  <c r="AD50" i="8"/>
  <c r="AH53" i="8"/>
  <c r="AG53" i="8"/>
  <c r="AE52" i="8" l="1"/>
  <c r="AC53" i="8"/>
  <c r="AD52" i="8"/>
  <c r="AE53" i="8" l="1"/>
  <c r="AD53" i="8"/>
</calcChain>
</file>

<file path=xl/sharedStrings.xml><?xml version="1.0" encoding="utf-8"?>
<sst xmlns="http://schemas.openxmlformats.org/spreadsheetml/2006/main" count="210" uniqueCount="112">
  <si>
    <t>LVL</t>
  </si>
  <si>
    <t>EUR</t>
  </si>
  <si>
    <t>Programmas dalībnieka nosaukums / Vārds, uzvārds</t>
  </si>
  <si>
    <t>Reģistrācijas Nr. / personas kods</t>
  </si>
  <si>
    <t>Ieņēmumi, EUR</t>
  </si>
  <si>
    <t>Naudas plūsmas sākuma mēnesis</t>
  </si>
  <si>
    <t>Kopā</t>
  </si>
  <si>
    <t>$A$32</t>
  </si>
  <si>
    <t>Bilance perioda sakuma</t>
  </si>
  <si>
    <t>PVN likme</t>
  </si>
  <si>
    <t>Ieņēmumi, kas saņemti no debitoru parādu atgūšanas</t>
  </si>
  <si>
    <t>Ieņēmumi no krājumu pārdošanas</t>
  </si>
  <si>
    <t>Pamatdarbības</t>
  </si>
  <si>
    <t>Citi ieņēmumi</t>
  </si>
  <si>
    <t xml:space="preserve">Saņemtie granti </t>
  </si>
  <si>
    <t>INV NOBĪDE</t>
  </si>
  <si>
    <t>AL NOBĪDE</t>
  </si>
  <si>
    <t>Ārkārtas ieņēmumi</t>
  </si>
  <si>
    <t>Saņemtais PVN</t>
  </si>
  <si>
    <t>Kopā ieņēmumi</t>
  </si>
  <si>
    <t>Izdevumi, EUR</t>
  </si>
  <si>
    <t>Mainīgās izmaksas</t>
  </si>
  <si>
    <t>Gaidāmie maksājumi</t>
  </si>
  <si>
    <t>Izejmateriāli</t>
  </si>
  <si>
    <t>Palīgmateriāli</t>
  </si>
  <si>
    <t>Ražošanā strādājošo darba alga un sociālais nodoklis</t>
  </si>
  <si>
    <t>Energoresursi</t>
  </si>
  <si>
    <t>Realizācijas izmaksas</t>
  </si>
  <si>
    <t xml:space="preserve">Transporta izmaksas </t>
  </si>
  <si>
    <t>cits</t>
  </si>
  <si>
    <t>Fiksētās izmaksas</t>
  </si>
  <si>
    <t>Pastāvīgi strādājošo algas un sociālais nodoklis</t>
  </si>
  <si>
    <t>Transporta izmaksas (degviela u.c.)</t>
  </si>
  <si>
    <t>Apdrošināšana</t>
  </si>
  <si>
    <t>Tehnikas remonts</t>
  </si>
  <si>
    <t>MĒNEŠI NAUDAS PLŪSMĀ</t>
  </si>
  <si>
    <t>Nomas maksa par telpām, zemi.</t>
  </si>
  <si>
    <t>jan</t>
  </si>
  <si>
    <t>Grāmatvedības pakalpojumi</t>
  </si>
  <si>
    <t>feb</t>
  </si>
  <si>
    <t>mar</t>
  </si>
  <si>
    <t>apr</t>
  </si>
  <si>
    <t>mai</t>
  </si>
  <si>
    <t>jūn</t>
  </si>
  <si>
    <t>jūl</t>
  </si>
  <si>
    <t>aug</t>
  </si>
  <si>
    <t>sep</t>
  </si>
  <si>
    <t>Līzingu maksājumi: procenti</t>
  </si>
  <si>
    <t>okt</t>
  </si>
  <si>
    <t>Līzingu maksājumi: pamatsumma</t>
  </si>
  <si>
    <t>nov</t>
  </si>
  <si>
    <t>dec</t>
  </si>
  <si>
    <t>PVN priekšnodoklis</t>
  </si>
  <si>
    <t>Aizdevumu procenti</t>
  </si>
  <si>
    <t>Aizdevumu pamatsumma</t>
  </si>
  <si>
    <t>Ar pamatdarbību nesaistīto aizdevumu pamatsummas un procenti</t>
  </si>
  <si>
    <t xml:space="preserve">Ienākuma nodoklis </t>
  </si>
  <si>
    <t>Maksājamais Pievienotās vērtības nodoklis</t>
  </si>
  <si>
    <t>Kopējie izdevumi</t>
  </si>
  <si>
    <t>Perioda bilance</t>
  </si>
  <si>
    <t>Beigu bilance</t>
  </si>
  <si>
    <t xml:space="preserve">
* Dokuments var būt bez paraksta, ja dokuments ir jāparaksta tikai Programmas dalībnieka pārstāvim un šis pārstāvis iesniedzis dokumentu izmantojot attālināto darījumu sistēmu internetā mans.altum.lv</t>
  </si>
  <si>
    <t>Programmas dalībnieka vārdā:</t>
  </si>
  <si>
    <t>(Vārds, uzvārds)</t>
  </si>
  <si>
    <t>(Datums)</t>
  </si>
  <si>
    <t>(Paraksts)*</t>
  </si>
  <si>
    <t>$H$35</t>
  </si>
  <si>
    <t>Kopējie ieņēmumi</t>
  </si>
  <si>
    <t>Aizdevuma izlietojums</t>
  </si>
  <si>
    <r>
      <t xml:space="preserve">NAUDAS PLŪSMA
(1. GADS)
</t>
    </r>
    <r>
      <rPr>
        <sz val="8"/>
        <color rgb="FF003B85"/>
        <rFont val="Arial"/>
        <family val="2"/>
        <charset val="186"/>
      </rPr>
      <t>SOCIĀLĀS UZŅĒMĒJDARBĪBAS PROGRAMMĀ</t>
    </r>
    <r>
      <rPr>
        <sz val="7"/>
        <color rgb="FF003B85"/>
        <rFont val="Arial"/>
        <family val="2"/>
        <charset val="186"/>
      </rPr>
      <t xml:space="preserve">
ES Kohēzijas politikas programmas 2021.-2027.gadam 
4.3.3. specifiskā atbalsta mērķa "Uzlabot visu darba meklētāju, jo īpaši jauniešu-it sevišķi, īstenojot Garantiju jauniešiem-, ilgstošo bezdarbnieku un darba tirgū nelabvēlīgā situācijā esošo grupu, un ekonomiski neaktīvo personu piekļuvi nodarbinātībai un aktivizācijas pasākumiem, kā arī veicinot pašnodarbinātību un sociālo ekonomiku" 4.3.3.3. pasākuma "Atbalsts sociālajai uzņēmējdarbībai", kurš tiek finansēts no Eiropas sociālā fonda.</t>
    </r>
  </si>
  <si>
    <r>
      <rPr>
        <b/>
        <sz val="10"/>
        <color rgb="FF003B85"/>
        <rFont val="Arial"/>
        <family val="2"/>
        <charset val="186"/>
      </rPr>
      <t>NAUDAS PLŪSMA
(2. GADS)</t>
    </r>
    <r>
      <rPr>
        <sz val="8"/>
        <color rgb="FF003B85"/>
        <rFont val="Arial"/>
        <family val="2"/>
        <charset val="186"/>
      </rPr>
      <t xml:space="preserve">
SOCIĀLĀS UZŅĒMĒJDARBĪBAS PROGRAMMĀ
</t>
    </r>
    <r>
      <rPr>
        <sz val="7"/>
        <color rgb="FF003B85"/>
        <rFont val="Arial"/>
        <family val="2"/>
        <charset val="186"/>
      </rPr>
      <t>ES Kohēzijas politikas programmas 2021.-2027.gadam 
4.3.3. specifiskā atbalsta mērķa "Uzlabot visu darba meklētāju, jo īpaši jauniešu-it sevišķi, īstenojot Garantiju jauniešiem-, ilgstošo bezdarbnieku un darba tirgū nelabvēlīgā situācijā esošo grupu, un ekonomiski neaktīvo personu piekļuvi nodarbinātībai un aktivizācijas pasākumiem, kā arī veicinot pašnodarbinātību un sociālo ekonomiku" 4.3.3.3. pasākuma "Atbalsts sociālajai uzņēmējdarbībai", kurš tiek finansēts no Eiropas sociālā fonda.</t>
    </r>
  </si>
  <si>
    <r>
      <rPr>
        <b/>
        <sz val="10"/>
        <color rgb="FF003B85"/>
        <rFont val="Arial"/>
        <family val="2"/>
        <charset val="186"/>
      </rPr>
      <t>NAUDAS PLŪSMA
(3. GADS)</t>
    </r>
    <r>
      <rPr>
        <sz val="8"/>
        <color rgb="FF003B85"/>
        <rFont val="Arial"/>
        <family val="2"/>
        <charset val="186"/>
      </rPr>
      <t xml:space="preserve">
SOCIĀLĀS UZŅĒMĒJDARBĪBAS PROGRAMMĀ
</t>
    </r>
    <r>
      <rPr>
        <sz val="7"/>
        <color rgb="FF003B85"/>
        <rFont val="Arial"/>
        <family val="2"/>
        <charset val="186"/>
      </rPr>
      <t>ES Kohēzijas politikas programmas 2021.-2027.gadam 
4.3.3. specifiskā atbalsta mērķa "Uzlabot visu darba meklētāju, jo īpaši jauniešu-it sevišķi, īstenojot Garantiju jauniešiem-, ilgstošo bezdarbnieku un darba tirgū nelabvēlīgā situācijā esošo grupu, un ekonomiski neaktīvo personu piekļuvi nodarbinātībai un aktivizācijas pasākumiem, kā arī veicinot pašnodarbinātību un sociālo ekonomiku" 4.3.3.3. pasākuma "Atbalsts sociālajai uzņēmējdarbībai", kurš tiek finansēts no Eiropas sociālā fonda.</t>
    </r>
  </si>
  <si>
    <r>
      <rPr>
        <b/>
        <sz val="10"/>
        <color rgb="FF003B85"/>
        <rFont val="Arial"/>
        <family val="2"/>
        <charset val="186"/>
      </rPr>
      <t>NAUDAS PLŪSMA
(4. GADS)</t>
    </r>
    <r>
      <rPr>
        <sz val="8"/>
        <color rgb="FF003B85"/>
        <rFont val="Arial"/>
        <family val="2"/>
        <charset val="186"/>
      </rPr>
      <t xml:space="preserve">
SOCIĀLĀS UZŅĒMĒJDARBĪBAS PROGRAMMĀ
</t>
    </r>
    <r>
      <rPr>
        <sz val="7"/>
        <color rgb="FF003B85"/>
        <rFont val="Arial"/>
        <family val="2"/>
        <charset val="186"/>
      </rPr>
      <t>ES Kohēzijas politikas programmas 2021.-2027.gadam 
4.3.3. specifiskā atbalsta mērķa "Uzlabot visu darba meklētāju, jo īpaši jauniešu-it sevišķi, īstenojot Garantiju jauniešiem-, ilgstošo bezdarbnieku un darba tirgū nelabvēlīgā situācijā esošo grupu, un ekonomiski neaktīvo personu piekļuvi nodarbinātībai un aktivizācijas pasākumiem, kā arī veicinot pašnodarbinātību un sociālo ekonomiku" 4.3.3.3. pasākuma "Atbalsts sociālajai uzņēmējdarbībai", kurš tiek finansēts no Eiropas sociālā fonda.</t>
    </r>
  </si>
  <si>
    <r>
      <t xml:space="preserve">Pamatdarbības ieņēmumi </t>
    </r>
    <r>
      <rPr>
        <sz val="7"/>
        <color theme="0" tint="-0.499984740745262"/>
        <rFont val="Arial"/>
        <family val="2"/>
        <charset val="186"/>
      </rPr>
      <t>(esošās darbības un plānotās darbības)</t>
    </r>
  </si>
  <si>
    <t>Projekta izmaksas investīcijām</t>
  </si>
  <si>
    <t>Rezultējošā sadaļa naudas plūsmas prognozē aprēķinās automātiski.</t>
  </si>
  <si>
    <t>•Ar pamatdarbību nesaistīto Aizdevumu pamatsummu un procentu maksājumi.</t>
  </si>
  <si>
    <t>• Esošo Aizdevumu pamatsummu un procentu maksājumi;</t>
  </si>
  <si>
    <t>• Projekta izmaksas investīcijām- šajā pozīcijā norāda kopējo projekta izmaksu daļu, kas saistīta ar investīcijām (iekārtu, biroja tehnikas, datortehnikas iegāde u.tml.). Savukārt jāpārliecinās vai pieprasītā apgrozāmo līdzekļu aizdevuma izlietojums ir atspoguļots pie mainīgajām/ fiksētajām izmaksām:</t>
  </si>
  <si>
    <t>• Esošo līzingu maksājumi, t.sk. pamatsummas un procentu maksājumi;</t>
  </si>
  <si>
    <t>• Sadaļā "Fiksētās izmaksas" norāda tās izmaksas, kas uzņēmumam būs neatkarīgi no ražošanas/ pārdošanas apmēriem- piemēram, telpu nomas maksājums, patstāvīgi strādājošo darbinieku darba algas, u.c. izmaksas.</t>
  </si>
  <si>
    <t>• Sadaļā "Mainīgās izmaksas" rindā "Gaidāmie maksājumi" papildus norāda uzņēmuma aktuālos parādus piegādātājiem un citām trešajām personām;</t>
  </si>
  <si>
    <t>• Rindās "Mainīgās izmaksas" norāda tās izmaksas, kas mainās atkarībā no ražošanas/ pakalpojumu sniegšanas apjoma- piemēram, izejmateriāli produkcijas saražošanai, energoresursi, u.tml. Uzņēmums naudas plūsmā jau iestrādātās galveno izmaksu pozīcijas var pārsaukt atbilstoši uzņēmuma darbības specifikai un galvenajām izmaksu pozīcijām;</t>
  </si>
  <si>
    <t>Sadaļā "Izdevumi":</t>
  </si>
  <si>
    <t>• rindās "Citi ieņēmumi" ievada informāciju par  vienreizējiem ieņēmumiem, kas nav saistīti ar uzņēmuma pamatdarbību (piemēram, pieprasītā Granta saņemšana, ES struktūrfondu atbalsta saņemšana, plānotā Aizdevuma saņemšana līdzdalības nodrošināšanai  u.c.)</t>
  </si>
  <si>
    <t>• rindās "Ieņēmumi, kas saņemti no debitoru parādu atgūšanas" un "Ieņēmumi no krājumu pārdošanas" ievada informāciju,  ja kādā no turpmākajiem mēnešiem plānots saņemt būtiskus ieņēmumus no debitoru parādu atgūšanas vai krājumu pārdošanas.</t>
  </si>
  <si>
    <t>• rindās "Pamatdarbības ieņēmumi" ievada informāciju- no kā veidosies pamatdarbības ieņēmumi un plānoto ieņēmumu apmēru EUR sadalījumā pa mēnešiem.</t>
  </si>
  <si>
    <t xml:space="preserve">Sadaļā "Ieņēmumi": </t>
  </si>
  <si>
    <t>Izvēlas mēnesi, ar kuru sākt aizpildīt naudas plūsmas prognozi (lauks "Naudas plūsmas sākuma mēnesis"):</t>
  </si>
  <si>
    <t>• uzņēmumi, kas ir PVN maksātāji- visās naudas plūsmas sadaļās summas norāda EUR neieskaitot PVN, papildus kolonnā "PVN likme"- norāda ar kādu PVN likmi apliek konkrēto ieņēmumu/ izdevumu pozīciju. Ja konkrētā ieņēmumu/ izdevumu pozīcija netiek aplikta ar PVN (piemēram, darba algas, apdrošināšanas izmaksas, u.c.), tad pie PVN likmes norāda "0%" (sīkāk skatīt skaidrojumu Nr.3).</t>
  </si>
  <si>
    <t>• naudas plūsmas prognozē ieņēmumus/ izdevumus un to apmēru norāda tajos mēnešos, kad paredzēta to faktiskā saņemšana/ veikšana, nevis rēķinu izrakstīšana. Piemēram, ja Jūsu uzņēmums rēķinu par sniegtajiem pakalpojumiem izrakstīs marta mēnesī, bet faktisko samaksu no klienta saņems tikai jūnijā, tad naudas plūsmas prognozē attiecīgie ieņēmumi ir jānorāda jūnija mēnesī. Atbilstoši rīkojas arī ar izdevumiem.</t>
  </si>
  <si>
    <t xml:space="preserve">Principi: </t>
  </si>
  <si>
    <t>PAPILDUS INFORMĀCIJA PAR "NAUDAS PLŪSMAS 1.gads" AIZPILDĪŠANU:</t>
  </si>
  <si>
    <t xml:space="preserve"> Darba lapās sniedz informāciju par nākamajos trīs gados plānotajiem ieņēmumiem un izdevumiem sadalījumā pa mēnešiem 
(sīkāki skaidrojumi sniegti zemāk)</t>
  </si>
  <si>
    <t>Veidlapa sastāv no darba lapām: "Naudas plūsma 1.gads", "Naudas plūsma 2.gads" un "Naudas plūsma 3.gads" .</t>
  </si>
  <si>
    <t>1.3.</t>
  </si>
  <si>
    <t xml:space="preserve">Šī veidlapa ir paredzēta gan pieredzējušiem, gan vēl nedibinātiem uzņēmumiem.  </t>
  </si>
  <si>
    <t>1.2.</t>
  </si>
  <si>
    <t>Veidlapas mērķis ir sagatavot uzņēmuma nākotnes finanšu prognozi, lai saprastu, kādi un cik lieli būs uzņēmuma nākotnes ieņēmumi un izdevumi, sadalījumā pa mēnešiem, kā arī lai gūtu pārliecību, ka:
          • no saņemtajiem ieņēmumiem uzņēmums spēs segt visas izmaksas, t.sk., aizdevuma maksājumus, parādus kreditoriem;
          • pēc projekta īstenošanas uzņēmumam ir pietiekami līdzekļi, lai nodrošinātu un attīstītu savu turpmāko darbību</t>
  </si>
  <si>
    <t>1.1.</t>
  </si>
  <si>
    <t>PAR VEIDLAPU</t>
  </si>
  <si>
    <t>Skaidrojumi:</t>
  </si>
  <si>
    <t>SKAIDROJUMI</t>
  </si>
  <si>
    <t>par veidlapas izmantošanu</t>
  </si>
  <si>
    <r>
      <t xml:space="preserve">• </t>
    </r>
    <r>
      <rPr>
        <b/>
        <sz val="9"/>
        <color rgb="FF003B85"/>
        <rFont val="Arial"/>
        <family val="2"/>
        <charset val="186"/>
      </rPr>
      <t>vēl nereģistrētam uzņēmumam</t>
    </r>
    <r>
      <rPr>
        <sz val="9"/>
        <color rgb="FF003B85"/>
        <rFont val="Arial"/>
        <family val="2"/>
        <charset val="186"/>
      </rPr>
      <t xml:space="preserve"> -  kā naudas plūsmas sākuma mēnesi norāda mēnesi, kurā gatavo aizdevuma pieteikumu, un "Bilance perioda sākumā" ir "0" EUR</t>
    </r>
  </si>
  <si>
    <r>
      <rPr>
        <b/>
        <sz val="9"/>
        <color rgb="FF003B85"/>
        <rFont val="Arial"/>
        <family val="2"/>
        <charset val="186"/>
      </rPr>
      <t>• jau reģistrēti/ strādājoši uzņēmumi</t>
    </r>
    <r>
      <rPr>
        <sz val="9"/>
        <color rgb="FF003B85"/>
        <rFont val="Arial"/>
        <family val="2"/>
        <charset val="186"/>
      </rPr>
      <t>:</t>
    </r>
  </si>
  <si>
    <t xml:space="preserve">    - kā sākuma mēnesi norāda nākamo mēnesi pēc pēdējā operatīvā finanšu pārskata sagatavošanas (piemēram, ja pēdējais operatīvais finanšu pārskats ir
      sagatavots uz 31.03.2024., tad naudas plūsmā kā sākuma mēnesis jānorāda nākamais mēnesis, t.i. aprīlis),</t>
  </si>
  <si>
    <t xml:space="preserve">    - papildus šūnā "Bilance perioda sākumā" norāda naudas atlikumu, kāds uzņēmumam bija operatīvo finanšu pārskata sagatavošanas datumā uzņēmuma norēķinu 
      kontos un kasē.</t>
  </si>
  <si>
    <r>
      <rPr>
        <b/>
        <sz val="9"/>
        <color rgb="FF003B85"/>
        <rFont val="Arial"/>
        <family val="2"/>
        <charset val="186"/>
      </rPr>
      <t>Kolonnā "PVN likme"</t>
    </r>
    <r>
      <rPr>
        <sz val="9"/>
        <color rgb="FF003B85"/>
        <rFont val="Arial"/>
        <family val="2"/>
        <charset val="186"/>
      </rPr>
      <t xml:space="preserve"> norāda, kāda PVN likme tiek piemērota attiecīgajiem ieņēmumiem/ izdevumiem (uzņēmumi, kas ir PVN nemaksātāji gan pie ieņēmumiem, gan pie izdevumiem norāda PVN likmi "0%" un pie ieņēmumiem/ izdevumiem norāda kopējo ieņēmumu/ izdevumu summu). Lapā automātiski aprēķinās aprēķinātais PVN priekšnodoklis un maksājamais PVN;</t>
    </r>
  </si>
  <si>
    <r>
      <rPr>
        <b/>
        <sz val="9"/>
        <color rgb="FF003B85"/>
        <rFont val="Arial"/>
        <family val="2"/>
        <charset val="186"/>
      </rPr>
      <t>Sadaļā "Citas izmaksas"</t>
    </r>
    <r>
      <rPr>
        <sz val="9"/>
        <color rgb="FF003B85"/>
        <rFont val="Arial"/>
        <family val="2"/>
        <charset val="186"/>
      </rPr>
      <t xml:space="preserve"> norāda izmaksas, ka saistītas ar:</t>
    </r>
  </si>
  <si>
    <r>
      <rPr>
        <b/>
        <sz val="9"/>
        <color rgb="FF003B85"/>
        <rFont val="Arial"/>
        <family val="2"/>
        <charset val="186"/>
      </rPr>
      <t>• Rindā "Perioda bilance"</t>
    </r>
    <r>
      <rPr>
        <sz val="9"/>
        <color rgb="FF003B85"/>
        <rFont val="Arial"/>
        <family val="2"/>
        <charset val="186"/>
      </rPr>
      <t xml:space="preserve"> redzama attiecīgā mēneša darbības bilance (jeb starpība starp attiecīgā mēneša ieņēmumiem un izdevumiem);</t>
    </r>
  </si>
  <si>
    <r>
      <rPr>
        <b/>
        <sz val="9"/>
        <color rgb="FF003B85"/>
        <rFont val="Arial"/>
        <family val="2"/>
        <charset val="186"/>
      </rPr>
      <t>• Rindā "Beigu bilance"</t>
    </r>
    <r>
      <rPr>
        <sz val="9"/>
        <color rgb="FF003B85"/>
        <rFont val="Arial"/>
        <family val="2"/>
        <charset val="186"/>
      </rPr>
      <t xml:space="preserve"> atspoguļojas uzkrātā plānoto ieņēmumu un izdevumu starpība.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</si>
</sst>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0"/>
      <name val="Arial"/>
      <charset val="186"/>
    </font>
    <font>
      <sz val="10"/>
      <name val="Arial"/>
      <family val="2"/>
      <charset val="186"/>
    </font>
    <font>
      <sz val="8"/>
      <name val="Tahoma"/>
      <family val="2"/>
    </font>
    <font>
      <b/>
      <sz val="8"/>
      <name val="Tahoma"/>
      <family val="2"/>
    </font>
    <font>
      <sz val="12"/>
      <name val="Arial"/>
      <family val="2"/>
      <charset val="186"/>
    </font>
    <font>
      <sz val="10"/>
      <name val="Times New Roman"/>
      <family val="1"/>
      <charset val="186"/>
    </font>
    <font>
      <sz val="8"/>
      <name val="Arial"/>
      <family val="2"/>
      <charset val="186"/>
    </font>
    <font>
      <sz val="10"/>
      <name val="Arial"/>
      <family val="2"/>
      <charset val="186"/>
    </font>
    <font>
      <sz val="10"/>
      <name val="Arial"/>
      <family val="2"/>
      <charset val="186"/>
    </font>
    <font>
      <b/>
      <sz val="12"/>
      <name val="Arial"/>
      <family val="2"/>
      <charset val="186"/>
    </font>
    <font>
      <b/>
      <sz val="8"/>
      <name val="Arial"/>
      <family val="2"/>
      <charset val="186"/>
    </font>
    <font>
      <b/>
      <sz val="12"/>
      <color indexed="17"/>
      <name val="Arial"/>
      <family val="2"/>
      <charset val="186"/>
    </font>
    <font>
      <sz val="8"/>
      <color indexed="17"/>
      <name val="Arial"/>
      <family val="2"/>
      <charset val="186"/>
    </font>
    <font>
      <sz val="8"/>
      <color indexed="23"/>
      <name val="Arial"/>
      <family val="2"/>
      <charset val="186"/>
    </font>
    <font>
      <sz val="6"/>
      <name val="Arial"/>
      <family val="2"/>
      <charset val="186"/>
    </font>
    <font>
      <sz val="8"/>
      <color indexed="52"/>
      <name val="Arial"/>
      <family val="2"/>
      <charset val="186"/>
    </font>
    <font>
      <sz val="10"/>
      <color indexed="23"/>
      <name val="Arial"/>
      <family val="2"/>
      <charset val="186"/>
    </font>
    <font>
      <b/>
      <sz val="14"/>
      <name val="Arial"/>
      <family val="2"/>
      <charset val="186"/>
    </font>
    <font>
      <b/>
      <i/>
      <sz val="14"/>
      <name val="Arial"/>
      <family val="2"/>
      <charset val="186"/>
    </font>
    <font>
      <b/>
      <sz val="10"/>
      <color indexed="10"/>
      <name val="Arial"/>
      <family val="2"/>
      <charset val="186"/>
    </font>
    <font>
      <sz val="7"/>
      <color theme="0" tint="-0.499984740745262"/>
      <name val="Arial"/>
      <family val="2"/>
      <charset val="186"/>
    </font>
    <font>
      <sz val="8"/>
      <color rgb="FF003B85"/>
      <name val="Arial"/>
      <family val="2"/>
      <charset val="186"/>
    </font>
    <font>
      <b/>
      <sz val="8"/>
      <color rgb="FF003B85"/>
      <name val="Arial"/>
      <family val="2"/>
      <charset val="186"/>
    </font>
    <font>
      <sz val="8"/>
      <color rgb="FF003B85"/>
      <name val="Tahoma"/>
      <family val="2"/>
    </font>
    <font>
      <b/>
      <sz val="12"/>
      <color rgb="FF003B85"/>
      <name val="Arial"/>
      <family val="2"/>
      <charset val="186"/>
    </font>
    <font>
      <sz val="10"/>
      <color rgb="FF003B85"/>
      <name val="Arial"/>
      <family val="2"/>
      <charset val="186"/>
    </font>
    <font>
      <sz val="7"/>
      <color theme="0" tint="-0.499984740745262"/>
      <name val="Tahoma"/>
      <family val="2"/>
    </font>
    <font>
      <b/>
      <sz val="8"/>
      <color theme="1"/>
      <name val="Arial"/>
      <family val="2"/>
      <charset val="186"/>
    </font>
    <font>
      <b/>
      <sz val="10"/>
      <color rgb="FF003B85"/>
      <name val="Arial"/>
      <family val="2"/>
      <charset val="186"/>
    </font>
    <font>
      <sz val="7"/>
      <color rgb="FF003B85"/>
      <name val="Arial"/>
      <family val="2"/>
      <charset val="186"/>
    </font>
    <font>
      <sz val="10"/>
      <color theme="1"/>
      <name val="Arial"/>
      <family val="2"/>
      <charset val="186"/>
    </font>
    <font>
      <sz val="9"/>
      <color theme="3" tint="-0.499984740745262"/>
      <name val="Arial"/>
      <family val="2"/>
      <charset val="186"/>
    </font>
    <font>
      <sz val="9"/>
      <color theme="0" tint="-0.499984740745262"/>
      <name val="Arial"/>
      <family val="2"/>
      <charset val="186"/>
    </font>
    <font>
      <sz val="7"/>
      <color theme="0" tint="-0.34998626667073579"/>
      <name val="Arial"/>
      <family val="2"/>
      <charset val="186"/>
    </font>
    <font>
      <sz val="9"/>
      <color rgb="FFFF0000"/>
      <name val="Arial"/>
      <family val="2"/>
      <charset val="186"/>
    </font>
    <font>
      <b/>
      <sz val="9"/>
      <color rgb="FF003B85"/>
      <name val="Arial"/>
      <family val="2"/>
      <charset val="186"/>
    </font>
    <font>
      <sz val="12"/>
      <color theme="1"/>
      <name val="Arial"/>
      <family val="2"/>
      <charset val="186"/>
    </font>
    <font>
      <sz val="8"/>
      <color theme="3" tint="-0.499984740745262"/>
      <name val="Arial"/>
      <family val="2"/>
      <charset val="186"/>
    </font>
    <font>
      <sz val="12"/>
      <color rgb="FFFF0000"/>
      <name val="Arial"/>
      <family val="2"/>
      <charset val="186"/>
    </font>
    <font>
      <sz val="8"/>
      <color theme="1"/>
      <name val="Arial"/>
      <family val="2"/>
      <charset val="186"/>
    </font>
    <font>
      <b/>
      <sz val="8"/>
      <color rgb="FF002060"/>
      <name val="Arial"/>
      <family val="2"/>
      <charset val="186"/>
    </font>
    <font>
      <i/>
      <sz val="8"/>
      <color rgb="FFFF0000"/>
      <name val="Arial"/>
      <family val="2"/>
      <charset val="186"/>
    </font>
    <font>
      <b/>
      <sz val="14"/>
      <color rgb="FF003B85"/>
      <name val="Arial"/>
      <family val="2"/>
      <charset val="186"/>
    </font>
    <font>
      <sz val="9"/>
      <color rgb="FF003B85"/>
      <name val="Arial"/>
      <family val="2"/>
      <charset val="186"/>
    </font>
    <font>
      <sz val="11"/>
      <color rgb="FF003B85"/>
      <name val="Arial"/>
      <family val="2"/>
      <charset val="186"/>
    </font>
  </fonts>
  <fills count="6">
    <fill>
      <patternFill patternType="none"/>
    </fill>
    <fill>
      <patternFill patternType="gray125"/>
    </fill>
    <fill>
      <patternFill patternType="solid">
        <fgColor indexed="9"/>
        <bgColor indexed="64"/>
      </patternFill>
    </fill>
    <fill>
      <patternFill patternType="solid">
        <fgColor indexed="9"/>
        <bgColor indexed="9"/>
      </patternFill>
    </fill>
    <fill>
      <patternFill patternType="solid">
        <fgColor indexed="22"/>
        <bgColor indexed="64"/>
      </patternFill>
    </fill>
    <fill>
      <patternFill patternType="solid">
        <fgColor theme="0"/>
        <bgColor indexed="64"/>
      </patternFill>
    </fill>
  </fills>
  <borders count="51">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3"/>
      </left>
      <right style="hair">
        <color indexed="63"/>
      </right>
      <top style="hair">
        <color indexed="63"/>
      </top>
      <bottom style="hair">
        <color indexed="63"/>
      </bottom>
      <diagonal/>
    </border>
    <border>
      <left style="hair">
        <color indexed="63"/>
      </left>
      <right style="hair">
        <color indexed="63"/>
      </right>
      <top style="hair">
        <color indexed="63"/>
      </top>
      <bottom style="hair">
        <color indexed="63"/>
      </bottom>
      <diagonal/>
    </border>
    <border>
      <left style="thin">
        <color indexed="63"/>
      </left>
      <right style="hair">
        <color indexed="63"/>
      </right>
      <top/>
      <bottom style="hair">
        <color indexed="63"/>
      </bottom>
      <diagonal/>
    </border>
    <border>
      <left style="hair">
        <color indexed="63"/>
      </left>
      <right style="hair">
        <color indexed="63"/>
      </right>
      <top/>
      <bottom style="hair">
        <color indexed="63"/>
      </bottom>
      <diagonal/>
    </border>
    <border>
      <left/>
      <right/>
      <top/>
      <bottom style="thin">
        <color indexed="63"/>
      </bottom>
      <diagonal/>
    </border>
    <border>
      <left style="thin">
        <color indexed="63"/>
      </left>
      <right style="hair">
        <color indexed="63"/>
      </right>
      <top style="thin">
        <color indexed="63"/>
      </top>
      <bottom style="hair">
        <color indexed="63"/>
      </bottom>
      <diagonal/>
    </border>
    <border>
      <left style="hair">
        <color indexed="63"/>
      </left>
      <right style="hair">
        <color indexed="63"/>
      </right>
      <top style="thin">
        <color indexed="63"/>
      </top>
      <bottom style="hair">
        <color indexed="63"/>
      </bottom>
      <diagonal/>
    </border>
    <border>
      <left style="thin">
        <color indexed="8"/>
      </left>
      <right style="hair">
        <color indexed="8"/>
      </right>
      <top style="thin">
        <color indexed="8"/>
      </top>
      <bottom style="hair">
        <color indexed="8"/>
      </bottom>
      <diagonal/>
    </border>
    <border>
      <left style="hair">
        <color indexed="8"/>
      </left>
      <right style="hair">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63"/>
      </left>
      <right style="hair">
        <color indexed="63"/>
      </right>
      <top style="hair">
        <color indexed="63"/>
      </top>
      <bottom/>
      <diagonal/>
    </border>
    <border>
      <left style="hair">
        <color indexed="8"/>
      </left>
      <right style="thin">
        <color indexed="63"/>
      </right>
      <top style="thin">
        <color indexed="8"/>
      </top>
      <bottom style="hair">
        <color indexed="8"/>
      </bottom>
      <diagonal/>
    </border>
    <border>
      <left style="hair">
        <color indexed="8"/>
      </left>
      <right style="thin">
        <color indexed="63"/>
      </right>
      <top style="hair">
        <color indexed="8"/>
      </top>
      <bottom style="hair">
        <color indexed="8"/>
      </bottom>
      <diagonal/>
    </border>
    <border>
      <left style="hair">
        <color indexed="8"/>
      </left>
      <right style="hair">
        <color indexed="8"/>
      </right>
      <top style="hair">
        <color indexed="8"/>
      </top>
      <bottom style="thin">
        <color indexed="63"/>
      </bottom>
      <diagonal/>
    </border>
    <border>
      <left style="hair">
        <color indexed="8"/>
      </left>
      <right style="thin">
        <color indexed="63"/>
      </right>
      <top style="hair">
        <color indexed="8"/>
      </top>
      <bottom style="thin">
        <color indexed="63"/>
      </bottom>
      <diagonal/>
    </border>
    <border>
      <left style="hair">
        <color indexed="63"/>
      </left>
      <right style="thin">
        <color indexed="63"/>
      </right>
      <top style="thin">
        <color indexed="63"/>
      </top>
      <bottom style="hair">
        <color indexed="63"/>
      </bottom>
      <diagonal/>
    </border>
    <border>
      <left style="hair">
        <color indexed="63"/>
      </left>
      <right style="thin">
        <color indexed="63"/>
      </right>
      <top style="hair">
        <color indexed="63"/>
      </top>
      <bottom style="hair">
        <color indexed="63"/>
      </bottom>
      <diagonal/>
    </border>
    <border>
      <left style="hair">
        <color indexed="63"/>
      </left>
      <right style="hair">
        <color indexed="63"/>
      </right>
      <top style="hair">
        <color indexed="63"/>
      </top>
      <bottom style="thin">
        <color indexed="63"/>
      </bottom>
      <diagonal/>
    </border>
    <border>
      <left style="hair">
        <color indexed="63"/>
      </left>
      <right style="thin">
        <color indexed="63"/>
      </right>
      <top style="hair">
        <color indexed="63"/>
      </top>
      <bottom style="thin">
        <color indexed="63"/>
      </bottom>
      <diagonal/>
    </border>
    <border>
      <left style="hair">
        <color indexed="63"/>
      </left>
      <right style="thin">
        <color indexed="63"/>
      </right>
      <top style="hair">
        <color indexed="63"/>
      </top>
      <bottom/>
      <diagonal/>
    </border>
    <border>
      <left style="hair">
        <color indexed="63"/>
      </left>
      <right style="thin">
        <color indexed="63"/>
      </right>
      <top/>
      <bottom style="hair">
        <color indexed="63"/>
      </bottom>
      <diagonal/>
    </border>
    <border>
      <left/>
      <right/>
      <top style="hair">
        <color indexed="63"/>
      </top>
      <bottom style="hair">
        <color indexed="63"/>
      </bottom>
      <diagonal/>
    </border>
    <border>
      <left style="thin">
        <color indexed="8"/>
      </left>
      <right style="hair">
        <color indexed="8"/>
      </right>
      <top style="hair">
        <color indexed="8"/>
      </top>
      <bottom style="thin">
        <color indexed="63"/>
      </bottom>
      <diagonal/>
    </border>
    <border>
      <left style="thin">
        <color indexed="63"/>
      </left>
      <right style="hair">
        <color indexed="63"/>
      </right>
      <top style="hair">
        <color indexed="63"/>
      </top>
      <bottom/>
      <diagonal/>
    </border>
    <border>
      <left/>
      <right style="thin">
        <color indexed="63"/>
      </right>
      <top/>
      <bottom style="thin">
        <color indexed="63"/>
      </bottom>
      <diagonal/>
    </border>
    <border>
      <left/>
      <right/>
      <top style="hair">
        <color indexed="63"/>
      </top>
      <bottom/>
      <diagonal/>
    </border>
    <border>
      <left/>
      <right/>
      <top/>
      <bottom style="hair">
        <color indexed="63"/>
      </bottom>
      <diagonal/>
    </border>
    <border>
      <left style="thin">
        <color indexed="63"/>
      </left>
      <right style="hair">
        <color indexed="63"/>
      </right>
      <top style="hair">
        <color indexed="63"/>
      </top>
      <bottom style="thin">
        <color indexed="63"/>
      </bottom>
      <diagonal/>
    </border>
    <border>
      <left/>
      <right/>
      <top style="hair">
        <color indexed="8"/>
      </top>
      <bottom style="hair">
        <color indexed="8"/>
      </bottom>
      <diagonal/>
    </border>
    <border>
      <left/>
      <right/>
      <top style="thin">
        <color indexed="63"/>
      </top>
      <bottom/>
      <diagonal/>
    </border>
    <border>
      <left style="hair">
        <color indexed="63"/>
      </left>
      <right style="hair">
        <color indexed="63"/>
      </right>
      <top style="thin">
        <color indexed="63"/>
      </top>
      <bottom/>
      <diagonal/>
    </border>
    <border>
      <left style="hair">
        <color indexed="8"/>
      </left>
      <right style="hair">
        <color indexed="8"/>
      </right>
      <top style="hair">
        <color indexed="63"/>
      </top>
      <bottom style="thin">
        <color indexed="8"/>
      </bottom>
      <diagonal/>
    </border>
    <border>
      <left style="thin">
        <color indexed="63"/>
      </left>
      <right/>
      <top style="hair">
        <color indexed="63"/>
      </top>
      <bottom/>
      <diagonal/>
    </border>
    <border>
      <left/>
      <right style="hair">
        <color indexed="63"/>
      </right>
      <top style="hair">
        <color indexed="63"/>
      </top>
      <bottom/>
      <diagonal/>
    </border>
    <border>
      <left style="thin">
        <color indexed="63"/>
      </left>
      <right/>
      <top style="hair">
        <color indexed="63"/>
      </top>
      <bottom style="hair">
        <color indexed="63"/>
      </bottom>
      <diagonal/>
    </border>
    <border>
      <left/>
      <right style="hair">
        <color indexed="63"/>
      </right>
      <top style="hair">
        <color indexed="63"/>
      </top>
      <bottom style="hair">
        <color indexed="63"/>
      </bottom>
      <diagonal/>
    </border>
    <border>
      <left/>
      <right/>
      <top/>
      <bottom style="thin">
        <color indexed="64"/>
      </bottom>
      <diagonal/>
    </border>
    <border>
      <left/>
      <right/>
      <top style="thin">
        <color indexed="64"/>
      </top>
      <bottom/>
      <diagonal/>
    </border>
    <border>
      <left style="thin">
        <color indexed="63"/>
      </left>
      <right/>
      <top style="hair">
        <color indexed="63"/>
      </top>
      <bottom style="thin">
        <color indexed="63"/>
      </bottom>
      <diagonal/>
    </border>
    <border>
      <left/>
      <right style="hair">
        <color indexed="63"/>
      </right>
      <top style="hair">
        <color indexed="63"/>
      </top>
      <bottom style="thin">
        <color indexed="63"/>
      </bottom>
      <diagonal/>
    </border>
    <border>
      <left/>
      <right/>
      <top/>
      <bottom style="medium">
        <color rgb="FF00ACC8"/>
      </bottom>
      <diagonal/>
    </border>
    <border>
      <left style="thin">
        <color theme="1" tint="0.14996795556505021"/>
      </left>
      <right/>
      <top style="thin">
        <color theme="1" tint="0.14996795556505021"/>
      </top>
      <bottom style="thin">
        <color theme="0" tint="-0.34998626667073579"/>
      </bottom>
      <diagonal/>
    </border>
    <border>
      <left/>
      <right style="thin">
        <color theme="0" tint="-0.34998626667073579"/>
      </right>
      <top style="thin">
        <color theme="1" tint="0.14996795556505021"/>
      </top>
      <bottom style="thin">
        <color theme="0" tint="-0.34998626667073579"/>
      </bottom>
      <diagonal/>
    </border>
    <border>
      <left/>
      <right/>
      <top style="thin">
        <color theme="1" tint="0.14996795556505021"/>
      </top>
      <bottom style="thin">
        <color theme="0" tint="-0.34998626667073579"/>
      </bottom>
      <diagonal/>
    </border>
    <border>
      <left/>
      <right/>
      <top style="thin">
        <color theme="0" tint="-0.34998626667073579"/>
      </top>
      <bottom/>
      <diagonal/>
    </border>
    <border>
      <left/>
      <right/>
      <top/>
      <bottom style="medium">
        <color rgb="FF1AB4C4"/>
      </bottom>
      <diagonal/>
    </border>
    <border>
      <left/>
      <right/>
      <top style="medium">
        <color rgb="FF1AB4C4"/>
      </top>
      <bottom/>
      <diagonal/>
    </border>
  </borders>
  <cellStyleXfs count="2">
    <xf numFmtId="0" fontId="0" fillId="0" borderId="0"/>
    <xf numFmtId="2" fontId="5" fillId="0" borderId="0" applyFont="0" applyAlignment="0">
      <alignment horizontal="centerContinuous"/>
    </xf>
  </cellStyleXfs>
  <cellXfs count="232">
    <xf numFmtId="0" fontId="0" fillId="0" borderId="0" xfId="0"/>
    <xf numFmtId="0" fontId="6" fillId="2" borderId="0" xfId="0" applyFont="1" applyFill="1" applyAlignment="1" applyProtection="1">
      <alignment horizontal="right" vertical="center"/>
      <protection hidden="1"/>
    </xf>
    <xf numFmtId="0" fontId="6" fillId="2" borderId="0" xfId="0" applyFont="1" applyFill="1" applyAlignment="1" applyProtection="1">
      <alignment vertical="center"/>
      <protection hidden="1"/>
    </xf>
    <xf numFmtId="0" fontId="6" fillId="2" borderId="0" xfId="0" applyFont="1" applyFill="1" applyProtection="1">
      <protection hidden="1"/>
    </xf>
    <xf numFmtId="0" fontId="10" fillId="2" borderId="0" xfId="0" applyFont="1" applyFill="1" applyAlignment="1" applyProtection="1">
      <alignment horizontal="left" vertical="center"/>
      <protection hidden="1"/>
    </xf>
    <xf numFmtId="0" fontId="10" fillId="2" borderId="0" xfId="0" applyFont="1" applyFill="1" applyAlignment="1" applyProtection="1">
      <alignment vertical="center"/>
      <protection hidden="1"/>
    </xf>
    <xf numFmtId="0" fontId="10" fillId="2" borderId="0" xfId="0" applyFont="1" applyFill="1" applyAlignment="1" applyProtection="1">
      <alignment horizontal="right" vertical="center"/>
      <protection hidden="1"/>
    </xf>
    <xf numFmtId="0" fontId="7" fillId="2" borderId="0" xfId="0" applyFont="1" applyFill="1" applyProtection="1">
      <protection hidden="1"/>
    </xf>
    <xf numFmtId="0" fontId="12" fillId="2" borderId="0" xfId="0" applyFont="1" applyFill="1" applyAlignment="1" applyProtection="1">
      <alignment vertical="center"/>
      <protection hidden="1"/>
    </xf>
    <xf numFmtId="0" fontId="4" fillId="2" borderId="0" xfId="0" applyFont="1" applyFill="1" applyAlignment="1" applyProtection="1">
      <alignment vertical="center"/>
      <protection hidden="1"/>
    </xf>
    <xf numFmtId="3" fontId="6" fillId="2" borderId="0" xfId="0" applyNumberFormat="1" applyFont="1" applyFill="1" applyAlignment="1" applyProtection="1">
      <alignment horizontal="right" vertical="center" shrinkToFit="1"/>
      <protection locked="0"/>
    </xf>
    <xf numFmtId="3" fontId="6" fillId="3" borderId="0" xfId="0" applyNumberFormat="1" applyFont="1" applyFill="1" applyAlignment="1" applyProtection="1">
      <alignment horizontal="right" vertical="center" shrinkToFit="1"/>
      <protection locked="0" hidden="1"/>
    </xf>
    <xf numFmtId="0" fontId="0" fillId="2" borderId="0" xfId="0" applyFill="1" applyProtection="1">
      <protection hidden="1"/>
    </xf>
    <xf numFmtId="3" fontId="10" fillId="2" borderId="0" xfId="0" applyNumberFormat="1" applyFont="1" applyFill="1" applyAlignment="1" applyProtection="1">
      <alignment horizontal="right" vertical="center" shrinkToFit="1"/>
      <protection hidden="1"/>
    </xf>
    <xf numFmtId="3" fontId="6" fillId="2" borderId="0" xfId="0" applyNumberFormat="1" applyFont="1" applyFill="1" applyAlignment="1" applyProtection="1">
      <alignment horizontal="right" vertical="center" shrinkToFit="1"/>
      <protection hidden="1"/>
    </xf>
    <xf numFmtId="3" fontId="2" fillId="2" borderId="0" xfId="0" applyNumberFormat="1" applyFont="1" applyFill="1" applyAlignment="1" applyProtection="1">
      <alignment horizontal="right" vertical="center" shrinkToFit="1"/>
      <protection hidden="1"/>
    </xf>
    <xf numFmtId="3" fontId="3" fillId="2" borderId="0" xfId="0" applyNumberFormat="1" applyFont="1" applyFill="1" applyAlignment="1" applyProtection="1">
      <alignment horizontal="right" vertical="center" shrinkToFit="1"/>
      <protection hidden="1"/>
    </xf>
    <xf numFmtId="0" fontId="9" fillId="2" borderId="0" xfId="0" applyFont="1" applyFill="1" applyAlignment="1" applyProtection="1">
      <alignment vertical="center"/>
      <protection hidden="1"/>
    </xf>
    <xf numFmtId="0" fontId="9" fillId="2" borderId="0" xfId="0" applyFont="1" applyFill="1" applyAlignment="1" applyProtection="1">
      <alignment horizontal="right" vertical="center"/>
      <protection hidden="1"/>
    </xf>
    <xf numFmtId="0" fontId="2" fillId="2" borderId="0" xfId="0" applyFont="1" applyFill="1" applyProtection="1">
      <protection hidden="1"/>
    </xf>
    <xf numFmtId="0" fontId="3" fillId="2" borderId="0" xfId="0" applyFont="1" applyFill="1" applyProtection="1">
      <protection hidden="1"/>
    </xf>
    <xf numFmtId="0" fontId="6" fillId="2" borderId="0" xfId="0" applyFont="1" applyFill="1" applyAlignment="1" applyProtection="1">
      <alignment vertical="center"/>
      <protection locked="0"/>
    </xf>
    <xf numFmtId="0" fontId="0" fillId="2" borderId="0" xfId="0" applyFill="1" applyProtection="1">
      <protection locked="0"/>
    </xf>
    <xf numFmtId="0" fontId="0" fillId="2" borderId="0" xfId="0" applyFill="1" applyAlignment="1" applyProtection="1">
      <alignment horizontal="center"/>
      <protection hidden="1"/>
    </xf>
    <xf numFmtId="0" fontId="2" fillId="2" borderId="2" xfId="0" applyFont="1" applyFill="1" applyBorder="1" applyProtection="1">
      <protection hidden="1"/>
    </xf>
    <xf numFmtId="0" fontId="2" fillId="2" borderId="0" xfId="0" applyFont="1" applyFill="1" applyAlignment="1" applyProtection="1">
      <alignment horizontal="center"/>
      <protection hidden="1"/>
    </xf>
    <xf numFmtId="0" fontId="2" fillId="2" borderId="0" xfId="0" applyFont="1" applyFill="1" applyProtection="1">
      <protection locked="0" hidden="1"/>
    </xf>
    <xf numFmtId="0" fontId="2" fillId="2" borderId="0" xfId="0" applyFont="1" applyFill="1" applyProtection="1">
      <protection locked="0"/>
    </xf>
    <xf numFmtId="0" fontId="9" fillId="2" borderId="0" xfId="0" applyFont="1" applyFill="1" applyAlignment="1" applyProtection="1">
      <alignment vertical="center"/>
      <protection locked="0"/>
    </xf>
    <xf numFmtId="0" fontId="9" fillId="2" borderId="0" xfId="0" applyFont="1" applyFill="1" applyAlignment="1" applyProtection="1">
      <alignment horizontal="right" vertical="center"/>
      <protection locked="0"/>
    </xf>
    <xf numFmtId="9" fontId="6" fillId="2" borderId="0" xfId="0" applyNumberFormat="1" applyFont="1" applyFill="1" applyAlignment="1" applyProtection="1">
      <alignment horizontal="right" vertical="center"/>
      <protection hidden="1"/>
    </xf>
    <xf numFmtId="9" fontId="10" fillId="2" borderId="0" xfId="0" applyNumberFormat="1" applyFont="1" applyFill="1" applyAlignment="1" applyProtection="1">
      <alignment vertical="center"/>
      <protection hidden="1"/>
    </xf>
    <xf numFmtId="0" fontId="15" fillId="2" borderId="0" xfId="0" applyFont="1" applyFill="1" applyAlignment="1" applyProtection="1">
      <alignment vertical="center"/>
      <protection locked="0"/>
    </xf>
    <xf numFmtId="0" fontId="10" fillId="2" borderId="0" xfId="0" applyFont="1" applyFill="1" applyAlignment="1" applyProtection="1">
      <alignment horizontal="right"/>
      <protection hidden="1"/>
    </xf>
    <xf numFmtId="0" fontId="6" fillId="2" borderId="3" xfId="0" applyFont="1" applyFill="1" applyBorder="1" applyAlignment="1" applyProtection="1">
      <alignment vertical="center"/>
      <protection locked="0"/>
    </xf>
    <xf numFmtId="3" fontId="6" fillId="2" borderId="4" xfId="0" applyNumberFormat="1" applyFont="1" applyFill="1" applyBorder="1" applyAlignment="1" applyProtection="1">
      <alignment horizontal="right" vertical="center" shrinkToFit="1"/>
      <protection locked="0"/>
    </xf>
    <xf numFmtId="0" fontId="6" fillId="2" borderId="5" xfId="0" applyFont="1" applyFill="1" applyBorder="1" applyAlignment="1" applyProtection="1">
      <alignment vertical="center"/>
      <protection locked="0"/>
    </xf>
    <xf numFmtId="3" fontId="6" fillId="2" borderId="6" xfId="0" applyNumberFormat="1" applyFont="1" applyFill="1" applyBorder="1" applyAlignment="1" applyProtection="1">
      <alignment horizontal="right" vertical="center" shrinkToFit="1"/>
      <protection locked="0"/>
    </xf>
    <xf numFmtId="0" fontId="14" fillId="2" borderId="7" xfId="0" applyFont="1" applyFill="1" applyBorder="1" applyAlignment="1" applyProtection="1">
      <alignment horizontal="left" vertical="center"/>
      <protection hidden="1"/>
    </xf>
    <xf numFmtId="3" fontId="6" fillId="2" borderId="7" xfId="0" applyNumberFormat="1" applyFont="1" applyFill="1" applyBorder="1" applyAlignment="1" applyProtection="1">
      <alignment horizontal="right" vertical="center" shrinkToFit="1"/>
      <protection hidden="1"/>
    </xf>
    <xf numFmtId="0" fontId="11" fillId="2" borderId="0" xfId="0" applyFont="1" applyFill="1" applyAlignment="1" applyProtection="1">
      <alignment horizontal="left" vertical="center"/>
      <protection hidden="1"/>
    </xf>
    <xf numFmtId="0" fontId="10" fillId="2" borderId="7" xfId="0" applyFont="1" applyFill="1" applyBorder="1" applyAlignment="1" applyProtection="1">
      <alignment horizontal="left" vertical="center"/>
      <protection hidden="1"/>
    </xf>
    <xf numFmtId="0" fontId="6" fillId="2" borderId="8" xfId="0" applyFont="1" applyFill="1" applyBorder="1" applyAlignment="1" applyProtection="1">
      <alignment vertical="center"/>
      <protection locked="0"/>
    </xf>
    <xf numFmtId="3" fontId="6" fillId="2" borderId="9" xfId="0" applyNumberFormat="1" applyFont="1" applyFill="1" applyBorder="1" applyAlignment="1" applyProtection="1">
      <alignment horizontal="right" vertical="center" shrinkToFit="1"/>
      <protection locked="0"/>
    </xf>
    <xf numFmtId="0" fontId="15" fillId="2" borderId="0" xfId="0" applyFont="1" applyFill="1" applyAlignment="1" applyProtection="1">
      <alignment vertical="center"/>
      <protection hidden="1"/>
    </xf>
    <xf numFmtId="0" fontId="2" fillId="2" borderId="0" xfId="0" applyFont="1" applyFill="1" applyAlignment="1" applyProtection="1">
      <alignment vertical="center"/>
      <protection hidden="1"/>
    </xf>
    <xf numFmtId="0" fontId="3" fillId="2" borderId="0" xfId="0" applyFont="1" applyFill="1" applyAlignment="1" applyProtection="1">
      <alignment horizontal="right" vertical="center"/>
      <protection hidden="1"/>
    </xf>
    <xf numFmtId="0" fontId="3" fillId="2" borderId="0" xfId="0" applyFont="1" applyFill="1" applyAlignment="1" applyProtection="1">
      <alignment vertical="center"/>
      <protection hidden="1"/>
    </xf>
    <xf numFmtId="0" fontId="6" fillId="2" borderId="10" xfId="0" applyFont="1" applyFill="1" applyBorder="1" applyAlignment="1" applyProtection="1">
      <alignment vertical="center"/>
      <protection locked="0"/>
    </xf>
    <xf numFmtId="3" fontId="6" fillId="2" borderId="11" xfId="0" applyNumberFormat="1" applyFont="1" applyFill="1" applyBorder="1" applyAlignment="1" applyProtection="1">
      <alignment horizontal="right" vertical="center" shrinkToFit="1"/>
      <protection locked="0"/>
    </xf>
    <xf numFmtId="0" fontId="6" fillId="2" borderId="12" xfId="0" applyFont="1" applyFill="1" applyBorder="1" applyAlignment="1" applyProtection="1">
      <alignment vertical="center"/>
      <protection locked="0"/>
    </xf>
    <xf numFmtId="3" fontId="6" fillId="2" borderId="13" xfId="0" applyNumberFormat="1" applyFont="1" applyFill="1" applyBorder="1" applyAlignment="1" applyProtection="1">
      <alignment horizontal="right" vertical="center" shrinkToFit="1"/>
      <protection locked="0"/>
    </xf>
    <xf numFmtId="3" fontId="6" fillId="3" borderId="4" xfId="0" applyNumberFormat="1" applyFont="1" applyFill="1" applyBorder="1" applyAlignment="1" applyProtection="1">
      <alignment horizontal="right" vertical="center" shrinkToFit="1"/>
      <protection locked="0" hidden="1"/>
    </xf>
    <xf numFmtId="3" fontId="6" fillId="2" borderId="14" xfId="0" applyNumberFormat="1" applyFont="1" applyFill="1" applyBorder="1" applyAlignment="1" applyProtection="1">
      <alignment horizontal="right" vertical="center" shrinkToFit="1"/>
      <protection locked="0"/>
    </xf>
    <xf numFmtId="3" fontId="6" fillId="2" borderId="15" xfId="0" applyNumberFormat="1" applyFont="1" applyFill="1" applyBorder="1" applyAlignment="1" applyProtection="1">
      <alignment horizontal="right" vertical="center" shrinkToFit="1"/>
      <protection locked="0"/>
    </xf>
    <xf numFmtId="3" fontId="6" fillId="2" borderId="16" xfId="0" applyNumberFormat="1" applyFont="1" applyFill="1" applyBorder="1" applyAlignment="1" applyProtection="1">
      <alignment horizontal="right" vertical="center" shrinkToFit="1"/>
      <protection locked="0"/>
    </xf>
    <xf numFmtId="3" fontId="6" fillId="2" borderId="17" xfId="0" applyNumberFormat="1" applyFont="1" applyFill="1" applyBorder="1" applyAlignment="1" applyProtection="1">
      <alignment horizontal="right" vertical="center" shrinkToFit="1"/>
      <protection locked="0"/>
    </xf>
    <xf numFmtId="3" fontId="6" fillId="2" borderId="18" xfId="0" applyNumberFormat="1" applyFont="1" applyFill="1" applyBorder="1" applyAlignment="1" applyProtection="1">
      <alignment horizontal="right" vertical="center" shrinkToFit="1"/>
      <protection locked="0"/>
    </xf>
    <xf numFmtId="3" fontId="6" fillId="2" borderId="19" xfId="0" applyNumberFormat="1" applyFont="1" applyFill="1" applyBorder="1" applyAlignment="1" applyProtection="1">
      <alignment horizontal="right" vertical="center" shrinkToFit="1"/>
      <protection locked="0"/>
    </xf>
    <xf numFmtId="3" fontId="6" fillId="2" borderId="20" xfId="0" applyNumberFormat="1" applyFont="1" applyFill="1" applyBorder="1" applyAlignment="1" applyProtection="1">
      <alignment horizontal="right" vertical="center" shrinkToFit="1"/>
      <protection locked="0"/>
    </xf>
    <xf numFmtId="3" fontId="6" fillId="3" borderId="20" xfId="0" applyNumberFormat="1" applyFont="1" applyFill="1" applyBorder="1" applyAlignment="1" applyProtection="1">
      <alignment horizontal="right" vertical="center" shrinkToFit="1"/>
      <protection locked="0" hidden="1"/>
    </xf>
    <xf numFmtId="3" fontId="6" fillId="2" borderId="21" xfId="0" applyNumberFormat="1" applyFont="1" applyFill="1" applyBorder="1" applyAlignment="1" applyProtection="1">
      <alignment horizontal="right" vertical="center" shrinkToFit="1"/>
      <protection locked="0"/>
    </xf>
    <xf numFmtId="3" fontId="6" fillId="2" borderId="22" xfId="0" applyNumberFormat="1" applyFont="1" applyFill="1" applyBorder="1" applyAlignment="1" applyProtection="1">
      <alignment horizontal="right" vertical="center" shrinkToFit="1"/>
      <protection locked="0"/>
    </xf>
    <xf numFmtId="3" fontId="6" fillId="2" borderId="23" xfId="0" applyNumberFormat="1" applyFont="1" applyFill="1" applyBorder="1" applyAlignment="1" applyProtection="1">
      <alignment horizontal="right" vertical="center" shrinkToFit="1"/>
      <protection locked="0"/>
    </xf>
    <xf numFmtId="3" fontId="6" fillId="2" borderId="24" xfId="0" applyNumberFormat="1" applyFont="1" applyFill="1" applyBorder="1" applyAlignment="1" applyProtection="1">
      <alignment horizontal="right" vertical="center" shrinkToFit="1"/>
      <protection locked="0"/>
    </xf>
    <xf numFmtId="0" fontId="6" fillId="2" borderId="25" xfId="0" applyFont="1" applyFill="1" applyBorder="1" applyAlignment="1" applyProtection="1">
      <alignment vertical="center"/>
      <protection hidden="1"/>
    </xf>
    <xf numFmtId="0" fontId="10" fillId="2" borderId="25" xfId="0" applyFont="1" applyFill="1" applyBorder="1" applyAlignment="1" applyProtection="1">
      <alignment horizontal="right" vertical="center"/>
      <protection hidden="1"/>
    </xf>
    <xf numFmtId="3" fontId="10" fillId="2" borderId="25" xfId="0" applyNumberFormat="1" applyFont="1" applyFill="1" applyBorder="1" applyAlignment="1" applyProtection="1">
      <alignment horizontal="right" vertical="center" shrinkToFit="1"/>
      <protection hidden="1"/>
    </xf>
    <xf numFmtId="3" fontId="10" fillId="2" borderId="1" xfId="0" applyNumberFormat="1" applyFont="1" applyFill="1" applyBorder="1" applyAlignment="1" applyProtection="1">
      <alignment horizontal="right" vertical="center" shrinkToFit="1"/>
      <protection locked="0"/>
    </xf>
    <xf numFmtId="0" fontId="0" fillId="4" borderId="0" xfId="0" applyFill="1" applyProtection="1">
      <protection hidden="1"/>
    </xf>
    <xf numFmtId="0" fontId="6" fillId="2" borderId="3" xfId="0" applyFont="1" applyFill="1" applyBorder="1" applyAlignment="1" applyProtection="1">
      <alignment horizontal="left" vertical="center"/>
      <protection locked="0"/>
    </xf>
    <xf numFmtId="0" fontId="6" fillId="2" borderId="26" xfId="0" applyFont="1" applyFill="1" applyBorder="1" applyAlignment="1" applyProtection="1">
      <alignment horizontal="left" vertical="center"/>
      <protection locked="0"/>
    </xf>
    <xf numFmtId="0" fontId="6" fillId="2" borderId="27" xfId="0" applyFont="1" applyFill="1" applyBorder="1" applyAlignment="1" applyProtection="1">
      <alignment horizontal="left" vertical="center"/>
      <protection locked="0"/>
    </xf>
    <xf numFmtId="0" fontId="16" fillId="2" borderId="0" xfId="0" applyFont="1" applyFill="1" applyProtection="1">
      <protection hidden="1"/>
    </xf>
    <xf numFmtId="3" fontId="6" fillId="2" borderId="28" xfId="0" applyNumberFormat="1" applyFont="1" applyFill="1" applyBorder="1" applyAlignment="1" applyProtection="1">
      <alignment horizontal="right" vertical="center" shrinkToFit="1"/>
      <protection locked="0"/>
    </xf>
    <xf numFmtId="0" fontId="10" fillId="2" borderId="29" xfId="0" applyFont="1" applyFill="1" applyBorder="1" applyAlignment="1" applyProtection="1">
      <alignment horizontal="right" vertical="center"/>
      <protection hidden="1"/>
    </xf>
    <xf numFmtId="0" fontId="10" fillId="2" borderId="30" xfId="0" applyFont="1" applyFill="1" applyBorder="1" applyAlignment="1" applyProtection="1">
      <alignment vertical="center"/>
      <protection hidden="1"/>
    </xf>
    <xf numFmtId="0" fontId="10" fillId="2" borderId="30" xfId="0" applyFont="1" applyFill="1" applyBorder="1" applyAlignment="1" applyProtection="1">
      <alignment horizontal="right" vertical="center"/>
      <protection hidden="1"/>
    </xf>
    <xf numFmtId="0" fontId="8" fillId="2" borderId="0" xfId="0" applyFont="1" applyFill="1" applyProtection="1">
      <protection hidden="1"/>
    </xf>
    <xf numFmtId="0" fontId="10" fillId="2" borderId="0" xfId="0" applyFont="1" applyFill="1" applyProtection="1">
      <protection hidden="1"/>
    </xf>
    <xf numFmtId="0" fontId="14" fillId="2" borderId="0" xfId="0" applyFont="1" applyFill="1" applyAlignment="1" applyProtection="1">
      <alignment horizontal="left" vertical="center"/>
      <protection hidden="1"/>
    </xf>
    <xf numFmtId="0" fontId="6" fillId="3" borderId="8" xfId="0" applyFont="1" applyFill="1" applyBorder="1" applyAlignment="1" applyProtection="1">
      <alignment vertical="center"/>
      <protection hidden="1"/>
    </xf>
    <xf numFmtId="9" fontId="6" fillId="2" borderId="9" xfId="0" applyNumberFormat="1" applyFont="1" applyFill="1" applyBorder="1" applyAlignment="1" applyProtection="1">
      <alignment vertical="center"/>
      <protection hidden="1"/>
    </xf>
    <xf numFmtId="0" fontId="6" fillId="3" borderId="3" xfId="0" applyFont="1" applyFill="1" applyBorder="1" applyAlignment="1" applyProtection="1">
      <alignment vertical="center"/>
      <protection hidden="1"/>
    </xf>
    <xf numFmtId="9" fontId="6" fillId="2" borderId="4" xfId="0" applyNumberFormat="1" applyFont="1" applyFill="1" applyBorder="1" applyAlignment="1" applyProtection="1">
      <alignment vertical="center"/>
      <protection hidden="1"/>
    </xf>
    <xf numFmtId="0" fontId="6" fillId="3" borderId="27" xfId="0" applyFont="1" applyFill="1" applyBorder="1" applyAlignment="1" applyProtection="1">
      <alignment vertical="center"/>
      <protection hidden="1"/>
    </xf>
    <xf numFmtId="9" fontId="6" fillId="2" borderId="14" xfId="0" applyNumberFormat="1" applyFont="1" applyFill="1" applyBorder="1" applyAlignment="1" applyProtection="1">
      <alignment vertical="center"/>
      <protection hidden="1"/>
    </xf>
    <xf numFmtId="0" fontId="6" fillId="3" borderId="29" xfId="0" applyFont="1" applyFill="1" applyBorder="1" applyAlignment="1" applyProtection="1">
      <alignment vertical="center"/>
      <protection hidden="1"/>
    </xf>
    <xf numFmtId="3" fontId="10" fillId="2" borderId="29" xfId="0" applyNumberFormat="1" applyFont="1" applyFill="1" applyBorder="1" applyAlignment="1" applyProtection="1">
      <alignment horizontal="right" vertical="center" shrinkToFit="1"/>
      <protection hidden="1"/>
    </xf>
    <xf numFmtId="3" fontId="10" fillId="2" borderId="30" xfId="0" applyNumberFormat="1" applyFont="1" applyFill="1" applyBorder="1" applyAlignment="1" applyProtection="1">
      <alignment horizontal="right" vertical="center" shrinkToFit="1"/>
      <protection hidden="1"/>
    </xf>
    <xf numFmtId="0" fontId="6" fillId="3" borderId="5" xfId="0" applyFont="1" applyFill="1" applyBorder="1" applyAlignment="1" applyProtection="1">
      <alignment vertical="center"/>
      <protection hidden="1"/>
    </xf>
    <xf numFmtId="9" fontId="6" fillId="2" borderId="6" xfId="0" applyNumberFormat="1" applyFont="1" applyFill="1" applyBorder="1" applyAlignment="1" applyProtection="1">
      <alignment vertical="center"/>
      <protection hidden="1"/>
    </xf>
    <xf numFmtId="0" fontId="6" fillId="3" borderId="31" xfId="0" applyFont="1" applyFill="1" applyBorder="1" applyAlignment="1" applyProtection="1">
      <alignment vertical="center"/>
      <protection hidden="1"/>
    </xf>
    <xf numFmtId="9" fontId="6" fillId="2" borderId="21" xfId="0" applyNumberFormat="1" applyFont="1" applyFill="1" applyBorder="1" applyAlignment="1" applyProtection="1">
      <alignment vertical="center"/>
      <protection hidden="1"/>
    </xf>
    <xf numFmtId="0" fontId="6" fillId="3" borderId="0" xfId="0" applyFont="1" applyFill="1" applyAlignment="1" applyProtection="1">
      <alignment vertical="center"/>
      <protection hidden="1"/>
    </xf>
    <xf numFmtId="3" fontId="6" fillId="2" borderId="30" xfId="0" applyNumberFormat="1" applyFont="1" applyFill="1" applyBorder="1" applyAlignment="1" applyProtection="1">
      <alignment horizontal="right" vertical="center" shrinkToFit="1"/>
      <protection hidden="1"/>
    </xf>
    <xf numFmtId="0" fontId="6" fillId="3" borderId="25" xfId="0" applyFont="1" applyFill="1" applyBorder="1" applyAlignment="1" applyProtection="1">
      <alignment vertical="center"/>
      <protection hidden="1"/>
    </xf>
    <xf numFmtId="0" fontId="7" fillId="4" borderId="0" xfId="0" applyFont="1" applyFill="1" applyProtection="1">
      <protection hidden="1"/>
    </xf>
    <xf numFmtId="0" fontId="9" fillId="2" borderId="0" xfId="0" applyFont="1" applyFill="1" applyAlignment="1" applyProtection="1">
      <alignment vertical="center"/>
      <protection locked="0" hidden="1"/>
    </xf>
    <xf numFmtId="3" fontId="6" fillId="2" borderId="4" xfId="0" applyNumberFormat="1" applyFont="1" applyFill="1" applyBorder="1" applyProtection="1">
      <protection hidden="1"/>
    </xf>
    <xf numFmtId="3" fontId="6" fillId="2" borderId="20" xfId="0" applyNumberFormat="1" applyFont="1" applyFill="1" applyBorder="1" applyProtection="1">
      <protection hidden="1"/>
    </xf>
    <xf numFmtId="3" fontId="6" fillId="2" borderId="30" xfId="0" applyNumberFormat="1" applyFont="1" applyFill="1" applyBorder="1" applyAlignment="1" applyProtection="1">
      <alignment horizontal="right" vertical="center" shrinkToFit="1"/>
      <protection locked="0"/>
    </xf>
    <xf numFmtId="9" fontId="6" fillId="2" borderId="30" xfId="0" applyNumberFormat="1" applyFont="1" applyFill="1" applyBorder="1" applyAlignment="1" applyProtection="1">
      <alignment vertical="center"/>
      <protection hidden="1"/>
    </xf>
    <xf numFmtId="0" fontId="6" fillId="2" borderId="27" xfId="0" applyFont="1" applyFill="1" applyBorder="1" applyAlignment="1" applyProtection="1">
      <alignment horizontal="left"/>
      <protection hidden="1"/>
    </xf>
    <xf numFmtId="0" fontId="6" fillId="2" borderId="32" xfId="0" applyFont="1" applyFill="1" applyBorder="1" applyAlignment="1" applyProtection="1">
      <alignment vertical="center"/>
      <protection locked="0"/>
    </xf>
    <xf numFmtId="9" fontId="6" fillId="2" borderId="32" xfId="0" applyNumberFormat="1" applyFont="1" applyFill="1" applyBorder="1" applyAlignment="1" applyProtection="1">
      <alignment vertical="center"/>
      <protection hidden="1"/>
    </xf>
    <xf numFmtId="3" fontId="6" fillId="2" borderId="32" xfId="0" applyNumberFormat="1" applyFont="1" applyFill="1" applyBorder="1" applyAlignment="1" applyProtection="1">
      <alignment horizontal="right" vertical="center" shrinkToFit="1"/>
      <protection locked="0"/>
    </xf>
    <xf numFmtId="0" fontId="6" fillId="2" borderId="33" xfId="0" applyFont="1" applyFill="1" applyBorder="1" applyAlignment="1" applyProtection="1">
      <alignment horizontal="left" vertical="center"/>
      <protection hidden="1"/>
    </xf>
    <xf numFmtId="0" fontId="10" fillId="2" borderId="33" xfId="0" applyFont="1" applyFill="1" applyBorder="1" applyAlignment="1" applyProtection="1">
      <alignment horizontal="right" vertical="center"/>
      <protection hidden="1"/>
    </xf>
    <xf numFmtId="3" fontId="10" fillId="2" borderId="33" xfId="0" applyNumberFormat="1" applyFont="1" applyFill="1" applyBorder="1" applyAlignment="1" applyProtection="1">
      <alignment horizontal="right" vertical="center" shrinkToFit="1"/>
      <protection hidden="1"/>
    </xf>
    <xf numFmtId="0" fontId="6" fillId="2" borderId="8" xfId="0" applyFont="1" applyFill="1" applyBorder="1" applyAlignment="1" applyProtection="1">
      <alignment vertical="center" wrapText="1"/>
      <protection locked="0"/>
    </xf>
    <xf numFmtId="0" fontId="10" fillId="2" borderId="7" xfId="0" applyFont="1" applyFill="1" applyBorder="1" applyAlignment="1" applyProtection="1">
      <alignment horizontal="right" vertical="center"/>
      <protection hidden="1"/>
    </xf>
    <xf numFmtId="3" fontId="6" fillId="2" borderId="21" xfId="0" applyNumberFormat="1" applyFont="1" applyFill="1" applyBorder="1" applyAlignment="1" applyProtection="1">
      <alignment horizontal="right" vertical="center" shrinkToFit="1"/>
      <protection hidden="1"/>
    </xf>
    <xf numFmtId="3" fontId="6" fillId="2" borderId="22" xfId="0" applyNumberFormat="1" applyFont="1" applyFill="1" applyBorder="1" applyAlignment="1" applyProtection="1">
      <alignment horizontal="right" vertical="center" shrinkToFit="1"/>
      <protection hidden="1"/>
    </xf>
    <xf numFmtId="0" fontId="11" fillId="2" borderId="0" xfId="0" applyFont="1" applyFill="1" applyAlignment="1" applyProtection="1">
      <alignment vertical="center"/>
      <protection hidden="1"/>
    </xf>
    <xf numFmtId="2" fontId="0" fillId="2" borderId="0" xfId="0" applyNumberFormat="1" applyFill="1" applyProtection="1">
      <protection hidden="1"/>
    </xf>
    <xf numFmtId="9" fontId="6" fillId="2" borderId="0" xfId="0" applyNumberFormat="1" applyFont="1" applyFill="1" applyAlignment="1" applyProtection="1">
      <alignment vertical="center"/>
      <protection locked="0"/>
    </xf>
    <xf numFmtId="9" fontId="6" fillId="2" borderId="34" xfId="0" applyNumberFormat="1" applyFont="1" applyFill="1" applyBorder="1" applyAlignment="1" applyProtection="1">
      <alignment horizontal="center" vertical="center"/>
      <protection locked="0" hidden="1"/>
    </xf>
    <xf numFmtId="9" fontId="6" fillId="2" borderId="4" xfId="0" applyNumberFormat="1" applyFont="1" applyFill="1" applyBorder="1" applyAlignment="1" applyProtection="1">
      <alignment horizontal="center" vertical="center"/>
      <protection locked="0" hidden="1"/>
    </xf>
    <xf numFmtId="9" fontId="6" fillId="2" borderId="11" xfId="0" applyNumberFormat="1" applyFont="1" applyFill="1" applyBorder="1" applyAlignment="1" applyProtection="1">
      <alignment horizontal="center" vertical="center"/>
      <protection locked="0" hidden="1"/>
    </xf>
    <xf numFmtId="9" fontId="6" fillId="2" borderId="35" xfId="0" applyNumberFormat="1" applyFont="1" applyFill="1" applyBorder="1" applyAlignment="1" applyProtection="1">
      <alignment horizontal="center" vertical="center"/>
      <protection locked="0" hidden="1"/>
    </xf>
    <xf numFmtId="9" fontId="6" fillId="2" borderId="9" xfId="0" applyNumberFormat="1" applyFont="1" applyFill="1" applyBorder="1" applyAlignment="1" applyProtection="1">
      <alignment horizontal="center" vertical="center"/>
      <protection locked="0" hidden="1"/>
    </xf>
    <xf numFmtId="0" fontId="10" fillId="2" borderId="0" xfId="0" applyFont="1" applyFill="1" applyAlignment="1" applyProtection="1">
      <alignment vertical="center"/>
      <protection locked="0"/>
    </xf>
    <xf numFmtId="0" fontId="20" fillId="2" borderId="0" xfId="0" applyFont="1" applyFill="1" applyAlignment="1" applyProtection="1">
      <alignment horizontal="center" vertical="top"/>
      <protection hidden="1"/>
    </xf>
    <xf numFmtId="0" fontId="21" fillId="2" borderId="0" xfId="0" applyFont="1" applyFill="1" applyAlignment="1" applyProtection="1">
      <alignment horizontal="center"/>
      <protection hidden="1"/>
    </xf>
    <xf numFmtId="0" fontId="22" fillId="2" borderId="0" xfId="0" applyFont="1" applyFill="1" applyAlignment="1" applyProtection="1">
      <alignment horizontal="right"/>
      <protection hidden="1"/>
    </xf>
    <xf numFmtId="0" fontId="23" fillId="2" borderId="0" xfId="0" applyFont="1" applyFill="1" applyProtection="1">
      <protection hidden="1"/>
    </xf>
    <xf numFmtId="3" fontId="21" fillId="2" borderId="0" xfId="0" applyNumberFormat="1" applyFont="1" applyFill="1" applyAlignment="1" applyProtection="1">
      <alignment horizontal="center" shrinkToFit="1"/>
      <protection hidden="1"/>
    </xf>
    <xf numFmtId="3" fontId="21" fillId="2" borderId="0" xfId="0" applyNumberFormat="1" applyFont="1" applyFill="1" applyAlignment="1" applyProtection="1">
      <alignment horizontal="right" vertical="center" shrinkToFit="1"/>
      <protection hidden="1"/>
    </xf>
    <xf numFmtId="0" fontId="0" fillId="2" borderId="44" xfId="0" applyFill="1" applyBorder="1" applyProtection="1">
      <protection hidden="1"/>
    </xf>
    <xf numFmtId="0" fontId="6" fillId="2" borderId="44" xfId="0" applyFont="1" applyFill="1" applyBorder="1" applyAlignment="1" applyProtection="1">
      <alignment vertical="center"/>
      <protection hidden="1"/>
    </xf>
    <xf numFmtId="0" fontId="10" fillId="2" borderId="44" xfId="0" applyFont="1" applyFill="1" applyBorder="1" applyAlignment="1" applyProtection="1">
      <alignment horizontal="right" vertical="center"/>
      <protection hidden="1"/>
    </xf>
    <xf numFmtId="3" fontId="10" fillId="2" borderId="44" xfId="0" applyNumberFormat="1" applyFont="1" applyFill="1" applyBorder="1" applyAlignment="1" applyProtection="1">
      <alignment horizontal="right" vertical="center" shrinkToFit="1"/>
      <protection hidden="1"/>
    </xf>
    <xf numFmtId="0" fontId="24" fillId="2" borderId="44" xfId="0" applyFont="1" applyFill="1" applyBorder="1" applyAlignment="1" applyProtection="1">
      <alignment horizontal="left" vertical="center"/>
      <protection hidden="1"/>
    </xf>
    <xf numFmtId="0" fontId="9" fillId="2" borderId="44" xfId="0" applyFont="1" applyFill="1" applyBorder="1" applyAlignment="1" applyProtection="1">
      <alignment horizontal="left" vertical="center"/>
      <protection hidden="1"/>
    </xf>
    <xf numFmtId="0" fontId="10" fillId="2" borderId="44" xfId="0" applyFont="1" applyFill="1" applyBorder="1" applyAlignment="1" applyProtection="1">
      <alignment vertical="center"/>
      <protection hidden="1"/>
    </xf>
    <xf numFmtId="3" fontId="6" fillId="2" borderId="44" xfId="0" applyNumberFormat="1" applyFont="1" applyFill="1" applyBorder="1" applyAlignment="1" applyProtection="1">
      <alignment horizontal="right" vertical="center" shrinkToFit="1"/>
      <protection hidden="1"/>
    </xf>
    <xf numFmtId="0" fontId="9" fillId="2" borderId="44" xfId="0" applyFont="1" applyFill="1" applyBorder="1" applyAlignment="1" applyProtection="1">
      <alignment vertical="center"/>
      <protection hidden="1"/>
    </xf>
    <xf numFmtId="0" fontId="4" fillId="2" borderId="44" xfId="0" applyFont="1" applyFill="1" applyBorder="1" applyAlignment="1" applyProtection="1">
      <alignment vertical="center"/>
      <protection hidden="1"/>
    </xf>
    <xf numFmtId="0" fontId="9" fillId="2" borderId="44" xfId="0" applyFont="1" applyFill="1" applyBorder="1" applyAlignment="1" applyProtection="1">
      <alignment horizontal="right" vertical="center"/>
      <protection hidden="1"/>
    </xf>
    <xf numFmtId="0" fontId="9" fillId="2" borderId="44" xfId="0" applyFont="1" applyFill="1" applyBorder="1" applyAlignment="1" applyProtection="1">
      <alignment vertical="center"/>
      <protection locked="0"/>
    </xf>
    <xf numFmtId="0" fontId="19" fillId="2" borderId="44" xfId="0" applyFont="1" applyFill="1" applyBorder="1" applyAlignment="1" applyProtection="1">
      <alignment horizontal="right" vertical="center"/>
      <protection hidden="1"/>
    </xf>
    <xf numFmtId="0" fontId="22" fillId="2" borderId="30" xfId="0" applyFont="1" applyFill="1" applyBorder="1" applyAlignment="1" applyProtection="1">
      <alignment vertical="center"/>
      <protection hidden="1"/>
    </xf>
    <xf numFmtId="0" fontId="22" fillId="2" borderId="0" xfId="0" applyFont="1" applyFill="1" applyAlignment="1" applyProtection="1">
      <alignment horizontal="left" vertical="center"/>
      <protection hidden="1"/>
    </xf>
    <xf numFmtId="0" fontId="25" fillId="4" borderId="0" xfId="0" applyFont="1" applyFill="1" applyProtection="1">
      <protection hidden="1"/>
    </xf>
    <xf numFmtId="0" fontId="25" fillId="2" borderId="0" xfId="0" applyFont="1" applyFill="1" applyProtection="1">
      <protection hidden="1"/>
    </xf>
    <xf numFmtId="0" fontId="22" fillId="2" borderId="0" xfId="0" applyFont="1" applyFill="1" applyAlignment="1" applyProtection="1">
      <alignment vertical="center"/>
      <protection hidden="1"/>
    </xf>
    <xf numFmtId="3" fontId="21" fillId="2" borderId="0" xfId="0" applyNumberFormat="1" applyFont="1" applyFill="1" applyAlignment="1" applyProtection="1">
      <alignment horizontal="center" vertical="center" shrinkToFit="1"/>
      <protection hidden="1"/>
    </xf>
    <xf numFmtId="0" fontId="22" fillId="2" borderId="0" xfId="0" applyFont="1" applyFill="1" applyAlignment="1" applyProtection="1">
      <alignment horizontal="right" vertical="center"/>
      <protection hidden="1"/>
    </xf>
    <xf numFmtId="0" fontId="21" fillId="2" borderId="0" xfId="0" applyFont="1" applyFill="1" applyProtection="1">
      <protection hidden="1"/>
    </xf>
    <xf numFmtId="0" fontId="21" fillId="2" borderId="0" xfId="0" applyFont="1" applyFill="1" applyAlignment="1" applyProtection="1">
      <alignment vertical="center"/>
      <protection hidden="1"/>
    </xf>
    <xf numFmtId="0" fontId="25" fillId="2" borderId="0" xfId="0" applyFont="1" applyFill="1"/>
    <xf numFmtId="0" fontId="21" fillId="2" borderId="0" xfId="0" applyFont="1" applyFill="1" applyAlignment="1" applyProtection="1">
      <alignment horizontal="center" vertical="center"/>
      <protection hidden="1"/>
    </xf>
    <xf numFmtId="0" fontId="17" fillId="2" borderId="44" xfId="0" applyFont="1" applyFill="1" applyBorder="1" applyAlignment="1" applyProtection="1">
      <alignment vertical="center"/>
      <protection hidden="1"/>
    </xf>
    <xf numFmtId="0" fontId="18" fillId="2" borderId="44" xfId="0" applyFont="1" applyFill="1" applyBorder="1" applyAlignment="1" applyProtection="1">
      <alignment vertical="center"/>
      <protection hidden="1"/>
    </xf>
    <xf numFmtId="0" fontId="10" fillId="2" borderId="44" xfId="0" applyFont="1" applyFill="1" applyBorder="1" applyAlignment="1" applyProtection="1">
      <alignment horizontal="left" vertical="center"/>
      <protection hidden="1"/>
    </xf>
    <xf numFmtId="3" fontId="6" fillId="2" borderId="4" xfId="0" applyNumberFormat="1" applyFont="1" applyFill="1" applyBorder="1" applyProtection="1">
      <protection locked="0"/>
    </xf>
    <xf numFmtId="3" fontId="6" fillId="2" borderId="20" xfId="0" applyNumberFormat="1" applyFont="1" applyFill="1" applyBorder="1" applyProtection="1">
      <protection locked="0"/>
    </xf>
    <xf numFmtId="0" fontId="21" fillId="2" borderId="0" xfId="0" applyFont="1" applyFill="1" applyAlignment="1" applyProtection="1">
      <alignment vertical="top" wrapText="1"/>
      <protection hidden="1"/>
    </xf>
    <xf numFmtId="0" fontId="1" fillId="2" borderId="0" xfId="0" applyFont="1" applyFill="1" applyProtection="1">
      <protection hidden="1"/>
    </xf>
    <xf numFmtId="0" fontId="1" fillId="4" borderId="0" xfId="0" applyFont="1" applyFill="1" applyProtection="1">
      <protection hidden="1"/>
    </xf>
    <xf numFmtId="0" fontId="1" fillId="2" borderId="44" xfId="0" applyFont="1" applyFill="1" applyBorder="1" applyProtection="1">
      <protection hidden="1"/>
    </xf>
    <xf numFmtId="2" fontId="6" fillId="2" borderId="0" xfId="0" applyNumberFormat="1" applyFont="1" applyFill="1" applyAlignment="1" applyProtection="1">
      <alignment vertical="center"/>
      <protection locked="0"/>
    </xf>
    <xf numFmtId="0" fontId="6" fillId="3" borderId="33" xfId="0" applyFont="1" applyFill="1" applyBorder="1" applyAlignment="1" applyProtection="1">
      <alignment vertical="center"/>
      <protection hidden="1"/>
    </xf>
    <xf numFmtId="3" fontId="6" fillId="2" borderId="7" xfId="0" applyNumberFormat="1" applyFont="1" applyFill="1" applyBorder="1" applyAlignment="1" applyProtection="1">
      <alignment horizontal="right" vertical="center" shrinkToFit="1"/>
      <protection locked="0"/>
    </xf>
    <xf numFmtId="0" fontId="1" fillId="2" borderId="0" xfId="0" applyFont="1" applyFill="1"/>
    <xf numFmtId="9" fontId="6" fillId="2" borderId="25" xfId="0" applyNumberFormat="1" applyFont="1" applyFill="1" applyBorder="1" applyAlignment="1" applyProtection="1">
      <alignment vertical="center"/>
      <protection hidden="1"/>
    </xf>
    <xf numFmtId="3" fontId="6" fillId="2" borderId="25" xfId="0" applyNumberFormat="1" applyFont="1" applyFill="1" applyBorder="1" applyAlignment="1" applyProtection="1">
      <alignment horizontal="right" vertical="center" shrinkToFit="1"/>
      <protection locked="0"/>
    </xf>
    <xf numFmtId="0" fontId="6" fillId="3" borderId="0" xfId="0" applyFont="1" applyFill="1" applyAlignment="1" applyProtection="1">
      <alignment vertical="center"/>
      <protection locked="0"/>
    </xf>
    <xf numFmtId="0" fontId="9" fillId="0" borderId="44" xfId="0" applyFont="1" applyBorder="1" applyAlignment="1" applyProtection="1">
      <alignment vertical="center"/>
      <protection hidden="1"/>
    </xf>
    <xf numFmtId="0" fontId="31" fillId="0" borderId="0" xfId="0" applyFont="1"/>
    <xf numFmtId="0" fontId="32" fillId="0" borderId="0" xfId="0" applyFont="1"/>
    <xf numFmtId="0" fontId="33" fillId="0" borderId="0" xfId="0" applyFont="1" applyAlignment="1">
      <alignment horizontal="right"/>
    </xf>
    <xf numFmtId="0" fontId="34" fillId="0" borderId="0" xfId="0" applyFont="1"/>
    <xf numFmtId="0" fontId="31" fillId="0" borderId="0" xfId="0" applyFont="1" applyAlignment="1">
      <alignment vertical="top" wrapText="1"/>
    </xf>
    <xf numFmtId="0" fontId="31" fillId="0" borderId="0" xfId="0" applyFont="1" applyAlignment="1">
      <alignment horizontal="left" vertical="top" wrapText="1"/>
    </xf>
    <xf numFmtId="0" fontId="31" fillId="0" borderId="0" xfId="0" applyFont="1" applyAlignment="1">
      <alignment horizontal="left" vertical="top"/>
    </xf>
    <xf numFmtId="0" fontId="35" fillId="2" borderId="0" xfId="0" applyFont="1" applyFill="1" applyAlignment="1">
      <alignment horizontal="left" vertical="center"/>
    </xf>
    <xf numFmtId="0" fontId="31" fillId="0" borderId="49" xfId="0" applyFont="1" applyBorder="1"/>
    <xf numFmtId="0" fontId="35" fillId="2" borderId="49" xfId="0" applyFont="1" applyFill="1" applyBorder="1" applyAlignment="1">
      <alignment horizontal="left" vertical="center"/>
    </xf>
    <xf numFmtId="0" fontId="28" fillId="2" borderId="49" xfId="0" applyFont="1" applyFill="1" applyBorder="1" applyAlignment="1">
      <alignment horizontal="left" vertical="center"/>
    </xf>
    <xf numFmtId="0" fontId="36" fillId="0" borderId="0" xfId="0" applyFont="1" applyAlignment="1">
      <alignment horizontal="left" vertical="center"/>
    </xf>
    <xf numFmtId="0" fontId="37" fillId="0" borderId="0" xfId="0" applyFont="1" applyAlignment="1">
      <alignment horizontal="left" vertical="top" wrapText="1"/>
    </xf>
    <xf numFmtId="0" fontId="38" fillId="0" borderId="0" xfId="0" applyFont="1" applyAlignment="1">
      <alignment horizontal="left" vertical="center"/>
    </xf>
    <xf numFmtId="0" fontId="39" fillId="5" borderId="0" xfId="0" applyFont="1" applyFill="1" applyAlignment="1">
      <alignment horizontal="center" vertical="top" wrapText="1"/>
    </xf>
    <xf numFmtId="0" fontId="30" fillId="5" borderId="0" xfId="0" applyFont="1" applyFill="1"/>
    <xf numFmtId="0" fontId="37" fillId="0" borderId="0" xfId="0" applyFont="1"/>
    <xf numFmtId="0" fontId="40" fillId="0" borderId="0" xfId="0" applyFont="1" applyAlignment="1">
      <alignment horizontal="right" vertical="top" wrapText="1"/>
    </xf>
    <xf numFmtId="0" fontId="37" fillId="0" borderId="0" xfId="0" applyFont="1" applyAlignment="1">
      <alignment vertical="top" wrapText="1"/>
    </xf>
    <xf numFmtId="0" fontId="28" fillId="2" borderId="0" xfId="0" applyFont="1" applyFill="1" applyAlignment="1">
      <alignment horizontal="left" vertical="center"/>
    </xf>
    <xf numFmtId="0" fontId="41" fillId="2" borderId="0" xfId="0" applyFont="1" applyFill="1" applyAlignment="1">
      <alignment horizontal="left" vertical="center"/>
    </xf>
    <xf numFmtId="0" fontId="42" fillId="5" borderId="0" xfId="0" applyFont="1" applyFill="1" applyAlignment="1">
      <alignment horizontal="right" vertical="center"/>
    </xf>
    <xf numFmtId="0" fontId="43" fillId="0" borderId="0" xfId="0" applyFont="1" applyAlignment="1">
      <alignment horizontal="left" vertical="top" wrapText="1"/>
    </xf>
    <xf numFmtId="0" fontId="35" fillId="0" borderId="50" xfId="0" applyFont="1" applyBorder="1" applyAlignment="1">
      <alignment horizontal="right" vertical="top" wrapText="1"/>
    </xf>
    <xf numFmtId="0" fontId="35" fillId="0" borderId="0" xfId="0" applyFont="1" applyAlignment="1">
      <alignment horizontal="right" vertical="top" wrapText="1"/>
    </xf>
    <xf numFmtId="0" fontId="43" fillId="0" borderId="0" xfId="0" applyFont="1" applyAlignment="1">
      <alignment horizontal="left" vertical="top"/>
    </xf>
    <xf numFmtId="0" fontId="43" fillId="0" borderId="0" xfId="0" applyFont="1" applyAlignment="1">
      <alignment vertical="top" wrapText="1"/>
    </xf>
    <xf numFmtId="0" fontId="43" fillId="0" borderId="50" xfId="0" applyFont="1" applyBorder="1" applyAlignment="1">
      <alignment horizontal="left" vertical="top" wrapText="1"/>
    </xf>
    <xf numFmtId="0" fontId="44" fillId="5" borderId="0" xfId="0" applyFont="1" applyFill="1" applyAlignment="1">
      <alignment horizontal="right" vertical="center"/>
    </xf>
    <xf numFmtId="0" fontId="43" fillId="0" borderId="0" xfId="0" applyFont="1" applyAlignment="1">
      <alignment vertical="top"/>
    </xf>
    <xf numFmtId="0" fontId="43" fillId="0" borderId="0" xfId="0" applyFont="1" applyAlignment="1">
      <alignment horizontal="left" vertical="top" wrapText="1"/>
    </xf>
    <xf numFmtId="0" fontId="35" fillId="0" borderId="0" xfId="0" applyFont="1" applyAlignment="1">
      <alignment horizontal="left" vertical="top"/>
    </xf>
    <xf numFmtId="0" fontId="6" fillId="5" borderId="0" xfId="0" applyFont="1" applyFill="1" applyAlignment="1">
      <alignment horizontal="center" vertical="top" wrapText="1"/>
    </xf>
    <xf numFmtId="0" fontId="6" fillId="5" borderId="0" xfId="0" applyFont="1" applyFill="1" applyAlignment="1">
      <alignment horizontal="center" vertical="center" wrapText="1"/>
    </xf>
    <xf numFmtId="0" fontId="35" fillId="0" borderId="0" xfId="0" applyFont="1" applyAlignment="1">
      <alignment horizontal="left" vertical="top" wrapText="1"/>
    </xf>
    <xf numFmtId="0" fontId="28" fillId="2" borderId="0" xfId="0" applyFont="1" applyFill="1" applyAlignment="1" applyProtection="1">
      <alignment horizontal="right" vertical="top" wrapText="1"/>
      <protection hidden="1"/>
    </xf>
    <xf numFmtId="0" fontId="21" fillId="2" borderId="0" xfId="0" applyFont="1" applyFill="1" applyAlignment="1" applyProtection="1">
      <alignment horizontal="right" vertical="top" wrapText="1"/>
      <protection hidden="1"/>
    </xf>
    <xf numFmtId="0" fontId="6" fillId="2" borderId="0" xfId="0" applyFont="1" applyFill="1" applyAlignment="1" applyProtection="1">
      <alignment horizontal="right" wrapText="1"/>
      <protection locked="0"/>
    </xf>
    <xf numFmtId="0" fontId="27" fillId="2" borderId="45" xfId="0" applyFont="1" applyFill="1" applyBorder="1" applyAlignment="1" applyProtection="1">
      <alignment horizontal="left" vertical="center"/>
      <protection locked="0"/>
    </xf>
    <xf numFmtId="0" fontId="27" fillId="2" borderId="46" xfId="0" applyFont="1" applyFill="1" applyBorder="1" applyAlignment="1" applyProtection="1">
      <alignment horizontal="left" vertical="center"/>
      <protection locked="0"/>
    </xf>
    <xf numFmtId="0" fontId="27" fillId="2" borderId="47" xfId="0" applyFont="1" applyFill="1" applyBorder="1" applyAlignment="1" applyProtection="1">
      <alignment horizontal="left" vertical="center"/>
      <protection locked="0"/>
    </xf>
    <xf numFmtId="0" fontId="20" fillId="2" borderId="48" xfId="0" applyFont="1" applyFill="1" applyBorder="1" applyAlignment="1" applyProtection="1">
      <alignment horizontal="center" vertical="top"/>
      <protection hidden="1"/>
    </xf>
    <xf numFmtId="0" fontId="6" fillId="2" borderId="38" xfId="0" applyFont="1" applyFill="1" applyBorder="1" applyAlignment="1" applyProtection="1">
      <alignment horizontal="left" vertical="center"/>
      <protection locked="0"/>
    </xf>
    <xf numFmtId="0" fontId="6" fillId="2" borderId="39" xfId="0" applyFont="1" applyFill="1" applyBorder="1" applyAlignment="1" applyProtection="1">
      <alignment horizontal="left" vertical="center"/>
      <protection locked="0"/>
    </xf>
    <xf numFmtId="0" fontId="10" fillId="2" borderId="25" xfId="0" applyFont="1" applyFill="1" applyBorder="1" applyAlignment="1" applyProtection="1">
      <alignment horizontal="left" vertical="center"/>
      <protection hidden="1"/>
    </xf>
    <xf numFmtId="0" fontId="13" fillId="2" borderId="0" xfId="0" applyFont="1" applyFill="1" applyAlignment="1" applyProtection="1">
      <alignment horizontal="center" vertical="top"/>
      <protection hidden="1"/>
    </xf>
    <xf numFmtId="0" fontId="6" fillId="2" borderId="36" xfId="0" applyFont="1" applyFill="1" applyBorder="1" applyAlignment="1" applyProtection="1">
      <alignment horizontal="left" vertical="center"/>
      <protection locked="0"/>
    </xf>
    <xf numFmtId="0" fontId="6" fillId="2" borderId="37" xfId="0" applyFont="1" applyFill="1" applyBorder="1" applyAlignment="1" applyProtection="1">
      <alignment horizontal="left" vertical="center"/>
      <protection locked="0"/>
    </xf>
    <xf numFmtId="0" fontId="0" fillId="2" borderId="40" xfId="0" applyFill="1" applyBorder="1" applyAlignment="1" applyProtection="1">
      <alignment horizontal="center"/>
      <protection hidden="1"/>
    </xf>
    <xf numFmtId="0" fontId="13" fillId="2" borderId="41" xfId="0" applyFont="1" applyFill="1" applyBorder="1" applyAlignment="1" applyProtection="1">
      <alignment horizontal="center" vertical="top"/>
      <protection hidden="1"/>
    </xf>
    <xf numFmtId="0" fontId="1" fillId="2" borderId="40" xfId="0" applyFont="1" applyFill="1" applyBorder="1" applyAlignment="1" applyProtection="1">
      <alignment horizontal="left"/>
      <protection locked="0" hidden="1"/>
    </xf>
    <xf numFmtId="14" fontId="1" fillId="2" borderId="40" xfId="0" applyNumberFormat="1" applyFont="1" applyFill="1" applyBorder="1" applyAlignment="1" applyProtection="1">
      <alignment horizontal="center"/>
      <protection locked="0" hidden="1"/>
    </xf>
    <xf numFmtId="0" fontId="26" fillId="2" borderId="0" xfId="0" applyFont="1" applyFill="1" applyAlignment="1" applyProtection="1">
      <alignment horizontal="left" vertical="top" wrapText="1"/>
      <protection hidden="1"/>
    </xf>
    <xf numFmtId="0" fontId="6" fillId="2" borderId="42" xfId="0" applyFont="1" applyFill="1" applyBorder="1" applyAlignment="1" applyProtection="1">
      <alignment horizontal="left" vertical="center"/>
      <protection hidden="1"/>
    </xf>
    <xf numFmtId="0" fontId="6" fillId="2" borderId="43" xfId="0" applyFont="1" applyFill="1" applyBorder="1" applyAlignment="1" applyProtection="1">
      <alignment horizontal="left" vertical="center"/>
      <protection hidden="1"/>
    </xf>
    <xf numFmtId="0" fontId="6" fillId="3" borderId="38" xfId="0" applyFont="1" applyFill="1" applyBorder="1" applyAlignment="1" applyProtection="1">
      <alignment horizontal="left" vertical="center"/>
      <protection hidden="1"/>
    </xf>
    <xf numFmtId="0" fontId="6" fillId="3" borderId="39" xfId="0" applyFont="1" applyFill="1" applyBorder="1" applyAlignment="1" applyProtection="1">
      <alignment horizontal="left" vertical="center"/>
      <protection hidden="1"/>
    </xf>
    <xf numFmtId="0" fontId="6" fillId="3" borderId="36" xfId="0" applyFont="1" applyFill="1" applyBorder="1" applyAlignment="1" applyProtection="1">
      <alignment horizontal="left" vertical="center"/>
      <protection hidden="1"/>
    </xf>
    <xf numFmtId="0" fontId="6" fillId="3" borderId="37" xfId="0" applyFont="1" applyFill="1" applyBorder="1" applyAlignment="1" applyProtection="1">
      <alignment horizontal="left" vertical="center"/>
      <protection hidden="1"/>
    </xf>
    <xf numFmtId="0" fontId="6" fillId="2" borderId="31" xfId="0" applyFont="1" applyFill="1" applyBorder="1" applyAlignment="1" applyProtection="1">
      <alignment horizontal="left" vertical="center"/>
      <protection hidden="1"/>
    </xf>
    <xf numFmtId="0" fontId="6" fillId="2" borderId="21" xfId="0" applyFont="1" applyFill="1" applyBorder="1" applyAlignment="1" applyProtection="1">
      <alignment horizontal="left" vertical="center"/>
      <protection hidden="1"/>
    </xf>
    <xf numFmtId="0" fontId="20" fillId="2" borderId="0" xfId="0" applyFont="1" applyFill="1" applyAlignment="1" applyProtection="1">
      <alignment horizontal="left" vertical="top" wrapText="1"/>
      <protection hidden="1"/>
    </xf>
  </cellXfs>
  <cellStyles count="2">
    <cellStyle name="nnn" xfId="1" xr:uid="{00000000-0005-0000-0000-000001000000}"/>
    <cellStyle name="Normal" xfId="0" builtinId="0"/>
  </cellStyles>
  <dxfs count="8">
    <dxf>
      <font>
        <b/>
        <i val="0"/>
        <condense val="0"/>
        <extend val="0"/>
        <color indexed="10"/>
      </font>
      <fill>
        <patternFill>
          <bgColor indexed="9"/>
        </patternFill>
      </fill>
    </dxf>
    <dxf>
      <font>
        <b/>
        <i val="0"/>
        <color theme="1"/>
        <name val="Cambria"/>
        <scheme val="none"/>
      </font>
      <fill>
        <patternFill>
          <bgColor indexed="9"/>
        </patternFill>
      </fill>
    </dxf>
    <dxf>
      <font>
        <b/>
        <i val="0"/>
        <condense val="0"/>
        <extend val="0"/>
        <color indexed="10"/>
      </font>
      <fill>
        <patternFill>
          <bgColor indexed="9"/>
        </patternFill>
      </fill>
    </dxf>
    <dxf>
      <font>
        <b/>
        <i val="0"/>
        <color theme="1"/>
        <name val="Cambria"/>
        <scheme val="none"/>
      </font>
      <fill>
        <patternFill>
          <bgColor indexed="9"/>
        </patternFill>
      </fill>
    </dxf>
    <dxf>
      <font>
        <b/>
        <i val="0"/>
        <condense val="0"/>
        <extend val="0"/>
        <color indexed="10"/>
      </font>
      <fill>
        <patternFill>
          <bgColor indexed="9"/>
        </patternFill>
      </fill>
    </dxf>
    <dxf>
      <font>
        <b/>
        <i val="0"/>
        <color theme="1"/>
        <name val="Cambria"/>
        <scheme val="none"/>
      </font>
      <fill>
        <patternFill>
          <bgColor indexed="9"/>
        </patternFill>
      </fill>
    </dxf>
    <dxf>
      <font>
        <b/>
        <i val="0"/>
        <condense val="0"/>
        <extend val="0"/>
        <color indexed="10"/>
      </font>
      <fill>
        <patternFill>
          <bgColor indexed="9"/>
        </patternFill>
      </fill>
    </dxf>
    <dxf>
      <font>
        <b/>
        <i val="0"/>
        <color theme="1"/>
        <name val="Cambria"/>
        <scheme val="none"/>
      </font>
      <fill>
        <patternFill>
          <bgColor indexed="9"/>
        </patternFill>
      </fill>
    </dxf>
  </dxfs>
  <tableStyles count="0" defaultTableStyle="TableStyleMedium9" defaultPivotStyle="PivotStyleLight16"/>
  <colors>
    <mruColors>
      <color rgb="FF003B85"/>
      <color rgb="FFF1A00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Drop" dropStyle="combo" dx="16" fmlaLink="$AB$81" fmlaRange="$AC$57:$AC$68" noThreeD="1" sel="3" val="0"/>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3</xdr:col>
      <xdr:colOff>43963</xdr:colOff>
      <xdr:row>33</xdr:row>
      <xdr:rowOff>1267557</xdr:rowOff>
    </xdr:from>
    <xdr:to>
      <xdr:col>15</xdr:col>
      <xdr:colOff>542192</xdr:colOff>
      <xdr:row>42</xdr:row>
      <xdr:rowOff>51288</xdr:rowOff>
    </xdr:to>
    <xdr:pic>
      <xdr:nvPicPr>
        <xdr:cNvPr id="17" name="Picture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1"/>
        <a:stretch>
          <a:fillRect/>
        </a:stretch>
      </xdr:blipFill>
      <xdr:spPr>
        <a:xfrm>
          <a:off x="600809" y="8535865"/>
          <a:ext cx="8118229" cy="5216769"/>
        </a:xfrm>
        <a:prstGeom prst="rect">
          <a:avLst/>
        </a:prstGeom>
      </xdr:spPr>
    </xdr:pic>
    <xdr:clientData/>
  </xdr:twoCellAnchor>
  <xdr:twoCellAnchor editAs="oneCell">
    <xdr:from>
      <xdr:col>3</xdr:col>
      <xdr:colOff>14654</xdr:colOff>
      <xdr:row>25</xdr:row>
      <xdr:rowOff>534864</xdr:rowOff>
    </xdr:from>
    <xdr:to>
      <xdr:col>15</xdr:col>
      <xdr:colOff>587934</xdr:colOff>
      <xdr:row>33</xdr:row>
      <xdr:rowOff>1289537</xdr:rowOff>
    </xdr:to>
    <xdr:pic>
      <xdr:nvPicPr>
        <xdr:cNvPr id="14" name="Picture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2"/>
        <a:stretch>
          <a:fillRect/>
        </a:stretch>
      </xdr:blipFill>
      <xdr:spPr>
        <a:xfrm>
          <a:off x="571500" y="6286499"/>
          <a:ext cx="8193280" cy="2271346"/>
        </a:xfrm>
        <a:prstGeom prst="rect">
          <a:avLst/>
        </a:prstGeom>
      </xdr:spPr>
    </xdr:pic>
    <xdr:clientData/>
  </xdr:twoCellAnchor>
  <xdr:twoCellAnchor>
    <xdr:from>
      <xdr:col>5</xdr:col>
      <xdr:colOff>339034</xdr:colOff>
      <xdr:row>14</xdr:row>
      <xdr:rowOff>42333</xdr:rowOff>
    </xdr:from>
    <xdr:to>
      <xdr:col>7</xdr:col>
      <xdr:colOff>343959</xdr:colOff>
      <xdr:row>18</xdr:row>
      <xdr:rowOff>333375</xdr:rowOff>
    </xdr:to>
    <xdr:sp macro="" textlink="">
      <xdr:nvSpPr>
        <xdr:cNvPr id="2" name="Folded Corner 5">
          <a:extLst>
            <a:ext uri="{FF2B5EF4-FFF2-40B4-BE49-F238E27FC236}">
              <a16:creationId xmlns:a16="http://schemas.microsoft.com/office/drawing/2014/main" id="{00000000-0008-0000-0000-000002000000}"/>
            </a:ext>
          </a:extLst>
        </xdr:cNvPr>
        <xdr:cNvSpPr/>
      </xdr:nvSpPr>
      <xdr:spPr>
        <a:xfrm>
          <a:off x="2910784" y="2309283"/>
          <a:ext cx="1224125" cy="767292"/>
        </a:xfrm>
        <a:prstGeom prst="foldedCorner">
          <a:avLst/>
        </a:prstGeom>
        <a:solidFill>
          <a:schemeClr val="bg1">
            <a:lumMod val="95000"/>
          </a:schemeClr>
        </a:solidFill>
        <a:ln w="317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lv-LV" sz="900" b="1">
              <a:solidFill>
                <a:srgbClr val="002060"/>
              </a:solidFill>
              <a:latin typeface="Arial" panose="020B0604020202020204" pitchFamily="34" charset="0"/>
              <a:cs typeface="Arial" panose="020B0604020202020204" pitchFamily="34" charset="0"/>
            </a:rPr>
            <a:t>Naudas plūsma </a:t>
          </a:r>
        </a:p>
        <a:p>
          <a:pPr algn="ctr"/>
          <a:r>
            <a:rPr lang="lv-LV" sz="900" b="1">
              <a:solidFill>
                <a:srgbClr val="002060"/>
              </a:solidFill>
              <a:latin typeface="Arial" panose="020B0604020202020204" pitchFamily="34" charset="0"/>
              <a:cs typeface="Arial" panose="020B0604020202020204" pitchFamily="34" charset="0"/>
            </a:rPr>
            <a:t>2.gads</a:t>
          </a:r>
        </a:p>
      </xdr:txBody>
    </xdr:sp>
    <xdr:clientData/>
  </xdr:twoCellAnchor>
  <xdr:twoCellAnchor>
    <xdr:from>
      <xdr:col>3</xdr:col>
      <xdr:colOff>228895</xdr:colOff>
      <xdr:row>14</xdr:row>
      <xdr:rowOff>5291</xdr:rowOff>
    </xdr:from>
    <xdr:to>
      <xdr:col>4</xdr:col>
      <xdr:colOff>534458</xdr:colOff>
      <xdr:row>18</xdr:row>
      <xdr:rowOff>365125</xdr:rowOff>
    </xdr:to>
    <xdr:sp macro="" textlink="">
      <xdr:nvSpPr>
        <xdr:cNvPr id="3" name="Folded Corner 5">
          <a:extLst>
            <a:ext uri="{FF2B5EF4-FFF2-40B4-BE49-F238E27FC236}">
              <a16:creationId xmlns:a16="http://schemas.microsoft.com/office/drawing/2014/main" id="{00000000-0008-0000-0000-000003000000}"/>
            </a:ext>
          </a:extLst>
        </xdr:cNvPr>
        <xdr:cNvSpPr/>
      </xdr:nvSpPr>
      <xdr:spPr>
        <a:xfrm>
          <a:off x="1276645" y="2272241"/>
          <a:ext cx="1219963" cy="807509"/>
        </a:xfrm>
        <a:prstGeom prst="foldedCorner">
          <a:avLst/>
        </a:prstGeom>
        <a:solidFill>
          <a:schemeClr val="bg1">
            <a:lumMod val="95000"/>
          </a:schemeClr>
        </a:solidFill>
        <a:ln w="317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lv-LV" sz="900" b="1">
              <a:solidFill>
                <a:srgbClr val="002060"/>
              </a:solidFill>
              <a:latin typeface="Arial" panose="020B0604020202020204" pitchFamily="34" charset="0"/>
              <a:cs typeface="Arial" panose="020B0604020202020204" pitchFamily="34" charset="0"/>
            </a:rPr>
            <a:t>Naudas plūsma </a:t>
          </a:r>
        </a:p>
        <a:p>
          <a:pPr algn="ctr"/>
          <a:r>
            <a:rPr lang="lv-LV" sz="900" b="1">
              <a:solidFill>
                <a:srgbClr val="002060"/>
              </a:solidFill>
              <a:latin typeface="Arial" panose="020B0604020202020204" pitchFamily="34" charset="0"/>
              <a:cs typeface="Arial" panose="020B0604020202020204" pitchFamily="34" charset="0"/>
            </a:rPr>
            <a:t>1.gads</a:t>
          </a:r>
        </a:p>
      </xdr:txBody>
    </xdr:sp>
    <xdr:clientData/>
  </xdr:twoCellAnchor>
  <xdr:twoCellAnchor>
    <xdr:from>
      <xdr:col>1</xdr:col>
      <xdr:colOff>115032</xdr:colOff>
      <xdr:row>43</xdr:row>
      <xdr:rowOff>329711</xdr:rowOff>
    </xdr:from>
    <xdr:to>
      <xdr:col>3</xdr:col>
      <xdr:colOff>8013</xdr:colOff>
      <xdr:row>45</xdr:row>
      <xdr:rowOff>39519</xdr:rowOff>
    </xdr:to>
    <xdr:sp macro="" textlink="">
      <xdr:nvSpPr>
        <xdr:cNvPr id="4" name="Oval 3">
          <a:extLst>
            <a:ext uri="{FF2B5EF4-FFF2-40B4-BE49-F238E27FC236}">
              <a16:creationId xmlns:a16="http://schemas.microsoft.com/office/drawing/2014/main" id="{00000000-0008-0000-0000-000004000000}"/>
            </a:ext>
          </a:extLst>
        </xdr:cNvPr>
        <xdr:cNvSpPr/>
      </xdr:nvSpPr>
      <xdr:spPr>
        <a:xfrm>
          <a:off x="312859" y="14221557"/>
          <a:ext cx="252000" cy="252000"/>
        </a:xfrm>
        <a:prstGeom prst="ellipse">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p>
          <a:pPr algn="ctr">
            <a:lnSpc>
              <a:spcPct val="107000"/>
            </a:lnSpc>
            <a:spcAft>
              <a:spcPts val="800"/>
            </a:spcAft>
          </a:pPr>
          <a:r>
            <a:rPr lang="lv-LV" sz="1100" b="1">
              <a:solidFill>
                <a:srgbClr val="FFFFFF"/>
              </a:solidFill>
              <a:effectLst/>
              <a:ea typeface="Calibri" panose="020F0502020204030204" pitchFamily="34" charset="0"/>
              <a:cs typeface="Times New Roman" panose="02020603050405020304" pitchFamily="18" charset="0"/>
            </a:rPr>
            <a:t>1</a:t>
          </a:r>
          <a:endParaRPr lang="lv-LV" sz="1100">
            <a:effectLst/>
            <a:ea typeface="Calibri" panose="020F0502020204030204" pitchFamily="34" charset="0"/>
            <a:cs typeface="Times New Roman" panose="02020603050405020304" pitchFamily="18" charset="0"/>
          </a:endParaRPr>
        </a:p>
      </xdr:txBody>
    </xdr:sp>
    <xdr:clientData/>
  </xdr:twoCellAnchor>
  <xdr:twoCellAnchor>
    <xdr:from>
      <xdr:col>1</xdr:col>
      <xdr:colOff>114300</xdr:colOff>
      <xdr:row>48</xdr:row>
      <xdr:rowOff>322383</xdr:rowOff>
    </xdr:from>
    <xdr:to>
      <xdr:col>3</xdr:col>
      <xdr:colOff>7281</xdr:colOff>
      <xdr:row>50</xdr:row>
      <xdr:rowOff>193383</xdr:rowOff>
    </xdr:to>
    <xdr:sp macro="" textlink="">
      <xdr:nvSpPr>
        <xdr:cNvPr id="5" name="Oval 4">
          <a:extLst>
            <a:ext uri="{FF2B5EF4-FFF2-40B4-BE49-F238E27FC236}">
              <a16:creationId xmlns:a16="http://schemas.microsoft.com/office/drawing/2014/main" id="{00000000-0008-0000-0000-000005000000}"/>
            </a:ext>
          </a:extLst>
        </xdr:cNvPr>
        <xdr:cNvSpPr/>
      </xdr:nvSpPr>
      <xdr:spPr>
        <a:xfrm>
          <a:off x="312127" y="15606345"/>
          <a:ext cx="252000" cy="252000"/>
        </a:xfrm>
        <a:prstGeom prst="ellipse">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p>
          <a:pPr algn="ctr">
            <a:lnSpc>
              <a:spcPct val="107000"/>
            </a:lnSpc>
            <a:spcAft>
              <a:spcPts val="800"/>
            </a:spcAft>
          </a:pPr>
          <a:r>
            <a:rPr lang="lv-LV" sz="1100" b="1">
              <a:solidFill>
                <a:srgbClr val="FFFFFF"/>
              </a:solidFill>
              <a:effectLst/>
              <a:ea typeface="Calibri" panose="020F0502020204030204" pitchFamily="34" charset="0"/>
              <a:cs typeface="Times New Roman" panose="02020603050405020304" pitchFamily="18" charset="0"/>
            </a:rPr>
            <a:t>2</a:t>
          </a:r>
          <a:endParaRPr lang="lv-LV" sz="1100">
            <a:effectLst/>
            <a:ea typeface="Calibri" panose="020F0502020204030204" pitchFamily="34" charset="0"/>
            <a:cs typeface="Times New Roman" panose="02020603050405020304" pitchFamily="18" charset="0"/>
          </a:endParaRPr>
        </a:p>
      </xdr:txBody>
    </xdr:sp>
    <xdr:clientData/>
  </xdr:twoCellAnchor>
  <xdr:twoCellAnchor>
    <xdr:from>
      <xdr:col>1</xdr:col>
      <xdr:colOff>116896</xdr:colOff>
      <xdr:row>60</xdr:row>
      <xdr:rowOff>350693</xdr:rowOff>
    </xdr:from>
    <xdr:to>
      <xdr:col>3</xdr:col>
      <xdr:colOff>9877</xdr:colOff>
      <xdr:row>62</xdr:row>
      <xdr:rowOff>192385</xdr:rowOff>
    </xdr:to>
    <xdr:sp macro="" textlink="">
      <xdr:nvSpPr>
        <xdr:cNvPr id="6" name="Oval 5">
          <a:extLst>
            <a:ext uri="{FF2B5EF4-FFF2-40B4-BE49-F238E27FC236}">
              <a16:creationId xmlns:a16="http://schemas.microsoft.com/office/drawing/2014/main" id="{00000000-0008-0000-0000-000006000000}"/>
            </a:ext>
          </a:extLst>
        </xdr:cNvPr>
        <xdr:cNvSpPr/>
      </xdr:nvSpPr>
      <xdr:spPr>
        <a:xfrm>
          <a:off x="314723" y="18646020"/>
          <a:ext cx="252000" cy="252000"/>
        </a:xfrm>
        <a:prstGeom prst="ellipse">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p>
          <a:pPr algn="ctr">
            <a:lnSpc>
              <a:spcPct val="107000"/>
            </a:lnSpc>
            <a:spcAft>
              <a:spcPts val="800"/>
            </a:spcAft>
          </a:pPr>
          <a:r>
            <a:rPr lang="lv-LV" sz="1100" b="1">
              <a:solidFill>
                <a:srgbClr val="FFFFFF"/>
              </a:solidFill>
              <a:effectLst/>
              <a:ea typeface="Calibri" panose="020F0502020204030204" pitchFamily="34" charset="0"/>
              <a:cs typeface="Times New Roman" panose="02020603050405020304" pitchFamily="18" charset="0"/>
            </a:rPr>
            <a:t>5</a:t>
          </a:r>
          <a:endParaRPr lang="lv-LV" sz="1100">
            <a:effectLst/>
            <a:ea typeface="Calibri" panose="020F0502020204030204" pitchFamily="34" charset="0"/>
            <a:cs typeface="Times New Roman" panose="02020603050405020304" pitchFamily="18" charset="0"/>
          </a:endParaRPr>
        </a:p>
      </xdr:txBody>
    </xdr:sp>
    <xdr:clientData/>
  </xdr:twoCellAnchor>
  <xdr:twoCellAnchor>
    <xdr:from>
      <xdr:col>1</xdr:col>
      <xdr:colOff>112101</xdr:colOff>
      <xdr:row>54</xdr:row>
      <xdr:rowOff>3664</xdr:rowOff>
    </xdr:from>
    <xdr:to>
      <xdr:col>3</xdr:col>
      <xdr:colOff>5082</xdr:colOff>
      <xdr:row>55</xdr:row>
      <xdr:rowOff>197049</xdr:rowOff>
    </xdr:to>
    <xdr:sp macro="" textlink="">
      <xdr:nvSpPr>
        <xdr:cNvPr id="7" name="Oval 6">
          <a:extLst>
            <a:ext uri="{FF2B5EF4-FFF2-40B4-BE49-F238E27FC236}">
              <a16:creationId xmlns:a16="http://schemas.microsoft.com/office/drawing/2014/main" id="{00000000-0008-0000-0000-000007000000}"/>
            </a:ext>
          </a:extLst>
        </xdr:cNvPr>
        <xdr:cNvSpPr/>
      </xdr:nvSpPr>
      <xdr:spPr>
        <a:xfrm>
          <a:off x="309928" y="16870241"/>
          <a:ext cx="252000" cy="252000"/>
        </a:xfrm>
        <a:prstGeom prst="ellipse">
          <a:avLst/>
        </a:prstGeom>
        <a:solidFill>
          <a:srgbClr val="F1A00F"/>
        </a:solidFill>
        <a:ln>
          <a:solidFill>
            <a:srgbClr val="F1A00F"/>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p>
          <a:pPr algn="ctr">
            <a:lnSpc>
              <a:spcPct val="107000"/>
            </a:lnSpc>
            <a:spcAft>
              <a:spcPts val="800"/>
            </a:spcAft>
          </a:pPr>
          <a:r>
            <a:rPr lang="lv-LV" sz="1100" b="1">
              <a:solidFill>
                <a:srgbClr val="FFFFFF"/>
              </a:solidFill>
              <a:effectLst/>
              <a:ea typeface="Calibri" panose="020F0502020204030204" pitchFamily="34" charset="0"/>
              <a:cs typeface="Times New Roman" panose="02020603050405020304" pitchFamily="18" charset="0"/>
            </a:rPr>
            <a:t>3</a:t>
          </a:r>
          <a:endParaRPr lang="lv-LV" sz="1100">
            <a:effectLst/>
            <a:ea typeface="Calibri" panose="020F0502020204030204" pitchFamily="34" charset="0"/>
            <a:cs typeface="Times New Roman" panose="02020603050405020304" pitchFamily="18" charset="0"/>
          </a:endParaRPr>
        </a:p>
      </xdr:txBody>
    </xdr:sp>
    <xdr:clientData/>
  </xdr:twoCellAnchor>
  <xdr:twoCellAnchor>
    <xdr:from>
      <xdr:col>1</xdr:col>
      <xdr:colOff>114300</xdr:colOff>
      <xdr:row>56</xdr:row>
      <xdr:rowOff>9524</xdr:rowOff>
    </xdr:from>
    <xdr:to>
      <xdr:col>3</xdr:col>
      <xdr:colOff>7281</xdr:colOff>
      <xdr:row>58</xdr:row>
      <xdr:rowOff>49043</xdr:rowOff>
    </xdr:to>
    <xdr:sp macro="" textlink="">
      <xdr:nvSpPr>
        <xdr:cNvPr id="8" name="Oval 7">
          <a:extLst>
            <a:ext uri="{FF2B5EF4-FFF2-40B4-BE49-F238E27FC236}">
              <a16:creationId xmlns:a16="http://schemas.microsoft.com/office/drawing/2014/main" id="{00000000-0008-0000-0000-000008000000}"/>
            </a:ext>
          </a:extLst>
        </xdr:cNvPr>
        <xdr:cNvSpPr/>
      </xdr:nvSpPr>
      <xdr:spPr>
        <a:xfrm>
          <a:off x="312127" y="17418293"/>
          <a:ext cx="252000" cy="252000"/>
        </a:xfrm>
        <a:prstGeom prst="ellipse">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p>
          <a:pPr algn="ctr">
            <a:lnSpc>
              <a:spcPct val="107000"/>
            </a:lnSpc>
            <a:spcAft>
              <a:spcPts val="800"/>
            </a:spcAft>
          </a:pPr>
          <a:r>
            <a:rPr lang="lv-LV" sz="1100" b="1">
              <a:solidFill>
                <a:srgbClr val="FFFFFF"/>
              </a:solidFill>
              <a:effectLst/>
              <a:ea typeface="Calibri" panose="020F0502020204030204" pitchFamily="34" charset="0"/>
              <a:cs typeface="Times New Roman" panose="02020603050405020304" pitchFamily="18" charset="0"/>
            </a:rPr>
            <a:t>4</a:t>
          </a:r>
          <a:endParaRPr lang="lv-LV" sz="1100">
            <a:effectLst/>
            <a:ea typeface="Calibri" panose="020F0502020204030204" pitchFamily="34" charset="0"/>
            <a:cs typeface="Times New Roman" panose="02020603050405020304" pitchFamily="18" charset="0"/>
          </a:endParaRPr>
        </a:p>
      </xdr:txBody>
    </xdr:sp>
    <xdr:clientData/>
  </xdr:twoCellAnchor>
  <xdr:twoCellAnchor>
    <xdr:from>
      <xdr:col>1</xdr:col>
      <xdr:colOff>111702</xdr:colOff>
      <xdr:row>66</xdr:row>
      <xdr:rowOff>278422</xdr:rowOff>
    </xdr:from>
    <xdr:to>
      <xdr:col>3</xdr:col>
      <xdr:colOff>4683</xdr:colOff>
      <xdr:row>67</xdr:row>
      <xdr:rowOff>208038</xdr:rowOff>
    </xdr:to>
    <xdr:sp macro="" textlink="">
      <xdr:nvSpPr>
        <xdr:cNvPr id="9" name="Oval 8">
          <a:extLst>
            <a:ext uri="{FF2B5EF4-FFF2-40B4-BE49-F238E27FC236}">
              <a16:creationId xmlns:a16="http://schemas.microsoft.com/office/drawing/2014/main" id="{00000000-0008-0000-0000-000009000000}"/>
            </a:ext>
          </a:extLst>
        </xdr:cNvPr>
        <xdr:cNvSpPr/>
      </xdr:nvSpPr>
      <xdr:spPr>
        <a:xfrm>
          <a:off x="309529" y="19929230"/>
          <a:ext cx="252000" cy="252000"/>
        </a:xfrm>
        <a:prstGeom prst="ellipse">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p>
          <a:pPr algn="ctr">
            <a:lnSpc>
              <a:spcPct val="107000"/>
            </a:lnSpc>
            <a:spcAft>
              <a:spcPts val="800"/>
            </a:spcAft>
          </a:pPr>
          <a:r>
            <a:rPr lang="lv-LV" sz="1100" b="1">
              <a:solidFill>
                <a:srgbClr val="FFFFFF"/>
              </a:solidFill>
              <a:effectLst/>
              <a:ea typeface="Calibri" panose="020F0502020204030204" pitchFamily="34" charset="0"/>
              <a:cs typeface="Times New Roman" panose="02020603050405020304" pitchFamily="18" charset="0"/>
            </a:rPr>
            <a:t>6</a:t>
          </a:r>
          <a:endParaRPr lang="lv-LV" sz="1100">
            <a:effectLst/>
            <a:ea typeface="Calibri" panose="020F0502020204030204" pitchFamily="34" charset="0"/>
            <a:cs typeface="Times New Roman" panose="02020603050405020304" pitchFamily="18" charset="0"/>
          </a:endParaRPr>
        </a:p>
      </xdr:txBody>
    </xdr:sp>
    <xdr:clientData/>
  </xdr:twoCellAnchor>
  <xdr:twoCellAnchor>
    <xdr:from>
      <xdr:col>1</xdr:col>
      <xdr:colOff>112102</xdr:colOff>
      <xdr:row>22</xdr:row>
      <xdr:rowOff>58616</xdr:rowOff>
    </xdr:from>
    <xdr:to>
      <xdr:col>3</xdr:col>
      <xdr:colOff>5083</xdr:colOff>
      <xdr:row>24</xdr:row>
      <xdr:rowOff>32193</xdr:rowOff>
    </xdr:to>
    <xdr:sp macro="" textlink="">
      <xdr:nvSpPr>
        <xdr:cNvPr id="10" name="Oval 9">
          <a:extLst>
            <a:ext uri="{FF2B5EF4-FFF2-40B4-BE49-F238E27FC236}">
              <a16:creationId xmlns:a16="http://schemas.microsoft.com/office/drawing/2014/main" id="{00000000-0008-0000-0000-00000A000000}"/>
            </a:ext>
          </a:extLst>
        </xdr:cNvPr>
        <xdr:cNvSpPr/>
      </xdr:nvSpPr>
      <xdr:spPr>
        <a:xfrm>
          <a:off x="309929" y="5026270"/>
          <a:ext cx="252000" cy="252000"/>
        </a:xfrm>
        <a:prstGeom prst="ellipse">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p>
          <a:pPr algn="ctr">
            <a:lnSpc>
              <a:spcPct val="107000"/>
            </a:lnSpc>
            <a:spcAft>
              <a:spcPts val="800"/>
            </a:spcAft>
          </a:pPr>
          <a:r>
            <a:rPr lang="lv-LV" sz="1100" b="1">
              <a:solidFill>
                <a:srgbClr val="FFFFFF"/>
              </a:solidFill>
              <a:effectLst/>
              <a:ea typeface="Calibri" panose="020F0502020204030204" pitchFamily="34" charset="0"/>
              <a:cs typeface="Times New Roman" panose="02020603050405020304" pitchFamily="18" charset="0"/>
            </a:rPr>
            <a:t>!</a:t>
          </a:r>
          <a:endParaRPr lang="lv-LV" sz="1100">
            <a:effectLst/>
            <a:ea typeface="Calibri" panose="020F0502020204030204" pitchFamily="34" charset="0"/>
            <a:cs typeface="Times New Roman" panose="02020603050405020304" pitchFamily="18" charset="0"/>
          </a:endParaRPr>
        </a:p>
      </xdr:txBody>
    </xdr:sp>
    <xdr:clientData/>
  </xdr:twoCellAnchor>
  <xdr:oneCellAnchor>
    <xdr:from>
      <xdr:col>1</xdr:col>
      <xdr:colOff>37449</xdr:colOff>
      <xdr:row>2</xdr:row>
      <xdr:rowOff>71640</xdr:rowOff>
    </xdr:from>
    <xdr:ext cx="1448665" cy="814514"/>
    <xdr:pic>
      <xdr:nvPicPr>
        <xdr:cNvPr id="12" name="Picture 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235276" y="379371"/>
          <a:ext cx="1448665" cy="8145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8</xdr:col>
      <xdr:colOff>116416</xdr:colOff>
      <xdr:row>15</xdr:row>
      <xdr:rowOff>5290</xdr:rowOff>
    </xdr:from>
    <xdr:to>
      <xdr:col>10</xdr:col>
      <xdr:colOff>153458</xdr:colOff>
      <xdr:row>18</xdr:row>
      <xdr:rowOff>338665</xdr:rowOff>
    </xdr:to>
    <xdr:sp macro="" textlink="">
      <xdr:nvSpPr>
        <xdr:cNvPr id="13" name="Folded Corner 5">
          <a:extLst>
            <a:ext uri="{FF2B5EF4-FFF2-40B4-BE49-F238E27FC236}">
              <a16:creationId xmlns:a16="http://schemas.microsoft.com/office/drawing/2014/main" id="{00000000-0008-0000-0000-00000D000000}"/>
            </a:ext>
          </a:extLst>
        </xdr:cNvPr>
        <xdr:cNvSpPr/>
      </xdr:nvSpPr>
      <xdr:spPr>
        <a:xfrm>
          <a:off x="4516966" y="2434165"/>
          <a:ext cx="1256242" cy="638175"/>
        </a:xfrm>
        <a:prstGeom prst="foldedCorner">
          <a:avLst/>
        </a:prstGeom>
        <a:solidFill>
          <a:schemeClr val="bg1">
            <a:lumMod val="95000"/>
          </a:schemeClr>
        </a:solidFill>
        <a:ln w="317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lv-LV" sz="900" b="1">
              <a:solidFill>
                <a:srgbClr val="002060"/>
              </a:solidFill>
              <a:latin typeface="Arial" panose="020B0604020202020204" pitchFamily="34" charset="0"/>
              <a:cs typeface="Arial" panose="020B0604020202020204" pitchFamily="34" charset="0"/>
            </a:rPr>
            <a:t>Naudas plūsma </a:t>
          </a:r>
        </a:p>
        <a:p>
          <a:pPr algn="ctr"/>
          <a:r>
            <a:rPr lang="lv-LV" sz="900" b="1">
              <a:solidFill>
                <a:srgbClr val="002060"/>
              </a:solidFill>
              <a:latin typeface="Arial" panose="020B0604020202020204" pitchFamily="34" charset="0"/>
              <a:cs typeface="Arial" panose="020B0604020202020204" pitchFamily="34" charset="0"/>
            </a:rPr>
            <a:t>3.gads</a:t>
          </a:r>
        </a:p>
      </xdr:txBody>
    </xdr:sp>
    <xdr:clientData/>
  </xdr:twoCellAnchor>
  <xdr:twoCellAnchor>
    <xdr:from>
      <xdr:col>6</xdr:col>
      <xdr:colOff>468921</xdr:colOff>
      <xdr:row>27</xdr:row>
      <xdr:rowOff>126848</xdr:rowOff>
    </xdr:from>
    <xdr:to>
      <xdr:col>7</xdr:col>
      <xdr:colOff>322384</xdr:colOff>
      <xdr:row>29</xdr:row>
      <xdr:rowOff>108988</xdr:rowOff>
    </xdr:to>
    <xdr:sp macro="" textlink="">
      <xdr:nvSpPr>
        <xdr:cNvPr id="16" name="Rectangle: Rounded Corners 15">
          <a:extLst>
            <a:ext uri="{FF2B5EF4-FFF2-40B4-BE49-F238E27FC236}">
              <a16:creationId xmlns:a16="http://schemas.microsoft.com/office/drawing/2014/main" id="{00000000-0008-0000-0000-000010000000}"/>
            </a:ext>
          </a:extLst>
        </xdr:cNvPr>
        <xdr:cNvSpPr/>
      </xdr:nvSpPr>
      <xdr:spPr bwMode="auto">
        <a:xfrm>
          <a:off x="3157902" y="6471963"/>
          <a:ext cx="461597" cy="289871"/>
        </a:xfrm>
        <a:prstGeom prst="roundRect">
          <a:avLst/>
        </a:prstGeom>
        <a:noFill/>
        <a:ln w="28575" cap="flat" cmpd="sng" algn="ctr">
          <a:solidFill>
            <a:srgbClr val="FFC000"/>
          </a:solidFill>
          <a:prstDash val="sysDash"/>
          <a:round/>
          <a:headEnd type="none" w="med" len="med"/>
          <a:tailEnd type="none" w="med" len="med"/>
        </a:ln>
        <a:effectLst/>
      </xdr:spPr>
      <xdr:txBody>
        <a:bodyPr vertOverflow="clip" wrap="square" lIns="18288" tIns="0" rIns="0" bIns="0" rtlCol="0" anchor="ctr" upright="1"/>
        <a:lstStyle/>
        <a:p>
          <a:pPr algn="l"/>
          <a:endParaRPr lang="lv-LV" sz="1100"/>
        </a:p>
      </xdr:txBody>
    </xdr:sp>
    <xdr:clientData/>
  </xdr:twoCellAnchor>
  <xdr:twoCellAnchor>
    <xdr:from>
      <xdr:col>3</xdr:col>
      <xdr:colOff>43962</xdr:colOff>
      <xdr:row>30</xdr:row>
      <xdr:rowOff>51287</xdr:rowOff>
    </xdr:from>
    <xdr:to>
      <xdr:col>15</xdr:col>
      <xdr:colOff>29308</xdr:colOff>
      <xdr:row>33</xdr:row>
      <xdr:rowOff>1077056</xdr:rowOff>
    </xdr:to>
    <xdr:sp macro="" textlink="">
      <xdr:nvSpPr>
        <xdr:cNvPr id="19" name="Rectangle: Rounded Corners 18">
          <a:extLst>
            <a:ext uri="{FF2B5EF4-FFF2-40B4-BE49-F238E27FC236}">
              <a16:creationId xmlns:a16="http://schemas.microsoft.com/office/drawing/2014/main" id="{00000000-0008-0000-0000-000013000000}"/>
            </a:ext>
          </a:extLst>
        </xdr:cNvPr>
        <xdr:cNvSpPr/>
      </xdr:nvSpPr>
      <xdr:spPr bwMode="auto">
        <a:xfrm>
          <a:off x="600808" y="6857999"/>
          <a:ext cx="7605346" cy="1487365"/>
        </a:xfrm>
        <a:prstGeom prst="roundRect">
          <a:avLst>
            <a:gd name="adj" fmla="val 4740"/>
          </a:avLst>
        </a:prstGeom>
        <a:noFill/>
        <a:ln w="28575" cap="flat" cmpd="sng" algn="ctr">
          <a:solidFill>
            <a:srgbClr val="FFC000"/>
          </a:solidFill>
          <a:prstDash val="sysDash"/>
          <a:round/>
          <a:headEnd type="none" w="med" len="med"/>
          <a:tailEnd type="none" w="med" len="med"/>
        </a:ln>
        <a:effectLst/>
      </xdr:spPr>
      <xdr:txBody>
        <a:bodyPr vertOverflow="clip" wrap="square" lIns="18288" tIns="0" rIns="0" bIns="0" rtlCol="0" anchor="ctr" upright="1"/>
        <a:lstStyle/>
        <a:p>
          <a:pPr algn="l"/>
          <a:endParaRPr lang="lv-LV" sz="1100"/>
        </a:p>
      </xdr:txBody>
    </xdr:sp>
    <xdr:clientData/>
  </xdr:twoCellAnchor>
  <xdr:twoCellAnchor>
    <xdr:from>
      <xdr:col>3</xdr:col>
      <xdr:colOff>115858</xdr:colOff>
      <xdr:row>33</xdr:row>
      <xdr:rowOff>1575288</xdr:rowOff>
    </xdr:from>
    <xdr:to>
      <xdr:col>15</xdr:col>
      <xdr:colOff>0</xdr:colOff>
      <xdr:row>33</xdr:row>
      <xdr:rowOff>4271596</xdr:rowOff>
    </xdr:to>
    <xdr:sp macro="" textlink="">
      <xdr:nvSpPr>
        <xdr:cNvPr id="20" name="Rectangle: Rounded Corners 19">
          <a:extLst>
            <a:ext uri="{FF2B5EF4-FFF2-40B4-BE49-F238E27FC236}">
              <a16:creationId xmlns:a16="http://schemas.microsoft.com/office/drawing/2014/main" id="{00000000-0008-0000-0000-000014000000}"/>
            </a:ext>
          </a:extLst>
        </xdr:cNvPr>
        <xdr:cNvSpPr/>
      </xdr:nvSpPr>
      <xdr:spPr bwMode="auto">
        <a:xfrm>
          <a:off x="672704" y="8843596"/>
          <a:ext cx="7504142" cy="2696308"/>
        </a:xfrm>
        <a:prstGeom prst="roundRect">
          <a:avLst>
            <a:gd name="adj" fmla="val 4740"/>
          </a:avLst>
        </a:prstGeom>
        <a:noFill/>
        <a:ln w="28575" cap="flat" cmpd="sng" algn="ctr">
          <a:solidFill>
            <a:srgbClr val="FFC000"/>
          </a:solidFill>
          <a:prstDash val="sysDash"/>
          <a:round/>
          <a:headEnd type="none" w="med" len="med"/>
          <a:tailEnd type="none" w="med" len="med"/>
        </a:ln>
        <a:effectLst/>
      </xdr:spPr>
      <xdr:txBody>
        <a:bodyPr vertOverflow="clip" wrap="square" lIns="18288" tIns="0" rIns="0" bIns="0" rtlCol="0" anchor="ctr" upright="1"/>
        <a:lstStyle/>
        <a:p>
          <a:pPr algn="l"/>
          <a:endParaRPr lang="lv-LV" sz="1100"/>
        </a:p>
      </xdr:txBody>
    </xdr:sp>
    <xdr:clientData/>
  </xdr:twoCellAnchor>
  <xdr:twoCellAnchor>
    <xdr:from>
      <xdr:col>3</xdr:col>
      <xdr:colOff>93877</xdr:colOff>
      <xdr:row>33</xdr:row>
      <xdr:rowOff>4402748</xdr:rowOff>
    </xdr:from>
    <xdr:to>
      <xdr:col>14</xdr:col>
      <xdr:colOff>586153</xdr:colOff>
      <xdr:row>39</xdr:row>
      <xdr:rowOff>80596</xdr:rowOff>
    </xdr:to>
    <xdr:sp macro="" textlink="">
      <xdr:nvSpPr>
        <xdr:cNvPr id="21" name="Rectangle: Rounded Corners 20">
          <a:extLst>
            <a:ext uri="{FF2B5EF4-FFF2-40B4-BE49-F238E27FC236}">
              <a16:creationId xmlns:a16="http://schemas.microsoft.com/office/drawing/2014/main" id="{00000000-0008-0000-0000-000015000000}"/>
            </a:ext>
          </a:extLst>
        </xdr:cNvPr>
        <xdr:cNvSpPr/>
      </xdr:nvSpPr>
      <xdr:spPr bwMode="auto">
        <a:xfrm>
          <a:off x="650723" y="11671056"/>
          <a:ext cx="7504142" cy="1649290"/>
        </a:xfrm>
        <a:prstGeom prst="roundRect">
          <a:avLst>
            <a:gd name="adj" fmla="val 4740"/>
          </a:avLst>
        </a:prstGeom>
        <a:noFill/>
        <a:ln w="28575" cap="flat" cmpd="sng" algn="ctr">
          <a:solidFill>
            <a:srgbClr val="FFC000"/>
          </a:solidFill>
          <a:prstDash val="sysDash"/>
          <a:round/>
          <a:headEnd type="none" w="med" len="med"/>
          <a:tailEnd type="none" w="med" len="med"/>
        </a:ln>
        <a:effectLst/>
      </xdr:spPr>
      <xdr:txBody>
        <a:bodyPr vertOverflow="clip" wrap="square" lIns="18288" tIns="0" rIns="0" bIns="0" rtlCol="0" anchor="ctr" upright="1"/>
        <a:lstStyle/>
        <a:p>
          <a:pPr algn="l"/>
          <a:endParaRPr lang="lv-LV" sz="1100"/>
        </a:p>
      </xdr:txBody>
    </xdr:sp>
    <xdr:clientData/>
  </xdr:twoCellAnchor>
  <xdr:twoCellAnchor>
    <xdr:from>
      <xdr:col>3</xdr:col>
      <xdr:colOff>89296</xdr:colOff>
      <xdr:row>40</xdr:row>
      <xdr:rowOff>103216</xdr:rowOff>
    </xdr:from>
    <xdr:to>
      <xdr:col>14</xdr:col>
      <xdr:colOff>593479</xdr:colOff>
      <xdr:row>42</xdr:row>
      <xdr:rowOff>87923</xdr:rowOff>
    </xdr:to>
    <xdr:sp macro="" textlink="">
      <xdr:nvSpPr>
        <xdr:cNvPr id="22" name="Rectangle: Rounded Corners 21">
          <a:extLst>
            <a:ext uri="{FF2B5EF4-FFF2-40B4-BE49-F238E27FC236}">
              <a16:creationId xmlns:a16="http://schemas.microsoft.com/office/drawing/2014/main" id="{00000000-0008-0000-0000-000016000000}"/>
            </a:ext>
          </a:extLst>
        </xdr:cNvPr>
        <xdr:cNvSpPr/>
      </xdr:nvSpPr>
      <xdr:spPr bwMode="auto">
        <a:xfrm>
          <a:off x="646142" y="13496831"/>
          <a:ext cx="7516049" cy="292438"/>
        </a:xfrm>
        <a:prstGeom prst="roundRect">
          <a:avLst>
            <a:gd name="adj" fmla="val 4740"/>
          </a:avLst>
        </a:prstGeom>
        <a:noFill/>
        <a:ln w="28575" cap="flat" cmpd="sng" algn="ctr">
          <a:solidFill>
            <a:srgbClr val="FFC000"/>
          </a:solidFill>
          <a:prstDash val="sysDash"/>
          <a:round/>
          <a:headEnd type="none" w="med" len="med"/>
          <a:tailEnd type="none" w="med" len="med"/>
        </a:ln>
        <a:effectLst/>
      </xdr:spPr>
      <xdr:txBody>
        <a:bodyPr vertOverflow="clip" wrap="square" lIns="18288" tIns="0" rIns="0" bIns="0" rtlCol="0" anchor="ctr" upright="1"/>
        <a:lstStyle/>
        <a:p>
          <a:pPr algn="l"/>
          <a:endParaRPr lang="lv-LV" sz="1100"/>
        </a:p>
      </xdr:txBody>
    </xdr:sp>
    <xdr:clientData/>
  </xdr:twoCellAnchor>
  <xdr:twoCellAnchor>
    <xdr:from>
      <xdr:col>6</xdr:col>
      <xdr:colOff>278422</xdr:colOff>
      <xdr:row>25</xdr:row>
      <xdr:rowOff>519295</xdr:rowOff>
    </xdr:from>
    <xdr:to>
      <xdr:col>6</xdr:col>
      <xdr:colOff>530422</xdr:colOff>
      <xdr:row>28</xdr:row>
      <xdr:rowOff>23949</xdr:rowOff>
    </xdr:to>
    <xdr:sp macro="" textlink="">
      <xdr:nvSpPr>
        <xdr:cNvPr id="23" name="Oval 22">
          <a:extLst>
            <a:ext uri="{FF2B5EF4-FFF2-40B4-BE49-F238E27FC236}">
              <a16:creationId xmlns:a16="http://schemas.microsoft.com/office/drawing/2014/main" id="{00000000-0008-0000-0000-000017000000}"/>
            </a:ext>
          </a:extLst>
        </xdr:cNvPr>
        <xdr:cNvSpPr/>
      </xdr:nvSpPr>
      <xdr:spPr>
        <a:xfrm>
          <a:off x="2967403" y="6270930"/>
          <a:ext cx="252000" cy="252000"/>
        </a:xfrm>
        <a:prstGeom prst="ellipse">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p>
          <a:pPr algn="ctr">
            <a:lnSpc>
              <a:spcPct val="107000"/>
            </a:lnSpc>
            <a:spcAft>
              <a:spcPts val="800"/>
            </a:spcAft>
          </a:pPr>
          <a:r>
            <a:rPr lang="lv-LV" sz="1100" b="1">
              <a:solidFill>
                <a:srgbClr val="FFFFFF"/>
              </a:solidFill>
              <a:effectLst/>
              <a:ea typeface="Calibri" panose="020F0502020204030204" pitchFamily="34" charset="0"/>
              <a:cs typeface="Times New Roman" panose="02020603050405020304" pitchFamily="18" charset="0"/>
            </a:rPr>
            <a:t>1</a:t>
          </a:r>
          <a:endParaRPr lang="lv-LV" sz="1100">
            <a:effectLst/>
            <a:ea typeface="Calibri" panose="020F0502020204030204" pitchFamily="34" charset="0"/>
            <a:cs typeface="Times New Roman" panose="02020603050405020304" pitchFamily="18" charset="0"/>
          </a:endParaRPr>
        </a:p>
      </xdr:txBody>
    </xdr:sp>
    <xdr:clientData/>
  </xdr:twoCellAnchor>
  <xdr:twoCellAnchor>
    <xdr:from>
      <xdr:col>2</xdr:col>
      <xdr:colOff>73268</xdr:colOff>
      <xdr:row>29</xdr:row>
      <xdr:rowOff>61365</xdr:rowOff>
    </xdr:from>
    <xdr:to>
      <xdr:col>3</xdr:col>
      <xdr:colOff>83480</xdr:colOff>
      <xdr:row>31</xdr:row>
      <xdr:rowOff>5634</xdr:rowOff>
    </xdr:to>
    <xdr:sp macro="" textlink="">
      <xdr:nvSpPr>
        <xdr:cNvPr id="24" name="Oval 23">
          <a:extLst>
            <a:ext uri="{FF2B5EF4-FFF2-40B4-BE49-F238E27FC236}">
              <a16:creationId xmlns:a16="http://schemas.microsoft.com/office/drawing/2014/main" id="{00000000-0008-0000-0000-000018000000}"/>
            </a:ext>
          </a:extLst>
        </xdr:cNvPr>
        <xdr:cNvSpPr/>
      </xdr:nvSpPr>
      <xdr:spPr>
        <a:xfrm>
          <a:off x="388326" y="6714211"/>
          <a:ext cx="252000" cy="252000"/>
        </a:xfrm>
        <a:prstGeom prst="ellipse">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p>
          <a:pPr algn="ctr">
            <a:lnSpc>
              <a:spcPct val="107000"/>
            </a:lnSpc>
            <a:spcAft>
              <a:spcPts val="800"/>
            </a:spcAft>
          </a:pPr>
          <a:r>
            <a:rPr lang="lv-LV" sz="1100" b="1">
              <a:solidFill>
                <a:srgbClr val="FFFFFF"/>
              </a:solidFill>
              <a:effectLst/>
              <a:ea typeface="Calibri" panose="020F0502020204030204" pitchFamily="34" charset="0"/>
              <a:cs typeface="Times New Roman" panose="02020603050405020304" pitchFamily="18" charset="0"/>
            </a:rPr>
            <a:t>2</a:t>
          </a:r>
          <a:endParaRPr lang="lv-LV" sz="1100">
            <a:effectLst/>
            <a:ea typeface="Calibri" panose="020F0502020204030204" pitchFamily="34" charset="0"/>
            <a:cs typeface="Times New Roman" panose="02020603050405020304" pitchFamily="18" charset="0"/>
          </a:endParaRPr>
        </a:p>
      </xdr:txBody>
    </xdr:sp>
    <xdr:clientData/>
  </xdr:twoCellAnchor>
  <xdr:twoCellAnchor>
    <xdr:from>
      <xdr:col>5</xdr:col>
      <xdr:colOff>527538</xdr:colOff>
      <xdr:row>29</xdr:row>
      <xdr:rowOff>90671</xdr:rowOff>
    </xdr:from>
    <xdr:to>
      <xdr:col>6</xdr:col>
      <xdr:colOff>171403</xdr:colOff>
      <xdr:row>31</xdr:row>
      <xdr:rowOff>34940</xdr:rowOff>
    </xdr:to>
    <xdr:sp macro="" textlink="">
      <xdr:nvSpPr>
        <xdr:cNvPr id="25" name="Oval 24">
          <a:extLst>
            <a:ext uri="{FF2B5EF4-FFF2-40B4-BE49-F238E27FC236}">
              <a16:creationId xmlns:a16="http://schemas.microsoft.com/office/drawing/2014/main" id="{00000000-0008-0000-0000-000019000000}"/>
            </a:ext>
          </a:extLst>
        </xdr:cNvPr>
        <xdr:cNvSpPr/>
      </xdr:nvSpPr>
      <xdr:spPr>
        <a:xfrm>
          <a:off x="2608384" y="6743517"/>
          <a:ext cx="252000" cy="252000"/>
        </a:xfrm>
        <a:prstGeom prst="ellipse">
          <a:avLst/>
        </a:prstGeom>
        <a:solidFill>
          <a:srgbClr val="F1A00F"/>
        </a:solidFill>
        <a:ln>
          <a:solidFill>
            <a:srgbClr val="F1A00F"/>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p>
          <a:pPr algn="ctr">
            <a:lnSpc>
              <a:spcPct val="107000"/>
            </a:lnSpc>
            <a:spcAft>
              <a:spcPts val="800"/>
            </a:spcAft>
          </a:pPr>
          <a:r>
            <a:rPr lang="lv-LV" sz="1100" b="1">
              <a:solidFill>
                <a:srgbClr val="FFFFFF"/>
              </a:solidFill>
              <a:effectLst/>
              <a:ea typeface="Calibri" panose="020F0502020204030204" pitchFamily="34" charset="0"/>
              <a:cs typeface="Times New Roman" panose="02020603050405020304" pitchFamily="18" charset="0"/>
            </a:rPr>
            <a:t>3</a:t>
          </a:r>
          <a:endParaRPr lang="lv-LV" sz="1100">
            <a:effectLst/>
            <a:ea typeface="Calibri" panose="020F0502020204030204" pitchFamily="34" charset="0"/>
            <a:cs typeface="Times New Roman" panose="02020603050405020304" pitchFamily="18" charset="0"/>
          </a:endParaRPr>
        </a:p>
      </xdr:txBody>
    </xdr:sp>
    <xdr:clientData/>
  </xdr:twoCellAnchor>
  <xdr:twoCellAnchor>
    <xdr:from>
      <xdr:col>6</xdr:col>
      <xdr:colOff>161192</xdr:colOff>
      <xdr:row>30</xdr:row>
      <xdr:rowOff>50556</xdr:rowOff>
    </xdr:from>
    <xdr:to>
      <xdr:col>6</xdr:col>
      <xdr:colOff>468923</xdr:colOff>
      <xdr:row>33</xdr:row>
      <xdr:rowOff>4271596</xdr:rowOff>
    </xdr:to>
    <xdr:sp macro="" textlink="">
      <xdr:nvSpPr>
        <xdr:cNvPr id="26" name="Rectangle: Rounded Corners 25">
          <a:extLst>
            <a:ext uri="{FF2B5EF4-FFF2-40B4-BE49-F238E27FC236}">
              <a16:creationId xmlns:a16="http://schemas.microsoft.com/office/drawing/2014/main" id="{00000000-0008-0000-0000-00001A000000}"/>
            </a:ext>
          </a:extLst>
        </xdr:cNvPr>
        <xdr:cNvSpPr/>
      </xdr:nvSpPr>
      <xdr:spPr bwMode="auto">
        <a:xfrm>
          <a:off x="2850173" y="6857268"/>
          <a:ext cx="307731" cy="4682636"/>
        </a:xfrm>
        <a:prstGeom prst="roundRect">
          <a:avLst>
            <a:gd name="adj" fmla="val 4740"/>
          </a:avLst>
        </a:prstGeom>
        <a:noFill/>
        <a:ln w="28575" cap="flat" cmpd="sng" algn="ctr">
          <a:solidFill>
            <a:srgbClr val="F1A00F"/>
          </a:solidFill>
          <a:prstDash val="sysDash"/>
          <a:round/>
          <a:headEnd type="none" w="med" len="med"/>
          <a:tailEnd type="none" w="med" len="med"/>
        </a:ln>
        <a:effectLst/>
      </xdr:spPr>
      <xdr:txBody>
        <a:bodyPr vertOverflow="clip" wrap="square" lIns="18288" tIns="0" rIns="0" bIns="0" rtlCol="0" anchor="ctr" upright="1"/>
        <a:lstStyle/>
        <a:p>
          <a:pPr algn="l"/>
          <a:endParaRPr lang="lv-LV" sz="1100"/>
        </a:p>
      </xdr:txBody>
    </xdr:sp>
    <xdr:clientData/>
  </xdr:twoCellAnchor>
  <xdr:twoCellAnchor>
    <xdr:from>
      <xdr:col>5</xdr:col>
      <xdr:colOff>542191</xdr:colOff>
      <xdr:row>33</xdr:row>
      <xdr:rowOff>1651307</xdr:rowOff>
    </xdr:from>
    <xdr:to>
      <xdr:col>6</xdr:col>
      <xdr:colOff>186056</xdr:colOff>
      <xdr:row>33</xdr:row>
      <xdr:rowOff>1903307</xdr:rowOff>
    </xdr:to>
    <xdr:sp macro="" textlink="">
      <xdr:nvSpPr>
        <xdr:cNvPr id="27" name="Oval 26">
          <a:extLst>
            <a:ext uri="{FF2B5EF4-FFF2-40B4-BE49-F238E27FC236}">
              <a16:creationId xmlns:a16="http://schemas.microsoft.com/office/drawing/2014/main" id="{00000000-0008-0000-0000-00001B000000}"/>
            </a:ext>
          </a:extLst>
        </xdr:cNvPr>
        <xdr:cNvSpPr/>
      </xdr:nvSpPr>
      <xdr:spPr>
        <a:xfrm>
          <a:off x="2623037" y="8919615"/>
          <a:ext cx="252000" cy="252000"/>
        </a:xfrm>
        <a:prstGeom prst="ellipse">
          <a:avLst/>
        </a:prstGeom>
        <a:solidFill>
          <a:srgbClr val="F1A00F"/>
        </a:solidFill>
        <a:ln>
          <a:solidFill>
            <a:srgbClr val="F1A00F"/>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p>
          <a:pPr algn="ctr">
            <a:lnSpc>
              <a:spcPct val="107000"/>
            </a:lnSpc>
            <a:spcAft>
              <a:spcPts val="800"/>
            </a:spcAft>
          </a:pPr>
          <a:r>
            <a:rPr lang="lv-LV" sz="1100" b="1">
              <a:solidFill>
                <a:srgbClr val="FFFFFF"/>
              </a:solidFill>
              <a:effectLst/>
              <a:ea typeface="Calibri" panose="020F0502020204030204" pitchFamily="34" charset="0"/>
              <a:cs typeface="Times New Roman" panose="02020603050405020304" pitchFamily="18" charset="0"/>
            </a:rPr>
            <a:t>3</a:t>
          </a:r>
          <a:endParaRPr lang="lv-LV" sz="1100">
            <a:effectLst/>
            <a:ea typeface="Calibri" panose="020F0502020204030204" pitchFamily="34" charset="0"/>
            <a:cs typeface="Times New Roman" panose="02020603050405020304" pitchFamily="18" charset="0"/>
          </a:endParaRPr>
        </a:p>
      </xdr:txBody>
    </xdr:sp>
    <xdr:clientData/>
  </xdr:twoCellAnchor>
  <xdr:twoCellAnchor>
    <xdr:from>
      <xdr:col>2</xdr:col>
      <xdr:colOff>139210</xdr:colOff>
      <xdr:row>33</xdr:row>
      <xdr:rowOff>1468133</xdr:rowOff>
    </xdr:from>
    <xdr:to>
      <xdr:col>3</xdr:col>
      <xdr:colOff>149422</xdr:colOff>
      <xdr:row>33</xdr:row>
      <xdr:rowOff>1720133</xdr:rowOff>
    </xdr:to>
    <xdr:sp macro="" textlink="">
      <xdr:nvSpPr>
        <xdr:cNvPr id="28" name="Oval 27">
          <a:extLst>
            <a:ext uri="{FF2B5EF4-FFF2-40B4-BE49-F238E27FC236}">
              <a16:creationId xmlns:a16="http://schemas.microsoft.com/office/drawing/2014/main" id="{00000000-0008-0000-0000-00001C000000}"/>
            </a:ext>
          </a:extLst>
        </xdr:cNvPr>
        <xdr:cNvSpPr/>
      </xdr:nvSpPr>
      <xdr:spPr>
        <a:xfrm>
          <a:off x="454268" y="8736441"/>
          <a:ext cx="252000" cy="252000"/>
        </a:xfrm>
        <a:prstGeom prst="ellipse">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p>
          <a:pPr algn="ctr">
            <a:lnSpc>
              <a:spcPct val="107000"/>
            </a:lnSpc>
            <a:spcAft>
              <a:spcPts val="800"/>
            </a:spcAft>
          </a:pPr>
          <a:r>
            <a:rPr lang="lv-LV" sz="1100">
              <a:effectLst/>
              <a:ea typeface="Calibri" panose="020F0502020204030204" pitchFamily="34" charset="0"/>
              <a:cs typeface="Times New Roman" panose="02020603050405020304" pitchFamily="18" charset="0"/>
            </a:rPr>
            <a:t>4</a:t>
          </a:r>
        </a:p>
      </xdr:txBody>
    </xdr:sp>
    <xdr:clientData/>
  </xdr:twoCellAnchor>
  <xdr:twoCellAnchor>
    <xdr:from>
      <xdr:col>2</xdr:col>
      <xdr:colOff>131882</xdr:colOff>
      <xdr:row>33</xdr:row>
      <xdr:rowOff>4296325</xdr:rowOff>
    </xdr:from>
    <xdr:to>
      <xdr:col>3</xdr:col>
      <xdr:colOff>142094</xdr:colOff>
      <xdr:row>33</xdr:row>
      <xdr:rowOff>4548325</xdr:rowOff>
    </xdr:to>
    <xdr:sp macro="" textlink="">
      <xdr:nvSpPr>
        <xdr:cNvPr id="29" name="Oval 28">
          <a:extLst>
            <a:ext uri="{FF2B5EF4-FFF2-40B4-BE49-F238E27FC236}">
              <a16:creationId xmlns:a16="http://schemas.microsoft.com/office/drawing/2014/main" id="{00000000-0008-0000-0000-00001D000000}"/>
            </a:ext>
          </a:extLst>
        </xdr:cNvPr>
        <xdr:cNvSpPr/>
      </xdr:nvSpPr>
      <xdr:spPr>
        <a:xfrm>
          <a:off x="446940" y="11564633"/>
          <a:ext cx="252000" cy="252000"/>
        </a:xfrm>
        <a:prstGeom prst="ellipse">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p>
          <a:pPr algn="ctr">
            <a:lnSpc>
              <a:spcPct val="107000"/>
            </a:lnSpc>
            <a:spcAft>
              <a:spcPts val="800"/>
            </a:spcAft>
          </a:pPr>
          <a:r>
            <a:rPr lang="lv-LV" sz="1100">
              <a:effectLst/>
              <a:ea typeface="Calibri" panose="020F0502020204030204" pitchFamily="34" charset="0"/>
              <a:cs typeface="Times New Roman" panose="02020603050405020304" pitchFamily="18" charset="0"/>
            </a:rPr>
            <a:t>5</a:t>
          </a:r>
        </a:p>
      </xdr:txBody>
    </xdr:sp>
    <xdr:clientData/>
  </xdr:twoCellAnchor>
  <xdr:twoCellAnchor>
    <xdr:from>
      <xdr:col>2</xdr:col>
      <xdr:colOff>109902</xdr:colOff>
      <xdr:row>39</xdr:row>
      <xdr:rowOff>76015</xdr:rowOff>
    </xdr:from>
    <xdr:to>
      <xdr:col>3</xdr:col>
      <xdr:colOff>120114</xdr:colOff>
      <xdr:row>41</xdr:row>
      <xdr:rowOff>20284</xdr:rowOff>
    </xdr:to>
    <xdr:sp macro="" textlink="">
      <xdr:nvSpPr>
        <xdr:cNvPr id="30" name="Oval 29">
          <a:extLst>
            <a:ext uri="{FF2B5EF4-FFF2-40B4-BE49-F238E27FC236}">
              <a16:creationId xmlns:a16="http://schemas.microsoft.com/office/drawing/2014/main" id="{00000000-0008-0000-0000-00001E000000}"/>
            </a:ext>
          </a:extLst>
        </xdr:cNvPr>
        <xdr:cNvSpPr/>
      </xdr:nvSpPr>
      <xdr:spPr>
        <a:xfrm>
          <a:off x="424960" y="13315765"/>
          <a:ext cx="252000" cy="252000"/>
        </a:xfrm>
        <a:prstGeom prst="ellipse">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p>
          <a:pPr algn="ctr">
            <a:lnSpc>
              <a:spcPct val="107000"/>
            </a:lnSpc>
            <a:spcAft>
              <a:spcPts val="800"/>
            </a:spcAft>
          </a:pPr>
          <a:r>
            <a:rPr lang="lv-LV" sz="1100">
              <a:effectLst/>
              <a:ea typeface="Calibri" panose="020F0502020204030204" pitchFamily="34" charset="0"/>
              <a:cs typeface="Times New Roman" panose="02020603050405020304" pitchFamily="18" charset="0"/>
            </a:rPr>
            <a:t>6</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0</xdr:colOff>
          <xdr:row>5</xdr:row>
          <xdr:rowOff>66675</xdr:rowOff>
        </xdr:from>
        <xdr:to>
          <xdr:col>6</xdr:col>
          <xdr:colOff>0</xdr:colOff>
          <xdr:row>6</xdr:row>
          <xdr:rowOff>0</xdr:rowOff>
        </xdr:to>
        <xdr:sp macro="" textlink="">
          <xdr:nvSpPr>
            <xdr:cNvPr id="19369" name="Drop Down 4009" hidden="1">
              <a:extLst>
                <a:ext uri="{63B3BB69-23CF-44E3-9099-C40C66FF867C}">
                  <a14:compatExt spid="_x0000_s19369"/>
                </a:ext>
                <a:ext uri="{FF2B5EF4-FFF2-40B4-BE49-F238E27FC236}">
                  <a16:creationId xmlns:a16="http://schemas.microsoft.com/office/drawing/2014/main" id="{00000000-0008-0000-0100-0000A94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editAs="oneCell">
    <xdr:from>
      <xdr:col>2</xdr:col>
      <xdr:colOff>61243</xdr:colOff>
      <xdr:row>1</xdr:row>
      <xdr:rowOff>19050</xdr:rowOff>
    </xdr:from>
    <xdr:to>
      <xdr:col>3</xdr:col>
      <xdr:colOff>1415131</xdr:colOff>
      <xdr:row>1</xdr:row>
      <xdr:rowOff>828675</xdr:rowOff>
    </xdr:to>
    <xdr:pic>
      <xdr:nvPicPr>
        <xdr:cNvPr id="29789" name="Picture 1">
          <a:extLst>
            <a:ext uri="{FF2B5EF4-FFF2-40B4-BE49-F238E27FC236}">
              <a16:creationId xmlns:a16="http://schemas.microsoft.com/office/drawing/2014/main" id="{00000000-0008-0000-0100-00005D7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3643" y="85725"/>
          <a:ext cx="1458663"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80293</xdr:colOff>
      <xdr:row>1</xdr:row>
      <xdr:rowOff>0</xdr:rowOff>
    </xdr:from>
    <xdr:to>
      <xdr:col>2</xdr:col>
      <xdr:colOff>1443706</xdr:colOff>
      <xdr:row>1</xdr:row>
      <xdr:rowOff>809625</xdr:rowOff>
    </xdr:to>
    <xdr:pic>
      <xdr:nvPicPr>
        <xdr:cNvPr id="28860" name="Picture 4">
          <a:extLst>
            <a:ext uri="{FF2B5EF4-FFF2-40B4-BE49-F238E27FC236}">
              <a16:creationId xmlns:a16="http://schemas.microsoft.com/office/drawing/2014/main" id="{00000000-0008-0000-0200-0000BC7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85068" y="95250"/>
          <a:ext cx="1458663"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80293</xdr:colOff>
      <xdr:row>1</xdr:row>
      <xdr:rowOff>0</xdr:rowOff>
    </xdr:from>
    <xdr:to>
      <xdr:col>2</xdr:col>
      <xdr:colOff>1443706</xdr:colOff>
      <xdr:row>1</xdr:row>
      <xdr:rowOff>809625</xdr:rowOff>
    </xdr:to>
    <xdr:pic>
      <xdr:nvPicPr>
        <xdr:cNvPr id="3" name="Picture 4">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85068" y="95250"/>
          <a:ext cx="1458663"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80293</xdr:colOff>
      <xdr:row>1</xdr:row>
      <xdr:rowOff>0</xdr:rowOff>
    </xdr:from>
    <xdr:to>
      <xdr:col>2</xdr:col>
      <xdr:colOff>1443706</xdr:colOff>
      <xdr:row>1</xdr:row>
      <xdr:rowOff>809625</xdr:rowOff>
    </xdr:to>
    <xdr:pic>
      <xdr:nvPicPr>
        <xdr:cNvPr id="2" name="Picture 4">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85068" y="95250"/>
          <a:ext cx="1458663"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0475E-6F88-4782-855D-9823F531224E}">
  <sheetPr>
    <pageSetUpPr fitToPage="1"/>
  </sheetPr>
  <dimension ref="A1:S77"/>
  <sheetViews>
    <sheetView showGridLines="0" topLeftCell="A40" zoomScale="130" zoomScaleNormal="130" workbookViewId="0">
      <selection activeCell="D47" sqref="D47:Q47"/>
    </sheetView>
  </sheetViews>
  <sheetFormatPr defaultColWidth="0" defaultRowHeight="12" zeroHeight="1" x14ac:dyDescent="0.2"/>
  <cols>
    <col min="1" max="1" width="3" style="170" customWidth="1"/>
    <col min="2" max="2" width="1.7109375" style="170" customWidth="1"/>
    <col min="3" max="3" width="3.5703125" style="170" bestFit="1" customWidth="1"/>
    <col min="4" max="4" width="13.7109375" style="170" customWidth="1"/>
    <col min="5" max="12" width="9.140625" style="170" customWidth="1"/>
    <col min="13" max="13" width="9.28515625" style="170" customWidth="1"/>
    <col min="14" max="17" width="9.140625" style="170" customWidth="1"/>
    <col min="18" max="18" width="2.85546875" style="170" customWidth="1"/>
    <col min="19" max="16384" width="9.140625" style="170" hidden="1"/>
  </cols>
  <sheetData>
    <row r="1" spans="1:19" x14ac:dyDescent="0.2"/>
    <row r="2" spans="1:19" x14ac:dyDescent="0.2"/>
    <row r="3" spans="1:19" x14ac:dyDescent="0.2">
      <c r="N3" s="190"/>
    </row>
    <row r="4" spans="1:19" x14ac:dyDescent="0.2"/>
    <row r="5" spans="1:19" ht="21.75" customHeight="1" x14ac:dyDescent="0.2">
      <c r="Q5" s="191" t="s">
        <v>102</v>
      </c>
    </row>
    <row r="6" spans="1:19" ht="13.5" customHeight="1" x14ac:dyDescent="0.2">
      <c r="Q6" s="198" t="s">
        <v>103</v>
      </c>
    </row>
    <row r="7" spans="1:19" ht="19.5" customHeight="1" x14ac:dyDescent="0.2"/>
    <row r="8" spans="1:19" ht="14.25" customHeight="1" thickBot="1" x14ac:dyDescent="0.25">
      <c r="C8" s="189" t="s">
        <v>100</v>
      </c>
      <c r="D8" s="177"/>
      <c r="E8" s="177"/>
    </row>
    <row r="9" spans="1:19" ht="5.25" customHeight="1" x14ac:dyDescent="0.2">
      <c r="B9" s="174"/>
      <c r="C9" s="193"/>
      <c r="D9" s="197"/>
      <c r="E9" s="197"/>
      <c r="F9" s="197"/>
      <c r="G9" s="197"/>
      <c r="H9" s="197"/>
      <c r="I9" s="197"/>
      <c r="J9" s="197"/>
      <c r="K9" s="197"/>
      <c r="L9" s="197"/>
      <c r="M9" s="197"/>
      <c r="N9" s="197"/>
      <c r="O9" s="197"/>
      <c r="P9" s="197"/>
      <c r="Q9" s="197"/>
      <c r="R9" s="175"/>
    </row>
    <row r="10" spans="1:19" ht="48.75" customHeight="1" x14ac:dyDescent="0.2">
      <c r="B10" s="174"/>
      <c r="C10" s="194" t="s">
        <v>99</v>
      </c>
      <c r="D10" s="200" t="s">
        <v>98</v>
      </c>
      <c r="E10" s="200"/>
      <c r="F10" s="200"/>
      <c r="G10" s="200"/>
      <c r="H10" s="200"/>
      <c r="I10" s="200"/>
      <c r="J10" s="200"/>
      <c r="K10" s="200"/>
      <c r="L10" s="200"/>
      <c r="M10" s="200"/>
      <c r="N10" s="200"/>
      <c r="O10" s="200"/>
      <c r="P10" s="200"/>
      <c r="Q10" s="200"/>
      <c r="R10" s="175"/>
    </row>
    <row r="11" spans="1:19" ht="5.25" customHeight="1" x14ac:dyDescent="0.2">
      <c r="B11" s="174"/>
      <c r="C11" s="194"/>
      <c r="D11" s="192"/>
      <c r="E11" s="192"/>
      <c r="F11" s="192"/>
      <c r="G11" s="192"/>
      <c r="H11" s="192"/>
      <c r="I11" s="192"/>
      <c r="J11" s="192"/>
      <c r="K11" s="192"/>
      <c r="L11" s="192"/>
      <c r="M11" s="192"/>
      <c r="N11" s="192"/>
      <c r="O11" s="192"/>
      <c r="P11" s="192"/>
      <c r="Q11" s="192"/>
      <c r="R11" s="175"/>
    </row>
    <row r="12" spans="1:19" ht="24.75" customHeight="1" x14ac:dyDescent="0.2">
      <c r="B12" s="174"/>
      <c r="C12" s="194" t="s">
        <v>97</v>
      </c>
      <c r="D12" s="200" t="s">
        <v>96</v>
      </c>
      <c r="E12" s="200"/>
      <c r="F12" s="200"/>
      <c r="G12" s="200"/>
      <c r="H12" s="200"/>
      <c r="I12" s="200"/>
      <c r="J12" s="200"/>
      <c r="K12" s="200"/>
      <c r="L12" s="200"/>
      <c r="M12" s="200"/>
      <c r="N12" s="200"/>
      <c r="O12" s="200"/>
      <c r="P12" s="200"/>
      <c r="Q12" s="200"/>
      <c r="R12" s="175"/>
    </row>
    <row r="13" spans="1:19" ht="5.25" customHeight="1" x14ac:dyDescent="0.2">
      <c r="B13" s="174"/>
      <c r="C13" s="194"/>
      <c r="D13" s="192"/>
      <c r="E13" s="192"/>
      <c r="F13" s="192"/>
      <c r="G13" s="192"/>
      <c r="H13" s="192"/>
      <c r="I13" s="192"/>
      <c r="J13" s="192"/>
      <c r="K13" s="192"/>
      <c r="L13" s="192"/>
      <c r="M13" s="192"/>
      <c r="N13" s="192"/>
      <c r="O13" s="192"/>
      <c r="P13" s="192"/>
      <c r="Q13" s="192"/>
      <c r="R13" s="175"/>
    </row>
    <row r="14" spans="1:19" ht="24" x14ac:dyDescent="0.2">
      <c r="B14" s="174"/>
      <c r="C14" s="194" t="s">
        <v>95</v>
      </c>
      <c r="D14" s="200" t="s">
        <v>94</v>
      </c>
      <c r="E14" s="200"/>
      <c r="F14" s="200"/>
      <c r="G14" s="200"/>
      <c r="H14" s="200"/>
      <c r="I14" s="200"/>
      <c r="J14" s="200"/>
      <c r="K14" s="200"/>
      <c r="L14" s="200"/>
      <c r="M14" s="200"/>
      <c r="N14" s="200"/>
      <c r="O14" s="200"/>
      <c r="P14" s="200"/>
      <c r="Q14" s="200"/>
      <c r="R14" s="175"/>
    </row>
    <row r="15" spans="1:19" s="186" customFormat="1" ht="3.75" customHeight="1" x14ac:dyDescent="0.2">
      <c r="B15" s="188"/>
      <c r="C15" s="187"/>
      <c r="D15" s="182"/>
      <c r="E15" s="182"/>
      <c r="F15" s="182"/>
      <c r="G15" s="182"/>
      <c r="H15" s="182"/>
      <c r="I15" s="182"/>
      <c r="J15" s="182"/>
      <c r="K15" s="182"/>
      <c r="L15" s="182"/>
      <c r="M15" s="182"/>
      <c r="N15" s="182"/>
      <c r="O15" s="182"/>
      <c r="P15" s="182"/>
      <c r="Q15" s="182"/>
      <c r="R15" s="182"/>
    </row>
    <row r="16" spans="1:19" s="181" customFormat="1" ht="15.75" customHeight="1" x14ac:dyDescent="0.2">
      <c r="A16" s="183"/>
      <c r="B16" s="185"/>
      <c r="C16" s="185"/>
      <c r="D16" s="185"/>
      <c r="E16" s="185"/>
      <c r="F16" s="185"/>
      <c r="G16" s="185"/>
      <c r="H16" s="185"/>
      <c r="J16" s="185"/>
      <c r="K16" s="185"/>
      <c r="L16" s="185"/>
      <c r="M16" s="185"/>
      <c r="N16" s="185"/>
      <c r="O16" s="185"/>
      <c r="P16" s="185"/>
      <c r="Q16" s="185"/>
      <c r="R16" s="185"/>
      <c r="S16" s="185"/>
    </row>
    <row r="17" spans="1:19" s="181" customFormat="1" ht="15.75" customHeight="1" x14ac:dyDescent="0.2">
      <c r="A17" s="183"/>
      <c r="B17" s="185"/>
      <c r="C17" s="185"/>
      <c r="D17" s="185"/>
      <c r="E17" s="185"/>
      <c r="F17" s="185"/>
      <c r="G17" s="185"/>
      <c r="H17" s="185"/>
      <c r="I17" s="185"/>
      <c r="J17" s="185"/>
      <c r="K17" s="185"/>
      <c r="L17" s="185"/>
      <c r="M17" s="185"/>
      <c r="N17" s="185"/>
      <c r="O17" s="185"/>
      <c r="P17" s="185"/>
      <c r="Q17" s="185"/>
      <c r="R17" s="185"/>
      <c r="S17" s="185"/>
    </row>
    <row r="18" spans="1:19" s="181" customFormat="1" ht="15.75" customHeight="1" x14ac:dyDescent="0.2">
      <c r="A18" s="183"/>
      <c r="B18" s="185"/>
      <c r="C18" s="185"/>
      <c r="D18" s="185"/>
      <c r="E18" s="185"/>
      <c r="F18" s="185"/>
      <c r="G18" s="185"/>
      <c r="H18" s="185"/>
      <c r="I18" s="185"/>
      <c r="J18" s="185"/>
      <c r="K18" s="185"/>
      <c r="L18" s="185"/>
      <c r="M18" s="185"/>
      <c r="N18" s="185"/>
      <c r="O18" s="185"/>
      <c r="P18" s="185"/>
      <c r="Q18" s="185"/>
      <c r="R18" s="185"/>
      <c r="S18" s="185"/>
    </row>
    <row r="19" spans="1:19" s="181" customFormat="1" ht="45.75" customHeight="1" x14ac:dyDescent="0.2">
      <c r="A19" s="183"/>
      <c r="B19" s="185"/>
      <c r="C19" s="185"/>
      <c r="D19" s="185"/>
      <c r="E19" s="185"/>
      <c r="F19" s="185"/>
      <c r="G19" s="185"/>
      <c r="H19" s="185"/>
      <c r="I19" s="185"/>
      <c r="J19" s="185"/>
      <c r="K19" s="185"/>
      <c r="L19" s="185"/>
      <c r="M19" s="185"/>
      <c r="N19" s="185"/>
      <c r="O19" s="185"/>
      <c r="P19" s="185"/>
      <c r="Q19" s="185"/>
      <c r="R19" s="185"/>
      <c r="S19" s="185"/>
    </row>
    <row r="20" spans="1:19" s="181" customFormat="1" ht="38.25" customHeight="1" x14ac:dyDescent="0.2">
      <c r="A20" s="183"/>
      <c r="B20" s="185"/>
      <c r="C20" s="184"/>
      <c r="D20" s="202" t="s">
        <v>93</v>
      </c>
      <c r="E20" s="202"/>
      <c r="F20" s="202"/>
      <c r="G20" s="202"/>
      <c r="H20" s="202"/>
      <c r="I20" s="202"/>
      <c r="J20" s="203"/>
      <c r="K20" s="203"/>
      <c r="L20" s="203"/>
      <c r="M20" s="203"/>
      <c r="N20" s="203"/>
      <c r="O20" s="203"/>
      <c r="P20" s="184"/>
      <c r="Q20" s="184"/>
      <c r="R20" s="184"/>
      <c r="S20" s="184"/>
    </row>
    <row r="21" spans="1:19" ht="12" customHeight="1" x14ac:dyDescent="0.2">
      <c r="C21" s="176"/>
      <c r="D21" s="176"/>
      <c r="E21" s="176"/>
      <c r="F21" s="176"/>
      <c r="G21" s="176"/>
      <c r="H21" s="176"/>
      <c r="I21" s="176"/>
      <c r="J21" s="176"/>
      <c r="K21" s="176"/>
      <c r="L21" s="176"/>
    </row>
    <row r="22" spans="1:19" ht="13.5" thickBot="1" x14ac:dyDescent="0.25">
      <c r="C22" s="180" t="s">
        <v>92</v>
      </c>
      <c r="D22" s="179"/>
      <c r="E22" s="179"/>
      <c r="F22" s="179"/>
      <c r="G22" s="179"/>
      <c r="H22" s="179"/>
      <c r="I22" s="179"/>
      <c r="J22" s="179"/>
      <c r="K22" s="179"/>
      <c r="L22" s="178"/>
      <c r="M22" s="178"/>
      <c r="N22" s="178"/>
      <c r="O22" s="178"/>
      <c r="P22" s="178"/>
      <c r="Q22" s="178"/>
    </row>
    <row r="23" spans="1:19" ht="6.75" customHeight="1" x14ac:dyDescent="0.2">
      <c r="B23" s="177"/>
      <c r="C23" s="177"/>
      <c r="D23" s="177"/>
      <c r="E23" s="177"/>
      <c r="F23" s="177"/>
      <c r="G23" s="177"/>
      <c r="H23" s="177"/>
      <c r="I23" s="177"/>
      <c r="J23" s="177"/>
      <c r="K23" s="177"/>
    </row>
    <row r="24" spans="1:19" ht="15" customHeight="1" x14ac:dyDescent="0.2">
      <c r="B24" s="177"/>
      <c r="C24" s="177"/>
      <c r="D24" s="177" t="s">
        <v>91</v>
      </c>
      <c r="E24" s="177"/>
      <c r="F24" s="177"/>
      <c r="G24" s="177"/>
      <c r="H24" s="177"/>
      <c r="I24" s="177"/>
      <c r="J24" s="176"/>
      <c r="K24" s="176"/>
      <c r="L24" s="176"/>
    </row>
    <row r="25" spans="1:19" ht="39.75" customHeight="1" x14ac:dyDescent="0.2">
      <c r="B25" s="177"/>
      <c r="C25" s="177"/>
      <c r="D25" s="200" t="s">
        <v>90</v>
      </c>
      <c r="E25" s="200"/>
      <c r="F25" s="200"/>
      <c r="G25" s="200"/>
      <c r="H25" s="200"/>
      <c r="I25" s="200"/>
      <c r="J25" s="200"/>
      <c r="K25" s="200"/>
      <c r="L25" s="200"/>
      <c r="M25" s="200"/>
      <c r="N25" s="200"/>
      <c r="O25" s="200"/>
      <c r="P25" s="200"/>
      <c r="Q25" s="200"/>
      <c r="R25" s="175"/>
    </row>
    <row r="26" spans="1:19" ht="42" customHeight="1" x14ac:dyDescent="0.2">
      <c r="B26" s="177"/>
      <c r="C26" s="177"/>
      <c r="D26" s="200" t="s">
        <v>89</v>
      </c>
      <c r="E26" s="200"/>
      <c r="F26" s="200"/>
      <c r="G26" s="200"/>
      <c r="H26" s="200"/>
      <c r="I26" s="200"/>
      <c r="J26" s="200"/>
      <c r="K26" s="200"/>
      <c r="L26" s="200"/>
      <c r="M26" s="200"/>
      <c r="N26" s="200"/>
      <c r="O26" s="200"/>
      <c r="P26" s="200"/>
      <c r="Q26" s="200"/>
      <c r="R26" s="175"/>
    </row>
    <row r="27" spans="1:19" ht="4.5" customHeight="1" x14ac:dyDescent="0.2">
      <c r="B27" s="177"/>
      <c r="C27" s="177"/>
      <c r="D27" s="177"/>
      <c r="E27" s="175"/>
      <c r="F27" s="175"/>
      <c r="G27" s="175"/>
      <c r="H27" s="175"/>
      <c r="I27" s="175"/>
      <c r="J27" s="175"/>
      <c r="K27" s="175"/>
      <c r="L27" s="175"/>
      <c r="M27" s="175"/>
      <c r="N27" s="175"/>
      <c r="O27" s="175"/>
      <c r="P27" s="175"/>
      <c r="Q27" s="175"/>
      <c r="R27" s="175"/>
    </row>
    <row r="28" spans="1:19" x14ac:dyDescent="0.2">
      <c r="B28" s="177"/>
      <c r="C28" s="177"/>
      <c r="D28" s="177"/>
      <c r="E28" s="177"/>
      <c r="F28" s="177"/>
      <c r="G28" s="177"/>
      <c r="H28" s="177"/>
      <c r="I28" s="177"/>
      <c r="J28" s="177"/>
      <c r="K28" s="177"/>
    </row>
    <row r="29" spans="1:19" x14ac:dyDescent="0.2">
      <c r="B29" s="177"/>
      <c r="C29" s="177"/>
      <c r="D29" s="177"/>
      <c r="E29" s="177"/>
      <c r="F29" s="177"/>
      <c r="G29" s="177"/>
      <c r="H29" s="177"/>
      <c r="I29" s="177"/>
      <c r="J29" s="176"/>
      <c r="K29" s="176"/>
      <c r="L29" s="176"/>
    </row>
    <row r="30" spans="1:19" x14ac:dyDescent="0.2">
      <c r="B30" s="177"/>
      <c r="C30" s="177"/>
      <c r="D30" s="177"/>
      <c r="E30" s="177"/>
      <c r="F30" s="177"/>
      <c r="G30" s="177"/>
      <c r="H30" s="177"/>
      <c r="I30" s="177"/>
      <c r="J30" s="176"/>
      <c r="K30" s="176"/>
      <c r="L30" s="176"/>
    </row>
    <row r="31" spans="1:19" x14ac:dyDescent="0.2">
      <c r="B31" s="177"/>
      <c r="C31" s="177"/>
      <c r="D31" s="177"/>
      <c r="E31" s="177"/>
      <c r="F31" s="177"/>
      <c r="G31" s="177"/>
      <c r="H31" s="177"/>
      <c r="I31" s="177"/>
      <c r="J31" s="176"/>
      <c r="K31" s="176"/>
      <c r="L31" s="176"/>
    </row>
    <row r="32" spans="1:19" x14ac:dyDescent="0.2">
      <c r="B32" s="177"/>
      <c r="C32" s="177"/>
      <c r="D32" s="177"/>
      <c r="E32" s="177"/>
      <c r="F32" s="177"/>
      <c r="G32" s="177"/>
      <c r="H32" s="177"/>
      <c r="I32" s="177"/>
      <c r="J32" s="176"/>
      <c r="K32" s="176"/>
      <c r="L32" s="176"/>
    </row>
    <row r="33" spans="2:18" x14ac:dyDescent="0.2">
      <c r="B33" s="177"/>
      <c r="C33" s="177"/>
      <c r="D33" s="177"/>
      <c r="E33" s="177"/>
      <c r="F33" s="177"/>
      <c r="G33" s="177"/>
      <c r="H33" s="177"/>
      <c r="I33" s="177"/>
      <c r="J33" s="176"/>
      <c r="K33" s="176"/>
      <c r="L33" s="176"/>
    </row>
    <row r="34" spans="2:18" ht="409.5" customHeight="1" x14ac:dyDescent="0.2">
      <c r="B34" s="177"/>
      <c r="C34" s="177"/>
      <c r="D34" s="177"/>
      <c r="E34" s="177"/>
      <c r="F34" s="177"/>
      <c r="G34" s="177"/>
      <c r="H34" s="177"/>
      <c r="I34" s="177"/>
      <c r="J34" s="176"/>
      <c r="K34" s="176"/>
      <c r="L34" s="176"/>
    </row>
    <row r="35" spans="2:18" x14ac:dyDescent="0.2">
      <c r="B35" s="177"/>
      <c r="C35" s="177"/>
      <c r="D35" s="177"/>
      <c r="E35" s="177"/>
      <c r="F35" s="177"/>
      <c r="G35" s="177"/>
      <c r="H35" s="177"/>
      <c r="I35" s="177"/>
      <c r="J35" s="176"/>
      <c r="K35" s="176"/>
      <c r="L35" s="176"/>
    </row>
    <row r="36" spans="2:18" x14ac:dyDescent="0.2">
      <c r="B36" s="177"/>
      <c r="C36" s="177"/>
      <c r="D36" s="177"/>
      <c r="E36" s="177"/>
      <c r="F36" s="177"/>
      <c r="G36" s="177"/>
      <c r="H36" s="177"/>
      <c r="I36" s="177"/>
      <c r="J36" s="176"/>
      <c r="K36" s="176"/>
      <c r="L36" s="176"/>
    </row>
    <row r="37" spans="2:18" x14ac:dyDescent="0.2">
      <c r="B37" s="177"/>
      <c r="C37" s="177"/>
      <c r="D37" s="177"/>
      <c r="E37" s="177"/>
      <c r="F37" s="177"/>
      <c r="G37" s="177"/>
      <c r="H37" s="177"/>
      <c r="I37" s="177"/>
      <c r="J37" s="176"/>
      <c r="K37" s="176"/>
      <c r="L37" s="176"/>
    </row>
    <row r="38" spans="2:18" x14ac:dyDescent="0.2">
      <c r="B38" s="177"/>
      <c r="C38" s="177"/>
      <c r="D38" s="177"/>
      <c r="E38" s="177"/>
      <c r="F38" s="177"/>
      <c r="G38" s="177"/>
      <c r="H38" s="177"/>
      <c r="I38" s="177"/>
      <c r="J38" s="176"/>
      <c r="K38" s="176"/>
      <c r="L38" s="176"/>
    </row>
    <row r="39" spans="2:18" x14ac:dyDescent="0.2">
      <c r="B39" s="177"/>
      <c r="C39" s="177"/>
      <c r="D39" s="177"/>
      <c r="E39" s="177"/>
      <c r="F39" s="177"/>
      <c r="G39" s="177"/>
      <c r="H39" s="177"/>
      <c r="I39" s="177"/>
      <c r="J39" s="176"/>
      <c r="K39" s="176"/>
      <c r="L39" s="176"/>
    </row>
    <row r="40" spans="2:18" x14ac:dyDescent="0.2">
      <c r="B40" s="177"/>
      <c r="C40" s="177"/>
      <c r="D40" s="177"/>
      <c r="E40" s="177"/>
      <c r="F40" s="177"/>
      <c r="G40" s="177"/>
      <c r="H40" s="177"/>
      <c r="I40" s="177"/>
      <c r="J40" s="176"/>
      <c r="K40" s="176"/>
      <c r="L40" s="176"/>
    </row>
    <row r="41" spans="2:18" x14ac:dyDescent="0.2">
      <c r="B41" s="177"/>
      <c r="C41" s="177"/>
      <c r="D41" s="177"/>
      <c r="E41" s="177"/>
      <c r="F41" s="177"/>
      <c r="G41" s="177"/>
      <c r="H41" s="177"/>
      <c r="I41" s="177"/>
      <c r="J41" s="176"/>
      <c r="K41" s="176"/>
      <c r="L41" s="176"/>
    </row>
    <row r="42" spans="2:18" x14ac:dyDescent="0.2">
      <c r="B42" s="177"/>
      <c r="C42" s="177"/>
      <c r="D42" s="177"/>
      <c r="E42" s="177"/>
      <c r="F42" s="177"/>
      <c r="G42" s="177"/>
      <c r="H42" s="177"/>
      <c r="I42" s="177"/>
      <c r="J42" s="176"/>
      <c r="K42" s="176"/>
      <c r="L42" s="176"/>
    </row>
    <row r="43" spans="2:18" ht="15" customHeight="1" x14ac:dyDescent="0.2">
      <c r="B43" s="177"/>
      <c r="C43" s="177"/>
      <c r="D43" s="177"/>
      <c r="E43" s="177"/>
      <c r="F43" s="177"/>
      <c r="G43" s="177"/>
      <c r="H43" s="177"/>
      <c r="I43" s="177"/>
      <c r="J43" s="176"/>
      <c r="K43" s="176"/>
      <c r="L43" s="176"/>
    </row>
    <row r="44" spans="2:18" ht="29.25" customHeight="1" x14ac:dyDescent="0.2">
      <c r="B44" s="177"/>
      <c r="C44" s="177" t="s">
        <v>101</v>
      </c>
      <c r="D44" s="177"/>
      <c r="E44" s="177"/>
      <c r="F44" s="177"/>
      <c r="G44" s="177"/>
      <c r="H44" s="177"/>
      <c r="I44" s="177"/>
      <c r="J44" s="176"/>
      <c r="K44" s="176"/>
      <c r="L44" s="176"/>
    </row>
    <row r="45" spans="2:18" ht="13.5" customHeight="1" x14ac:dyDescent="0.2">
      <c r="C45" s="176"/>
      <c r="D45" s="200" t="s">
        <v>88</v>
      </c>
      <c r="E45" s="200"/>
      <c r="F45" s="200"/>
      <c r="G45" s="200"/>
      <c r="H45" s="200"/>
      <c r="I45" s="200"/>
      <c r="J45" s="200"/>
      <c r="K45" s="200"/>
      <c r="L45" s="200"/>
      <c r="M45" s="200"/>
      <c r="N45" s="200"/>
      <c r="O45" s="200"/>
      <c r="P45" s="200"/>
      <c r="Q45" s="200"/>
      <c r="R45" s="175"/>
    </row>
    <row r="46" spans="2:18" ht="13.5" customHeight="1" x14ac:dyDescent="0.2">
      <c r="C46" s="176"/>
      <c r="D46" s="199" t="s">
        <v>105</v>
      </c>
      <c r="F46" s="196"/>
      <c r="G46" s="196"/>
      <c r="H46" s="196"/>
      <c r="I46" s="196"/>
      <c r="J46" s="196"/>
      <c r="K46" s="196"/>
      <c r="L46" s="196"/>
      <c r="M46" s="196"/>
      <c r="N46" s="196"/>
      <c r="O46" s="196"/>
      <c r="P46" s="196"/>
      <c r="Q46" s="196"/>
      <c r="R46" s="175"/>
    </row>
    <row r="47" spans="2:18" ht="27" customHeight="1" x14ac:dyDescent="0.2">
      <c r="C47" s="176"/>
      <c r="D47" s="200" t="s">
        <v>106</v>
      </c>
      <c r="E47" s="200"/>
      <c r="F47" s="200"/>
      <c r="G47" s="200"/>
      <c r="H47" s="200"/>
      <c r="I47" s="200"/>
      <c r="J47" s="200"/>
      <c r="K47" s="200"/>
      <c r="L47" s="200"/>
      <c r="M47" s="200"/>
      <c r="N47" s="200"/>
      <c r="O47" s="200"/>
      <c r="P47" s="200"/>
      <c r="Q47" s="200"/>
      <c r="R47" s="175"/>
    </row>
    <row r="48" spans="2:18" ht="33.75" customHeight="1" x14ac:dyDescent="0.2">
      <c r="C48" s="176"/>
      <c r="D48" s="200" t="s">
        <v>107</v>
      </c>
      <c r="E48" s="200"/>
      <c r="F48" s="200"/>
      <c r="G48" s="200"/>
      <c r="H48" s="200"/>
      <c r="I48" s="200"/>
      <c r="J48" s="200"/>
      <c r="K48" s="200"/>
      <c r="L48" s="200"/>
      <c r="M48" s="200"/>
      <c r="N48" s="200"/>
      <c r="O48" s="200"/>
      <c r="P48" s="200"/>
      <c r="Q48" s="200"/>
      <c r="R48" s="175"/>
    </row>
    <row r="49" spans="3:18" ht="21" customHeight="1" x14ac:dyDescent="0.2">
      <c r="C49" s="176"/>
      <c r="D49" s="200" t="s">
        <v>104</v>
      </c>
      <c r="E49" s="200"/>
      <c r="F49" s="200"/>
      <c r="G49" s="200"/>
      <c r="H49" s="200"/>
      <c r="I49" s="200"/>
      <c r="J49" s="200"/>
      <c r="K49" s="200"/>
      <c r="L49" s="200"/>
      <c r="M49" s="200"/>
      <c r="N49" s="200"/>
      <c r="O49" s="200"/>
      <c r="P49" s="200"/>
      <c r="Q49" s="200"/>
      <c r="R49" s="175"/>
    </row>
    <row r="50" spans="3:18" ht="4.5" customHeight="1" x14ac:dyDescent="0.2">
      <c r="C50" s="176"/>
      <c r="D50" s="195"/>
      <c r="E50" s="195"/>
      <c r="F50" s="195"/>
      <c r="G50" s="195"/>
      <c r="H50" s="195"/>
      <c r="I50" s="195"/>
      <c r="J50" s="195"/>
      <c r="K50" s="195"/>
      <c r="L50" s="195"/>
      <c r="M50" s="195"/>
      <c r="N50" s="195"/>
      <c r="O50" s="195"/>
      <c r="P50" s="195"/>
      <c r="Q50" s="195"/>
      <c r="R50" s="176"/>
    </row>
    <row r="51" spans="3:18" ht="16.5" customHeight="1" x14ac:dyDescent="0.2">
      <c r="D51" s="204" t="s">
        <v>87</v>
      </c>
      <c r="E51" s="204"/>
      <c r="F51" s="204"/>
      <c r="G51" s="204"/>
      <c r="H51" s="204"/>
      <c r="I51" s="204"/>
      <c r="J51" s="204"/>
      <c r="K51" s="204"/>
      <c r="L51" s="204"/>
      <c r="M51" s="204"/>
      <c r="N51" s="204"/>
      <c r="O51" s="204"/>
      <c r="P51" s="204"/>
      <c r="Q51" s="204"/>
      <c r="R51" s="175"/>
    </row>
    <row r="52" spans="3:18" ht="16.5" customHeight="1" x14ac:dyDescent="0.2">
      <c r="D52" s="200" t="s">
        <v>86</v>
      </c>
      <c r="E52" s="200"/>
      <c r="F52" s="200"/>
      <c r="G52" s="200"/>
      <c r="H52" s="200"/>
      <c r="I52" s="200"/>
      <c r="J52" s="200"/>
      <c r="K52" s="200"/>
      <c r="L52" s="200"/>
      <c r="M52" s="200"/>
      <c r="N52" s="200"/>
      <c r="O52" s="200"/>
      <c r="P52" s="200"/>
      <c r="Q52" s="200"/>
      <c r="R52" s="175"/>
    </row>
    <row r="53" spans="3:18" ht="24.75" customHeight="1" x14ac:dyDescent="0.2">
      <c r="D53" s="200" t="s">
        <v>85</v>
      </c>
      <c r="E53" s="200"/>
      <c r="F53" s="200"/>
      <c r="G53" s="200"/>
      <c r="H53" s="200"/>
      <c r="I53" s="200"/>
      <c r="J53" s="200"/>
      <c r="K53" s="200"/>
      <c r="L53" s="200"/>
      <c r="M53" s="200"/>
      <c r="N53" s="200"/>
      <c r="O53" s="200"/>
      <c r="P53" s="200"/>
      <c r="Q53" s="200"/>
      <c r="R53" s="175"/>
    </row>
    <row r="54" spans="3:18" ht="33.75" customHeight="1" x14ac:dyDescent="0.2">
      <c r="D54" s="200" t="s">
        <v>84</v>
      </c>
      <c r="E54" s="200"/>
      <c r="F54" s="200"/>
      <c r="G54" s="200"/>
      <c r="H54" s="200"/>
      <c r="I54" s="200"/>
      <c r="J54" s="200"/>
      <c r="K54" s="200"/>
      <c r="L54" s="200"/>
      <c r="M54" s="200"/>
      <c r="N54" s="200"/>
      <c r="O54" s="200"/>
      <c r="P54" s="200"/>
      <c r="Q54" s="200"/>
      <c r="R54" s="175"/>
    </row>
    <row r="55" spans="3:18" ht="4.5" customHeight="1" x14ac:dyDescent="0.2">
      <c r="D55" s="195"/>
      <c r="E55" s="195"/>
      <c r="F55" s="195"/>
      <c r="G55" s="195"/>
      <c r="H55" s="195"/>
      <c r="I55" s="195"/>
      <c r="J55" s="195"/>
      <c r="K55" s="195"/>
      <c r="L55" s="195"/>
      <c r="M55" s="195"/>
      <c r="N55" s="195"/>
      <c r="O55" s="195"/>
      <c r="P55" s="195"/>
      <c r="Q55" s="195"/>
      <c r="R55" s="176"/>
    </row>
    <row r="56" spans="3:18" ht="38.25" customHeight="1" x14ac:dyDescent="0.2">
      <c r="D56" s="200" t="s">
        <v>108</v>
      </c>
      <c r="E56" s="200"/>
      <c r="F56" s="200"/>
      <c r="G56" s="200"/>
      <c r="H56" s="200"/>
      <c r="I56" s="200"/>
      <c r="J56" s="200"/>
      <c r="K56" s="200"/>
      <c r="L56" s="200"/>
      <c r="M56" s="200"/>
      <c r="N56" s="200"/>
      <c r="O56" s="200"/>
      <c r="P56" s="200"/>
      <c r="Q56" s="200"/>
      <c r="R56" s="175"/>
    </row>
    <row r="57" spans="3:18" ht="3.75" customHeight="1" x14ac:dyDescent="0.2">
      <c r="D57" s="192"/>
      <c r="E57" s="192"/>
      <c r="F57" s="192"/>
      <c r="G57" s="192"/>
      <c r="H57" s="192"/>
      <c r="I57" s="192"/>
      <c r="J57" s="192"/>
      <c r="K57" s="192"/>
      <c r="L57" s="192"/>
      <c r="M57" s="192"/>
      <c r="N57" s="192"/>
      <c r="O57" s="192"/>
      <c r="P57" s="192"/>
      <c r="Q57" s="192"/>
      <c r="R57" s="175"/>
    </row>
    <row r="58" spans="3:18" ht="12.75" customHeight="1" x14ac:dyDescent="0.2">
      <c r="D58" s="201" t="s">
        <v>83</v>
      </c>
      <c r="E58" s="201"/>
      <c r="F58" s="201"/>
      <c r="G58" s="201"/>
      <c r="H58" s="201"/>
      <c r="I58" s="201"/>
      <c r="J58" s="201"/>
      <c r="K58" s="201"/>
      <c r="L58" s="201"/>
      <c r="M58" s="201"/>
      <c r="N58" s="201"/>
      <c r="O58" s="201"/>
      <c r="P58" s="201"/>
      <c r="Q58" s="201"/>
      <c r="R58" s="176"/>
    </row>
    <row r="59" spans="3:18" ht="41.25" customHeight="1" x14ac:dyDescent="0.2">
      <c r="D59" s="200" t="s">
        <v>82</v>
      </c>
      <c r="E59" s="200"/>
      <c r="F59" s="200"/>
      <c r="G59" s="200"/>
      <c r="H59" s="200"/>
      <c r="I59" s="200"/>
      <c r="J59" s="200"/>
      <c r="K59" s="200"/>
      <c r="L59" s="200"/>
      <c r="M59" s="200"/>
      <c r="N59" s="200"/>
      <c r="O59" s="200"/>
      <c r="P59" s="200"/>
      <c r="Q59" s="200"/>
      <c r="R59" s="175"/>
    </row>
    <row r="60" spans="3:18" ht="16.5" customHeight="1" x14ac:dyDescent="0.2">
      <c r="D60" s="200" t="s">
        <v>81</v>
      </c>
      <c r="E60" s="200"/>
      <c r="F60" s="200"/>
      <c r="G60" s="200"/>
      <c r="H60" s="200"/>
      <c r="I60" s="200"/>
      <c r="J60" s="200"/>
      <c r="K60" s="200"/>
      <c r="L60" s="200"/>
      <c r="M60" s="200"/>
      <c r="N60" s="200"/>
      <c r="O60" s="200"/>
      <c r="P60" s="200"/>
      <c r="Q60" s="200"/>
      <c r="R60" s="175"/>
    </row>
    <row r="61" spans="3:18" ht="27.75" customHeight="1" x14ac:dyDescent="0.2">
      <c r="D61" s="200" t="s">
        <v>80</v>
      </c>
      <c r="E61" s="200"/>
      <c r="F61" s="200"/>
      <c r="G61" s="200"/>
      <c r="H61" s="200"/>
      <c r="I61" s="200"/>
      <c r="J61" s="200"/>
      <c r="K61" s="200"/>
      <c r="L61" s="200"/>
      <c r="M61" s="200"/>
      <c r="N61" s="200"/>
      <c r="O61" s="200"/>
      <c r="P61" s="200"/>
      <c r="Q61" s="200"/>
      <c r="R61" s="175"/>
    </row>
    <row r="62" spans="3:18" ht="4.5" customHeight="1" x14ac:dyDescent="0.2">
      <c r="D62" s="195"/>
      <c r="E62" s="192"/>
      <c r="F62" s="192"/>
      <c r="G62" s="192"/>
      <c r="H62" s="192"/>
      <c r="I62" s="192"/>
      <c r="J62" s="192"/>
      <c r="K62" s="192"/>
      <c r="L62" s="192"/>
      <c r="M62" s="192"/>
      <c r="N62" s="192"/>
      <c r="O62" s="192"/>
      <c r="P62" s="192"/>
      <c r="Q62" s="192"/>
      <c r="R62" s="175"/>
    </row>
    <row r="63" spans="3:18" ht="15.75" customHeight="1" x14ac:dyDescent="0.2">
      <c r="D63" s="200" t="s">
        <v>109</v>
      </c>
      <c r="E63" s="200"/>
      <c r="F63" s="200"/>
      <c r="G63" s="200"/>
      <c r="H63" s="200"/>
      <c r="I63" s="200"/>
      <c r="J63" s="200"/>
      <c r="K63" s="200"/>
      <c r="L63" s="200"/>
      <c r="M63" s="200"/>
      <c r="N63" s="200"/>
      <c r="O63" s="200"/>
      <c r="P63" s="200"/>
      <c r="Q63" s="200"/>
      <c r="R63" s="175"/>
    </row>
    <row r="64" spans="3:18" ht="15.75" customHeight="1" x14ac:dyDescent="0.2">
      <c r="D64" s="200" t="s">
        <v>79</v>
      </c>
      <c r="E64" s="200"/>
      <c r="F64" s="200"/>
      <c r="G64" s="200"/>
      <c r="H64" s="200"/>
      <c r="I64" s="200"/>
      <c r="J64" s="200"/>
      <c r="K64" s="200"/>
      <c r="L64" s="200"/>
      <c r="M64" s="200"/>
      <c r="N64" s="200"/>
      <c r="O64" s="200"/>
      <c r="P64" s="200"/>
      <c r="Q64" s="200"/>
      <c r="R64" s="175"/>
    </row>
    <row r="65" spans="4:18" ht="24.75" customHeight="1" x14ac:dyDescent="0.2">
      <c r="D65" s="200" t="s">
        <v>78</v>
      </c>
      <c r="E65" s="200"/>
      <c r="F65" s="200"/>
      <c r="G65" s="200"/>
      <c r="H65" s="200"/>
      <c r="I65" s="200"/>
      <c r="J65" s="200"/>
      <c r="K65" s="200"/>
      <c r="L65" s="200"/>
      <c r="M65" s="200"/>
      <c r="N65" s="200"/>
      <c r="O65" s="200"/>
      <c r="P65" s="200"/>
      <c r="Q65" s="200"/>
      <c r="R65" s="175"/>
    </row>
    <row r="66" spans="4:18" ht="12.75" customHeight="1" x14ac:dyDescent="0.2">
      <c r="D66" s="200" t="s">
        <v>77</v>
      </c>
      <c r="E66" s="200"/>
      <c r="F66" s="200"/>
      <c r="G66" s="200"/>
      <c r="H66" s="200"/>
      <c r="I66" s="200"/>
      <c r="J66" s="200"/>
      <c r="K66" s="200"/>
      <c r="L66" s="200"/>
      <c r="M66" s="200"/>
      <c r="N66" s="200"/>
      <c r="O66" s="200"/>
      <c r="P66" s="200"/>
      <c r="Q66" s="200"/>
      <c r="R66" s="175"/>
    </row>
    <row r="67" spans="4:18" ht="25.5" customHeight="1" x14ac:dyDescent="0.2">
      <c r="D67" s="200" t="s">
        <v>76</v>
      </c>
      <c r="E67" s="200"/>
      <c r="F67" s="200"/>
      <c r="G67" s="200"/>
      <c r="H67" s="200"/>
      <c r="I67" s="200"/>
      <c r="J67" s="200"/>
      <c r="K67" s="200"/>
      <c r="L67" s="200"/>
      <c r="M67" s="200"/>
      <c r="N67" s="200"/>
      <c r="O67" s="200"/>
      <c r="P67" s="200"/>
      <c r="Q67" s="200"/>
      <c r="R67" s="175"/>
    </row>
    <row r="68" spans="4:18" ht="16.5" customHeight="1" x14ac:dyDescent="0.2">
      <c r="D68" s="200" t="s">
        <v>75</v>
      </c>
      <c r="E68" s="200"/>
      <c r="F68" s="200"/>
      <c r="G68" s="200"/>
      <c r="H68" s="200"/>
      <c r="I68" s="200"/>
      <c r="J68" s="200"/>
      <c r="K68" s="200"/>
      <c r="L68" s="200"/>
      <c r="M68" s="200"/>
      <c r="N68" s="200"/>
      <c r="O68" s="200"/>
      <c r="P68" s="200"/>
      <c r="Q68" s="200"/>
      <c r="R68" s="175"/>
    </row>
    <row r="69" spans="4:18" ht="13.5" customHeight="1" x14ac:dyDescent="0.2">
      <c r="D69" s="200" t="s">
        <v>110</v>
      </c>
      <c r="E69" s="200"/>
      <c r="F69" s="200"/>
      <c r="G69" s="200"/>
      <c r="H69" s="200"/>
      <c r="I69" s="200"/>
      <c r="J69" s="200"/>
      <c r="K69" s="200"/>
      <c r="L69" s="200"/>
      <c r="M69" s="200"/>
      <c r="N69" s="200"/>
      <c r="O69" s="200"/>
      <c r="P69" s="200"/>
      <c r="Q69" s="200"/>
    </row>
    <row r="70" spans="4:18" ht="15" customHeight="1" x14ac:dyDescent="0.2">
      <c r="D70" s="200" t="s">
        <v>111</v>
      </c>
      <c r="E70" s="200"/>
      <c r="F70" s="200"/>
      <c r="G70" s="200"/>
      <c r="H70" s="200"/>
      <c r="I70" s="200"/>
      <c r="J70" s="200"/>
      <c r="K70" s="200"/>
      <c r="L70" s="200"/>
      <c r="M70" s="200"/>
      <c r="N70" s="200"/>
      <c r="O70" s="200"/>
      <c r="P70" s="200"/>
      <c r="Q70" s="200"/>
    </row>
    <row r="71" spans="4:18" x14ac:dyDescent="0.2">
      <c r="P71" s="173"/>
      <c r="Q71" s="172"/>
      <c r="R71" s="171"/>
    </row>
    <row r="72" spans="4:18" x14ac:dyDescent="0.2"/>
    <row r="73" spans="4:18" x14ac:dyDescent="0.2"/>
    <row r="74" spans="4:18" x14ac:dyDescent="0.2"/>
    <row r="75" spans="4:18" x14ac:dyDescent="0.2"/>
    <row r="76" spans="4:18" x14ac:dyDescent="0.2"/>
    <row r="77" spans="4:18" x14ac:dyDescent="0.2"/>
  </sheetData>
  <mergeCells count="28">
    <mergeCell ref="D69:Q69"/>
    <mergeCell ref="D70:Q70"/>
    <mergeCell ref="D47:Q47"/>
    <mergeCell ref="D48:Q48"/>
    <mergeCell ref="D59:Q59"/>
    <mergeCell ref="D60:Q60"/>
    <mergeCell ref="D61:Q61"/>
    <mergeCell ref="D52:Q52"/>
    <mergeCell ref="D53:Q53"/>
    <mergeCell ref="D54:Q54"/>
    <mergeCell ref="D49:Q49"/>
    <mergeCell ref="D64:Q64"/>
    <mergeCell ref="D65:Q65"/>
    <mergeCell ref="D66:Q66"/>
    <mergeCell ref="D67:Q67"/>
    <mergeCell ref="D63:Q63"/>
    <mergeCell ref="D68:Q68"/>
    <mergeCell ref="D58:Q58"/>
    <mergeCell ref="D10:Q10"/>
    <mergeCell ref="D14:Q14"/>
    <mergeCell ref="D12:Q12"/>
    <mergeCell ref="D20:I20"/>
    <mergeCell ref="J20:O20"/>
    <mergeCell ref="D25:Q25"/>
    <mergeCell ref="D26:Q26"/>
    <mergeCell ref="D45:Q45"/>
    <mergeCell ref="D51:Q51"/>
    <mergeCell ref="D56:Q56"/>
  </mergeCells>
  <pageMargins left="0.25" right="0.25" top="0.75" bottom="0.75" header="0.3" footer="0.3"/>
  <pageSetup paperSize="9" scale="72" fitToHeight="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DE201"/>
  <sheetViews>
    <sheetView showGridLines="0" tabSelected="1" zoomScale="120" zoomScaleNormal="120" zoomScaleSheetLayoutView="100" workbookViewId="0">
      <selection activeCell="Q19" sqref="Q19"/>
    </sheetView>
  </sheetViews>
  <sheetFormatPr defaultColWidth="0" defaultRowHeight="0" customHeight="1" zeroHeight="1" x14ac:dyDescent="0.2"/>
  <cols>
    <col min="1" max="1" width="1.140625" style="69" customWidth="1"/>
    <col min="2" max="2" width="1.140625" style="12" customWidth="1"/>
    <col min="3" max="3" width="1.5703125" style="12" customWidth="1"/>
    <col min="4" max="4" width="43.85546875" style="12" customWidth="1"/>
    <col min="5" max="5" width="6.42578125" style="12" customWidth="1"/>
    <col min="6" max="17" width="8.28515625" style="12" customWidth="1"/>
    <col min="18" max="18" width="1.7109375" style="12" customWidth="1"/>
    <col min="19" max="19" width="10.28515625" style="12" customWidth="1"/>
    <col min="20" max="20" width="1.7109375" style="12" customWidth="1"/>
    <col min="21" max="21" width="1.85546875" style="69" customWidth="1"/>
    <col min="22" max="22" width="5.7109375" style="12" hidden="1" customWidth="1"/>
    <col min="23" max="23" width="5.28515625" style="12" hidden="1" customWidth="1"/>
    <col min="24" max="24" width="9.140625" style="12" hidden="1" customWidth="1"/>
    <col min="25" max="25" width="8.5703125" style="12" hidden="1" customWidth="1"/>
    <col min="26" max="26" width="9.140625" style="12" hidden="1" customWidth="1"/>
    <col min="27" max="27" width="2.5703125" style="12" hidden="1" customWidth="1"/>
    <col min="28" max="29" width="9.140625" style="12" hidden="1" customWidth="1"/>
    <col min="30" max="30" width="17.5703125" style="12" hidden="1" customWidth="1"/>
    <col min="31" max="109" width="9.140625" style="12" hidden="1" customWidth="1"/>
    <col min="110" max="16384" width="8.85546875" style="12" hidden="1"/>
  </cols>
  <sheetData>
    <row r="1" spans="3:39" s="69" customFormat="1" ht="5.25" customHeight="1" x14ac:dyDescent="0.2">
      <c r="Z1" s="69">
        <v>1</v>
      </c>
      <c r="AB1" s="69">
        <v>1</v>
      </c>
    </row>
    <row r="2" spans="3:39" ht="93.75" customHeight="1" x14ac:dyDescent="0.2">
      <c r="C2" s="28"/>
      <c r="D2" s="17"/>
      <c r="F2" s="9"/>
      <c r="G2" s="18"/>
      <c r="H2" s="18"/>
      <c r="I2" s="18"/>
      <c r="J2" s="28"/>
      <c r="K2" s="205" t="s">
        <v>69</v>
      </c>
      <c r="L2" s="206"/>
      <c r="M2" s="206"/>
      <c r="N2" s="206"/>
      <c r="O2" s="206"/>
      <c r="P2" s="206"/>
      <c r="Q2" s="206"/>
      <c r="R2" s="206"/>
      <c r="S2" s="206"/>
      <c r="T2" s="9"/>
      <c r="V2" s="98">
        <v>2</v>
      </c>
      <c r="W2" s="17"/>
      <c r="AB2" s="9">
        <v>1</v>
      </c>
      <c r="AC2" s="9" t="s">
        <v>0</v>
      </c>
      <c r="AD2" s="9">
        <v>1</v>
      </c>
      <c r="AE2" s="9" t="str">
        <f>"A"&amp;AM55</f>
        <v>A7</v>
      </c>
      <c r="AL2" s="12">
        <v>1</v>
      </c>
      <c r="AM2" s="12">
        <v>7</v>
      </c>
    </row>
    <row r="3" spans="3:39" ht="15.75" x14ac:dyDescent="0.2">
      <c r="C3" s="208"/>
      <c r="D3" s="209"/>
      <c r="E3" s="17"/>
      <c r="F3" s="208"/>
      <c r="G3" s="210"/>
      <c r="H3" s="209"/>
      <c r="I3" s="17"/>
      <c r="L3" s="17"/>
      <c r="M3" s="17"/>
      <c r="N3" s="17"/>
      <c r="O3" s="6"/>
      <c r="P3" s="5"/>
      <c r="Q3" s="17"/>
      <c r="R3" s="17"/>
      <c r="S3" s="18"/>
      <c r="T3" s="9"/>
      <c r="V3" s="98">
        <v>1</v>
      </c>
      <c r="W3" s="17"/>
      <c r="AB3" s="9"/>
      <c r="AC3" s="19" t="s">
        <v>1</v>
      </c>
      <c r="AD3" s="9"/>
      <c r="AE3" s="9"/>
    </row>
    <row r="4" spans="3:39" ht="9.75" customHeight="1" x14ac:dyDescent="0.2">
      <c r="C4" s="28"/>
      <c r="D4" s="123" t="s">
        <v>2</v>
      </c>
      <c r="F4" s="211" t="s">
        <v>3</v>
      </c>
      <c r="G4" s="211"/>
      <c r="H4" s="211"/>
      <c r="I4" s="18"/>
      <c r="J4" s="28"/>
      <c r="K4" s="28"/>
      <c r="L4" s="28"/>
      <c r="M4" s="28"/>
      <c r="N4" s="29"/>
      <c r="O4" s="17"/>
      <c r="P4" s="17"/>
      <c r="Q4" s="9"/>
      <c r="R4" s="17"/>
      <c r="S4" s="17"/>
      <c r="T4" s="9"/>
      <c r="V4" s="98"/>
      <c r="W4" s="17"/>
      <c r="AB4" s="9"/>
      <c r="AC4" s="9"/>
      <c r="AD4" s="9"/>
      <c r="AE4" s="9"/>
    </row>
    <row r="5" spans="3:39" ht="20.25" customHeight="1" thickBot="1" x14ac:dyDescent="0.25">
      <c r="C5" s="133" t="s">
        <v>4</v>
      </c>
      <c r="D5" s="169"/>
      <c r="E5" s="129"/>
      <c r="F5" s="138"/>
      <c r="G5" s="139"/>
      <c r="H5" s="139"/>
      <c r="I5" s="139"/>
      <c r="J5" s="140"/>
      <c r="K5" s="140"/>
      <c r="L5" s="137"/>
      <c r="M5" s="139"/>
      <c r="N5" s="137"/>
      <c r="O5" s="139"/>
      <c r="P5" s="137"/>
      <c r="Q5" s="141"/>
      <c r="R5" s="138"/>
      <c r="S5" s="137"/>
      <c r="T5" s="9"/>
      <c r="V5" s="17"/>
      <c r="W5" s="17"/>
      <c r="AB5" s="9"/>
      <c r="AD5" s="9"/>
      <c r="AE5" s="9"/>
    </row>
    <row r="6" spans="3:39" ht="17.25" customHeight="1" x14ac:dyDescent="0.2">
      <c r="D6" s="1"/>
      <c r="E6" s="6" t="s">
        <v>5</v>
      </c>
      <c r="F6" s="124" t="str">
        <f>AE57</f>
        <v>mar</v>
      </c>
      <c r="G6" s="124" t="str">
        <f>AE58</f>
        <v>apr</v>
      </c>
      <c r="H6" s="124" t="str">
        <f>AE59</f>
        <v>mai</v>
      </c>
      <c r="I6" s="124" t="str">
        <f>AE60</f>
        <v>jūn</v>
      </c>
      <c r="J6" s="124" t="str">
        <f>AE61</f>
        <v>jūl</v>
      </c>
      <c r="K6" s="124" t="str">
        <f>AE62</f>
        <v>aug</v>
      </c>
      <c r="L6" s="124" t="str">
        <f>AE63</f>
        <v>sep</v>
      </c>
      <c r="M6" s="124" t="str">
        <f>AE64</f>
        <v>okt</v>
      </c>
      <c r="N6" s="124" t="str">
        <f>AE65</f>
        <v>nov</v>
      </c>
      <c r="O6" s="124" t="str">
        <f>AE66</f>
        <v>dec</v>
      </c>
      <c r="P6" s="124" t="str">
        <f>AE67</f>
        <v>jan</v>
      </c>
      <c r="Q6" s="124" t="str">
        <f>AE68</f>
        <v>feb</v>
      </c>
      <c r="R6" s="124"/>
      <c r="S6" s="125" t="s">
        <v>6</v>
      </c>
      <c r="T6" s="126"/>
      <c r="V6" s="30"/>
      <c r="W6" s="1"/>
      <c r="AB6" s="19"/>
      <c r="AD6" s="19" t="s">
        <v>7</v>
      </c>
      <c r="AE6" s="19"/>
      <c r="AL6" s="12">
        <v>2</v>
      </c>
      <c r="AM6" s="12">
        <v>8</v>
      </c>
    </row>
    <row r="7" spans="3:39" ht="11.25" customHeight="1" x14ac:dyDescent="0.2">
      <c r="C7" s="40"/>
      <c r="D7" s="33"/>
      <c r="E7" s="6" t="s">
        <v>8</v>
      </c>
      <c r="F7" s="68"/>
      <c r="G7" s="13">
        <f>F85</f>
        <v>0</v>
      </c>
      <c r="H7" s="13">
        <f t="shared" ref="H7:Q7" si="0">G85</f>
        <v>0</v>
      </c>
      <c r="I7" s="13">
        <f t="shared" si="0"/>
        <v>0</v>
      </c>
      <c r="J7" s="13">
        <f t="shared" si="0"/>
        <v>0</v>
      </c>
      <c r="K7" s="13">
        <f t="shared" si="0"/>
        <v>0</v>
      </c>
      <c r="L7" s="13">
        <f t="shared" si="0"/>
        <v>0</v>
      </c>
      <c r="M7" s="13">
        <f t="shared" si="0"/>
        <v>0</v>
      </c>
      <c r="N7" s="13">
        <f t="shared" si="0"/>
        <v>0</v>
      </c>
      <c r="O7" s="13">
        <f t="shared" si="0"/>
        <v>0</v>
      </c>
      <c r="P7" s="13">
        <f t="shared" si="0"/>
        <v>0</v>
      </c>
      <c r="Q7" s="13">
        <f t="shared" si="0"/>
        <v>0</v>
      </c>
      <c r="R7" s="13"/>
      <c r="S7" s="13"/>
      <c r="T7" s="20"/>
      <c r="V7" s="31"/>
      <c r="W7" s="5"/>
      <c r="AB7" s="20"/>
      <c r="AC7" s="20"/>
      <c r="AD7" s="20"/>
      <c r="AE7" s="20"/>
      <c r="AL7" s="12">
        <v>3</v>
      </c>
      <c r="AM7" s="12">
        <v>9</v>
      </c>
    </row>
    <row r="8" spans="3:39" ht="12.75" x14ac:dyDescent="0.2">
      <c r="D8" s="41"/>
      <c r="E8" s="38" t="s">
        <v>9</v>
      </c>
      <c r="F8" s="39"/>
      <c r="G8" s="39"/>
      <c r="H8" s="39"/>
      <c r="I8" s="39"/>
      <c r="J8" s="39"/>
      <c r="K8" s="39"/>
      <c r="L8" s="39"/>
      <c r="M8" s="39"/>
      <c r="N8" s="39"/>
      <c r="O8" s="39"/>
      <c r="P8" s="39"/>
      <c r="Q8" s="39"/>
      <c r="R8" s="14"/>
      <c r="S8" s="13"/>
      <c r="T8" s="19"/>
      <c r="V8" s="31"/>
      <c r="W8" s="5"/>
      <c r="AB8" s="19"/>
      <c r="AC8" s="19"/>
      <c r="AD8" s="19"/>
      <c r="AE8" s="19"/>
      <c r="AL8" s="12">
        <v>4</v>
      </c>
      <c r="AM8" s="12">
        <v>10</v>
      </c>
    </row>
    <row r="9" spans="3:39" ht="11.25" customHeight="1" x14ac:dyDescent="0.2">
      <c r="D9" s="110" t="s">
        <v>10</v>
      </c>
      <c r="E9" s="117">
        <v>0.21</v>
      </c>
      <c r="F9" s="43"/>
      <c r="G9" s="43"/>
      <c r="H9" s="43"/>
      <c r="I9" s="43"/>
      <c r="J9" s="43"/>
      <c r="K9" s="43"/>
      <c r="L9" s="43"/>
      <c r="M9" s="43"/>
      <c r="N9" s="43"/>
      <c r="O9" s="43"/>
      <c r="P9" s="43"/>
      <c r="Q9" s="58"/>
      <c r="R9" s="10"/>
      <c r="S9" s="13">
        <f t="shared" ref="S9:S79" si="1">SUM(F9:Q9)</f>
        <v>0</v>
      </c>
      <c r="T9" s="19"/>
      <c r="V9" s="21"/>
      <c r="W9" s="116"/>
      <c r="X9" s="115"/>
      <c r="AB9" s="19"/>
      <c r="AC9" s="19"/>
      <c r="AD9" s="19"/>
      <c r="AE9" s="19"/>
      <c r="AL9" s="12">
        <v>5</v>
      </c>
      <c r="AM9" s="12">
        <v>11</v>
      </c>
    </row>
    <row r="10" spans="3:39" ht="11.25" customHeight="1" x14ac:dyDescent="0.2">
      <c r="D10" s="34" t="s">
        <v>11</v>
      </c>
      <c r="E10" s="118">
        <v>0.21</v>
      </c>
      <c r="F10" s="35"/>
      <c r="G10" s="35"/>
      <c r="H10" s="35"/>
      <c r="I10" s="35"/>
      <c r="J10" s="35"/>
      <c r="K10" s="35"/>
      <c r="L10" s="35"/>
      <c r="M10" s="35"/>
      <c r="N10" s="35"/>
      <c r="O10" s="35"/>
      <c r="P10" s="35"/>
      <c r="Q10" s="59"/>
      <c r="R10" s="10"/>
      <c r="S10" s="13">
        <f t="shared" si="1"/>
        <v>0</v>
      </c>
      <c r="T10" s="19"/>
      <c r="V10" s="21"/>
      <c r="W10" s="116"/>
      <c r="AL10" s="12">
        <v>6</v>
      </c>
      <c r="AM10" s="12">
        <v>12</v>
      </c>
    </row>
    <row r="11" spans="3:39" ht="12.75" x14ac:dyDescent="0.2">
      <c r="D11" s="21"/>
      <c r="E11" s="6" t="s">
        <v>6</v>
      </c>
      <c r="F11" s="88">
        <f>SUM(F9:F10)</f>
        <v>0</v>
      </c>
      <c r="G11" s="88">
        <f t="shared" ref="G11:Q11" si="2">SUM(G9:G10)</f>
        <v>0</v>
      </c>
      <c r="H11" s="88">
        <f t="shared" si="2"/>
        <v>0</v>
      </c>
      <c r="I11" s="88">
        <f t="shared" si="2"/>
        <v>0</v>
      </c>
      <c r="J11" s="88">
        <f t="shared" si="2"/>
        <v>0</v>
      </c>
      <c r="K11" s="88">
        <f t="shared" si="2"/>
        <v>0</v>
      </c>
      <c r="L11" s="88">
        <f t="shared" si="2"/>
        <v>0</v>
      </c>
      <c r="M11" s="88">
        <f t="shared" si="2"/>
        <v>0</v>
      </c>
      <c r="N11" s="88">
        <f t="shared" si="2"/>
        <v>0</v>
      </c>
      <c r="O11" s="88">
        <f t="shared" si="2"/>
        <v>0</v>
      </c>
      <c r="P11" s="88">
        <f t="shared" si="2"/>
        <v>0</v>
      </c>
      <c r="Q11" s="88">
        <f t="shared" si="2"/>
        <v>0</v>
      </c>
      <c r="R11" s="10"/>
      <c r="S11" s="13"/>
      <c r="T11" s="19"/>
      <c r="V11" s="21"/>
      <c r="W11" s="32"/>
    </row>
    <row r="12" spans="3:39" ht="11.25" customHeight="1" x14ac:dyDescent="0.2">
      <c r="D12" s="4" t="s">
        <v>73</v>
      </c>
      <c r="E12" s="102"/>
      <c r="F12" s="101"/>
      <c r="G12" s="101"/>
      <c r="H12" s="101"/>
      <c r="I12" s="101"/>
      <c r="J12" s="101"/>
      <c r="K12" s="101"/>
      <c r="L12" s="101"/>
      <c r="M12" s="101"/>
      <c r="N12" s="101"/>
      <c r="O12" s="101"/>
      <c r="P12" s="101"/>
      <c r="Q12" s="101"/>
      <c r="R12" s="10"/>
      <c r="S12" s="13"/>
      <c r="T12" s="19"/>
      <c r="V12" s="21"/>
      <c r="W12" s="32"/>
    </row>
    <row r="13" spans="3:39" ht="11.25" customHeight="1" x14ac:dyDescent="0.2">
      <c r="D13" s="70"/>
      <c r="E13" s="118">
        <v>0.21</v>
      </c>
      <c r="F13" s="35"/>
      <c r="G13" s="35"/>
      <c r="H13" s="35"/>
      <c r="I13" s="35"/>
      <c r="J13" s="35"/>
      <c r="K13" s="35"/>
      <c r="L13" s="35"/>
      <c r="M13" s="35"/>
      <c r="N13" s="35"/>
      <c r="O13" s="35"/>
      <c r="P13" s="35"/>
      <c r="Q13" s="59"/>
      <c r="R13" s="10"/>
      <c r="S13" s="13">
        <f t="shared" si="1"/>
        <v>0</v>
      </c>
      <c r="T13" s="19"/>
      <c r="V13" s="21"/>
      <c r="W13" s="116"/>
      <c r="AL13" s="12">
        <v>7</v>
      </c>
      <c r="AM13" s="12">
        <v>13</v>
      </c>
    </row>
    <row r="14" spans="3:39" ht="11.25" customHeight="1" x14ac:dyDescent="0.2">
      <c r="D14" s="70"/>
      <c r="E14" s="118">
        <v>0.21</v>
      </c>
      <c r="F14" s="35"/>
      <c r="G14" s="35"/>
      <c r="H14" s="35"/>
      <c r="I14" s="35"/>
      <c r="J14" s="35"/>
      <c r="K14" s="35"/>
      <c r="L14" s="35"/>
      <c r="M14" s="35"/>
      <c r="N14" s="35"/>
      <c r="O14" s="35"/>
      <c r="P14" s="35"/>
      <c r="Q14" s="59"/>
      <c r="R14" s="10"/>
      <c r="S14" s="13">
        <f t="shared" si="1"/>
        <v>0</v>
      </c>
      <c r="T14" s="19"/>
      <c r="V14" s="21"/>
      <c r="W14" s="116"/>
      <c r="AL14" s="12">
        <v>8</v>
      </c>
      <c r="AM14" s="12">
        <v>14</v>
      </c>
    </row>
    <row r="15" spans="3:39" ht="11.25" customHeight="1" x14ac:dyDescent="0.2">
      <c r="D15" s="70"/>
      <c r="E15" s="118">
        <v>0.21</v>
      </c>
      <c r="F15" s="35"/>
      <c r="G15" s="35"/>
      <c r="H15" s="35"/>
      <c r="I15" s="35"/>
      <c r="J15" s="35"/>
      <c r="K15" s="35"/>
      <c r="L15" s="35"/>
      <c r="M15" s="35"/>
      <c r="N15" s="35"/>
      <c r="O15" s="35"/>
      <c r="P15" s="35"/>
      <c r="Q15" s="59"/>
      <c r="R15" s="10"/>
      <c r="S15" s="13">
        <f t="shared" si="1"/>
        <v>0</v>
      </c>
      <c r="T15" s="19"/>
      <c r="V15" s="21"/>
      <c r="W15" s="116"/>
      <c r="AL15" s="12">
        <v>9</v>
      </c>
      <c r="AM15" s="12">
        <v>15</v>
      </c>
    </row>
    <row r="16" spans="3:39" ht="11.25" customHeight="1" x14ac:dyDescent="0.2">
      <c r="D16" s="70"/>
      <c r="E16" s="118">
        <v>0.21</v>
      </c>
      <c r="F16" s="35"/>
      <c r="G16" s="35"/>
      <c r="H16" s="35"/>
      <c r="I16" s="35"/>
      <c r="J16" s="35"/>
      <c r="K16" s="35"/>
      <c r="L16" s="35"/>
      <c r="M16" s="35"/>
      <c r="N16" s="35"/>
      <c r="O16" s="35"/>
      <c r="P16" s="35"/>
      <c r="Q16" s="59"/>
      <c r="R16" s="10"/>
      <c r="S16" s="13">
        <f t="shared" si="1"/>
        <v>0</v>
      </c>
      <c r="T16" s="19"/>
      <c r="V16" s="21"/>
      <c r="W16" s="116"/>
      <c r="AL16" s="12">
        <v>10</v>
      </c>
      <c r="AM16" s="12">
        <v>16</v>
      </c>
    </row>
    <row r="17" spans="4:39" ht="11.25" customHeight="1" x14ac:dyDescent="0.2">
      <c r="D17" s="70"/>
      <c r="E17" s="118">
        <v>0.21</v>
      </c>
      <c r="F17" s="35"/>
      <c r="G17" s="35"/>
      <c r="H17" s="35"/>
      <c r="I17" s="35"/>
      <c r="J17" s="35"/>
      <c r="K17" s="35"/>
      <c r="L17" s="35"/>
      <c r="M17" s="35"/>
      <c r="N17" s="35"/>
      <c r="O17" s="35"/>
      <c r="P17" s="35"/>
      <c r="Q17" s="59"/>
      <c r="R17" s="10"/>
      <c r="S17" s="13">
        <f t="shared" si="1"/>
        <v>0</v>
      </c>
      <c r="T17" s="19"/>
      <c r="V17" s="21"/>
      <c r="W17" s="116"/>
      <c r="AL17" s="12">
        <v>11</v>
      </c>
      <c r="AM17" s="12">
        <v>17</v>
      </c>
    </row>
    <row r="18" spans="4:39" ht="11.25" customHeight="1" x14ac:dyDescent="0.2">
      <c r="D18" s="70"/>
      <c r="E18" s="118">
        <v>0.21</v>
      </c>
      <c r="F18" s="35"/>
      <c r="G18" s="35"/>
      <c r="H18" s="35"/>
      <c r="I18" s="35"/>
      <c r="J18" s="35"/>
      <c r="K18" s="35"/>
      <c r="L18" s="35"/>
      <c r="M18" s="35"/>
      <c r="N18" s="35"/>
      <c r="O18" s="35"/>
      <c r="P18" s="35"/>
      <c r="Q18" s="59"/>
      <c r="R18" s="10"/>
      <c r="S18" s="13">
        <f t="shared" si="1"/>
        <v>0</v>
      </c>
      <c r="T18" s="19"/>
      <c r="V18" s="21"/>
      <c r="W18" s="116"/>
      <c r="AL18" s="12">
        <v>12</v>
      </c>
      <c r="AM18" s="12">
        <v>22</v>
      </c>
    </row>
    <row r="19" spans="4:39" ht="11.25" customHeight="1" x14ac:dyDescent="0.2">
      <c r="D19" s="70"/>
      <c r="E19" s="118">
        <v>0.21</v>
      </c>
      <c r="F19" s="35"/>
      <c r="G19" s="35"/>
      <c r="H19" s="35"/>
      <c r="I19" s="35"/>
      <c r="J19" s="35"/>
      <c r="K19" s="35"/>
      <c r="L19" s="35"/>
      <c r="M19" s="35"/>
      <c r="N19" s="35"/>
      <c r="O19" s="35"/>
      <c r="P19" s="35"/>
      <c r="Q19" s="59"/>
      <c r="R19" s="10"/>
      <c r="S19" s="13">
        <f t="shared" si="1"/>
        <v>0</v>
      </c>
      <c r="T19" s="19"/>
      <c r="V19" s="21"/>
      <c r="W19" s="116"/>
      <c r="AL19" s="12">
        <v>13</v>
      </c>
      <c r="AM19" s="12">
        <v>23</v>
      </c>
    </row>
    <row r="20" spans="4:39" ht="11.25" customHeight="1" x14ac:dyDescent="0.2">
      <c r="D20" s="70"/>
      <c r="E20" s="118">
        <v>0.21</v>
      </c>
      <c r="F20" s="35"/>
      <c r="G20" s="35"/>
      <c r="H20" s="35"/>
      <c r="I20" s="35"/>
      <c r="J20" s="35"/>
      <c r="K20" s="35"/>
      <c r="L20" s="35"/>
      <c r="M20" s="35"/>
      <c r="N20" s="35"/>
      <c r="O20" s="35"/>
      <c r="P20" s="35"/>
      <c r="Q20" s="59"/>
      <c r="R20" s="10"/>
      <c r="S20" s="13">
        <f t="shared" si="1"/>
        <v>0</v>
      </c>
      <c r="T20" s="19"/>
      <c r="V20" s="21"/>
      <c r="W20" s="116"/>
      <c r="AL20" s="12">
        <v>14</v>
      </c>
      <c r="AM20" s="12">
        <v>28</v>
      </c>
    </row>
    <row r="21" spans="4:39" ht="11.25" customHeight="1" x14ac:dyDescent="0.2">
      <c r="D21" s="70"/>
      <c r="E21" s="118">
        <v>0.21</v>
      </c>
      <c r="F21" s="35"/>
      <c r="G21" s="35"/>
      <c r="H21" s="35"/>
      <c r="I21" s="35"/>
      <c r="J21" s="35"/>
      <c r="K21" s="35"/>
      <c r="L21" s="35"/>
      <c r="M21" s="35"/>
      <c r="N21" s="35"/>
      <c r="O21" s="35"/>
      <c r="P21" s="35"/>
      <c r="Q21" s="59"/>
      <c r="R21" s="10"/>
      <c r="S21" s="13">
        <f t="shared" si="1"/>
        <v>0</v>
      </c>
      <c r="T21" s="19"/>
      <c r="V21" s="21"/>
      <c r="W21" s="116"/>
      <c r="AL21" s="12">
        <v>15</v>
      </c>
      <c r="AM21" s="12">
        <v>29</v>
      </c>
    </row>
    <row r="22" spans="4:39" ht="11.25" customHeight="1" x14ac:dyDescent="0.2">
      <c r="D22" s="70"/>
      <c r="E22" s="118">
        <v>0.21</v>
      </c>
      <c r="F22" s="35"/>
      <c r="G22" s="35"/>
      <c r="H22" s="35"/>
      <c r="I22" s="35"/>
      <c r="J22" s="35"/>
      <c r="K22" s="35"/>
      <c r="L22" s="35"/>
      <c r="M22" s="35"/>
      <c r="N22" s="35"/>
      <c r="O22" s="35"/>
      <c r="P22" s="35"/>
      <c r="Q22" s="59"/>
      <c r="R22" s="10"/>
      <c r="S22" s="13">
        <f t="shared" si="1"/>
        <v>0</v>
      </c>
      <c r="T22" s="19"/>
      <c r="V22" s="21"/>
      <c r="W22" s="116"/>
      <c r="AL22" s="12">
        <v>16</v>
      </c>
      <c r="AM22" s="12">
        <v>30</v>
      </c>
    </row>
    <row r="23" spans="4:39" ht="11.25" customHeight="1" x14ac:dyDescent="0.2">
      <c r="D23" s="70"/>
      <c r="E23" s="118">
        <v>0.21</v>
      </c>
      <c r="F23" s="35"/>
      <c r="G23" s="35"/>
      <c r="H23" s="35"/>
      <c r="I23" s="35"/>
      <c r="J23" s="35"/>
      <c r="K23" s="35"/>
      <c r="L23" s="35"/>
      <c r="M23" s="35"/>
      <c r="N23" s="35"/>
      <c r="O23" s="35"/>
      <c r="P23" s="35"/>
      <c r="Q23" s="59"/>
      <c r="R23" s="10"/>
      <c r="S23" s="13">
        <f t="shared" si="1"/>
        <v>0</v>
      </c>
      <c r="T23" s="19"/>
      <c r="V23" s="21"/>
      <c r="W23" s="116"/>
      <c r="AL23" s="12">
        <v>17</v>
      </c>
      <c r="AM23" s="12">
        <v>31</v>
      </c>
    </row>
    <row r="24" spans="4:39" ht="12.75" x14ac:dyDescent="0.2">
      <c r="D24" s="2"/>
      <c r="E24" s="6" t="s">
        <v>6</v>
      </c>
      <c r="F24" s="13">
        <f>SUM(F13:F23)</f>
        <v>0</v>
      </c>
      <c r="G24" s="13">
        <f t="shared" ref="G24:Q24" si="3">SUM(G13:G23)</f>
        <v>0</v>
      </c>
      <c r="H24" s="13">
        <f t="shared" si="3"/>
        <v>0</v>
      </c>
      <c r="I24" s="13">
        <f t="shared" si="3"/>
        <v>0</v>
      </c>
      <c r="J24" s="13">
        <f t="shared" si="3"/>
        <v>0</v>
      </c>
      <c r="K24" s="13">
        <f t="shared" si="3"/>
        <v>0</v>
      </c>
      <c r="L24" s="13">
        <f t="shared" si="3"/>
        <v>0</v>
      </c>
      <c r="M24" s="13">
        <f t="shared" si="3"/>
        <v>0</v>
      </c>
      <c r="N24" s="13">
        <f t="shared" si="3"/>
        <v>0</v>
      </c>
      <c r="O24" s="13">
        <f t="shared" si="3"/>
        <v>0</v>
      </c>
      <c r="P24" s="13">
        <f t="shared" si="3"/>
        <v>0</v>
      </c>
      <c r="Q24" s="13">
        <f t="shared" si="3"/>
        <v>0</v>
      </c>
      <c r="R24" s="13"/>
      <c r="S24" s="13">
        <f>SUM(S13:S23)</f>
        <v>0</v>
      </c>
      <c r="T24" s="19"/>
      <c r="V24" s="21"/>
      <c r="W24" s="32"/>
      <c r="AD24" s="22">
        <v>2</v>
      </c>
      <c r="AE24" s="22">
        <f>AD24-1</f>
        <v>1</v>
      </c>
      <c r="AF24" s="22"/>
      <c r="AG24" s="22">
        <v>2</v>
      </c>
      <c r="AH24" s="22">
        <f>AG24-1</f>
        <v>1</v>
      </c>
      <c r="AL24" s="12">
        <v>18</v>
      </c>
      <c r="AM24" s="12">
        <v>32</v>
      </c>
    </row>
    <row r="25" spans="4:39" ht="12.75" x14ac:dyDescent="0.2">
      <c r="D25" s="5" t="s">
        <v>13</v>
      </c>
      <c r="E25" s="6"/>
      <c r="F25" s="13"/>
      <c r="G25" s="13"/>
      <c r="H25" s="13"/>
      <c r="I25" s="13"/>
      <c r="J25" s="13"/>
      <c r="K25" s="13"/>
      <c r="L25" s="13"/>
      <c r="M25" s="13"/>
      <c r="N25" s="13"/>
      <c r="O25" s="13"/>
      <c r="P25" s="13"/>
      <c r="Q25" s="13"/>
      <c r="R25" s="13"/>
      <c r="S25" s="13"/>
      <c r="T25" s="19"/>
      <c r="V25" s="21"/>
      <c r="W25" s="32"/>
      <c r="AD25" s="22"/>
      <c r="AE25" s="22"/>
      <c r="AF25" s="22"/>
      <c r="AG25" s="22"/>
      <c r="AH25" s="22"/>
    </row>
    <row r="26" spans="4:39" ht="11.25" customHeight="1" x14ac:dyDescent="0.2">
      <c r="D26" s="34" t="s">
        <v>14</v>
      </c>
      <c r="E26" s="118">
        <v>0</v>
      </c>
      <c r="F26" s="35"/>
      <c r="G26" s="35"/>
      <c r="H26" s="35"/>
      <c r="I26" s="35"/>
      <c r="J26" s="35"/>
      <c r="K26" s="35"/>
      <c r="L26" s="35"/>
      <c r="M26" s="35"/>
      <c r="N26" s="35"/>
      <c r="O26" s="35"/>
      <c r="P26" s="35"/>
      <c r="Q26" s="59"/>
      <c r="R26" s="10"/>
      <c r="S26" s="13">
        <f>SUM(F26:Q26)</f>
        <v>0</v>
      </c>
      <c r="T26" s="19"/>
      <c r="V26" s="21"/>
      <c r="W26" s="116"/>
      <c r="AC26" s="23" t="s">
        <v>15</v>
      </c>
      <c r="AD26" s="23"/>
      <c r="AE26" s="23"/>
      <c r="AF26" s="23" t="s">
        <v>16</v>
      </c>
      <c r="AG26" s="23"/>
      <c r="AH26" s="23"/>
      <c r="AL26" s="12">
        <v>19</v>
      </c>
      <c r="AM26" s="12">
        <v>33</v>
      </c>
    </row>
    <row r="27" spans="4:39" ht="11.25" customHeight="1" x14ac:dyDescent="0.2">
      <c r="D27" s="34"/>
      <c r="E27" s="118">
        <v>0</v>
      </c>
      <c r="F27" s="99"/>
      <c r="G27" s="99"/>
      <c r="H27" s="99"/>
      <c r="I27" s="99"/>
      <c r="J27" s="99"/>
      <c r="K27" s="99"/>
      <c r="L27" s="99"/>
      <c r="M27" s="99"/>
      <c r="N27" s="99"/>
      <c r="O27" s="99"/>
      <c r="P27" s="99"/>
      <c r="Q27" s="100"/>
      <c r="R27" s="3"/>
      <c r="S27" s="13">
        <f>SUM(F27:Q27)</f>
        <v>0</v>
      </c>
      <c r="T27" s="19"/>
      <c r="V27" s="21"/>
      <c r="W27" s="116"/>
      <c r="AB27" s="19">
        <v>1</v>
      </c>
      <c r="AC27" s="24">
        <f>IF(AE24&gt;=$AB$27,0,$AB$27)</f>
        <v>0</v>
      </c>
      <c r="AD27" s="24">
        <f>IF(AC27=0,0,LOOKUP(AC27,$AB$27:$AB$53,#REF!))</f>
        <v>0</v>
      </c>
      <c r="AE27" s="24">
        <f>IF(AC27=0,0,LOOKUP(AC27,$AB$27:$AB$53,#REF!))</f>
        <v>0</v>
      </c>
      <c r="AF27" s="24">
        <f>IF($AH$24&gt;=AB27,0,AB27)</f>
        <v>0</v>
      </c>
      <c r="AG27" s="12">
        <f>IF($AF$27=0,0,LOOKUP($AF$27,$AB$27:$AB$53,#REF!))</f>
        <v>0</v>
      </c>
      <c r="AH27" s="12">
        <f>IF(AF27=0,0,LOOKUP(AF27,$AB$27:$AB$53,#REF!))</f>
        <v>0</v>
      </c>
      <c r="AL27" s="12">
        <v>20</v>
      </c>
      <c r="AM27" s="12">
        <v>34</v>
      </c>
    </row>
    <row r="28" spans="4:39" ht="11.25" customHeight="1" x14ac:dyDescent="0.2">
      <c r="D28" s="34" t="s">
        <v>17</v>
      </c>
      <c r="E28" s="118">
        <v>0.21</v>
      </c>
      <c r="F28" s="35"/>
      <c r="G28" s="35"/>
      <c r="H28" s="35"/>
      <c r="I28" s="35"/>
      <c r="J28" s="35"/>
      <c r="K28" s="35"/>
      <c r="L28" s="35"/>
      <c r="M28" s="35"/>
      <c r="N28" s="35"/>
      <c r="O28" s="35"/>
      <c r="P28" s="35"/>
      <c r="Q28" s="59"/>
      <c r="R28" s="10"/>
      <c r="S28" s="13">
        <f t="shared" si="1"/>
        <v>0</v>
      </c>
      <c r="T28" s="19"/>
      <c r="V28" s="21"/>
      <c r="W28" s="116"/>
      <c r="AB28" s="19">
        <v>2</v>
      </c>
      <c r="AC28" s="24">
        <f t="shared" ref="AC28:AC53" si="4">IF($AE$24&gt;=AB28,0,AC27+1)</f>
        <v>1</v>
      </c>
      <c r="AD28" s="24" t="e">
        <f>IF(AC28=0,0,LOOKUP(AC28,$AB$27:$AB$53,#REF!))</f>
        <v>#REF!</v>
      </c>
      <c r="AE28" s="24" t="e">
        <f>IF(AC28=0,0,LOOKUP(AC28,$AB$27:$AB$53,#REF!))</f>
        <v>#REF!</v>
      </c>
      <c r="AF28" s="24">
        <f t="shared" ref="AF28:AF53" si="5">IF($AH$24&gt;=AB28,0,AF27+1)</f>
        <v>1</v>
      </c>
      <c r="AG28" s="12" t="e">
        <f>IF(AF28=0,0,LOOKUP(AF28,$AB$27:$AB$53,#REF!))</f>
        <v>#REF!</v>
      </c>
      <c r="AH28" s="12" t="e">
        <f>IF(AF28=0,0,LOOKUP(AF28,$AB$27:$AB$53,#REF!))</f>
        <v>#REF!</v>
      </c>
      <c r="AL28" s="12">
        <v>21</v>
      </c>
      <c r="AM28" s="12">
        <v>35</v>
      </c>
    </row>
    <row r="29" spans="4:39" ht="11.25" customHeight="1" x14ac:dyDescent="0.2">
      <c r="D29" s="70"/>
      <c r="E29" s="118">
        <v>0.21</v>
      </c>
      <c r="F29" s="35"/>
      <c r="G29" s="35"/>
      <c r="H29" s="35"/>
      <c r="I29" s="35"/>
      <c r="J29" s="35"/>
      <c r="K29" s="35"/>
      <c r="L29" s="35"/>
      <c r="M29" s="35"/>
      <c r="N29" s="35"/>
      <c r="O29" s="35"/>
      <c r="P29" s="35"/>
      <c r="Q29" s="59"/>
      <c r="R29" s="10"/>
      <c r="S29" s="13">
        <f t="shared" si="1"/>
        <v>0</v>
      </c>
      <c r="T29" s="19"/>
      <c r="V29" s="21"/>
      <c r="W29" s="116"/>
      <c r="AB29" s="19">
        <v>3</v>
      </c>
      <c r="AC29" s="24">
        <f t="shared" si="4"/>
        <v>2</v>
      </c>
      <c r="AD29" s="24" t="e">
        <f>IF(AC29=0,0,LOOKUP(AC29,$AB$27:$AB$53,#REF!))</f>
        <v>#REF!</v>
      </c>
      <c r="AE29" s="24" t="e">
        <f>IF(AC29=0,0,LOOKUP(AC29,$AB$27:$AB$53,#REF!))</f>
        <v>#REF!</v>
      </c>
      <c r="AF29" s="24">
        <f t="shared" si="5"/>
        <v>2</v>
      </c>
      <c r="AG29" s="12" t="e">
        <f>IF(AF29=0,0,LOOKUP(AF29,$AB$27:$AB$53,#REF!))</f>
        <v>#REF!</v>
      </c>
      <c r="AH29" s="12" t="e">
        <f>IF(AF29=0,0,LOOKUP(AF29,$AB$27:$AB$53,#REF!))</f>
        <v>#REF!</v>
      </c>
      <c r="AL29" s="12">
        <v>22</v>
      </c>
      <c r="AM29" s="12">
        <v>36</v>
      </c>
    </row>
    <row r="30" spans="4:39" ht="11.25" customHeight="1" x14ac:dyDescent="0.2">
      <c r="D30" s="103"/>
      <c r="E30" s="118">
        <v>0.21</v>
      </c>
      <c r="F30" s="53"/>
      <c r="G30" s="53"/>
      <c r="H30" s="53"/>
      <c r="I30" s="53"/>
      <c r="J30" s="53"/>
      <c r="K30" s="53"/>
      <c r="L30" s="53"/>
      <c r="M30" s="53"/>
      <c r="N30" s="53"/>
      <c r="O30" s="53"/>
      <c r="P30" s="53"/>
      <c r="Q30" s="63"/>
      <c r="R30" s="10"/>
      <c r="S30" s="13">
        <f t="shared" si="1"/>
        <v>0</v>
      </c>
      <c r="T30" s="19"/>
      <c r="V30" s="21"/>
      <c r="W30" s="116"/>
      <c r="AB30" s="19">
        <v>4</v>
      </c>
      <c r="AC30" s="24">
        <f t="shared" si="4"/>
        <v>3</v>
      </c>
      <c r="AD30" s="24" t="e">
        <f>IF(AC30=0,0,LOOKUP(AC30,$AB$27:$AB$53,#REF!))</f>
        <v>#REF!</v>
      </c>
      <c r="AE30" s="24" t="e">
        <f>IF(AC30=0,0,LOOKUP(AC30,$AB$27:$AB$53,#REF!))</f>
        <v>#REF!</v>
      </c>
      <c r="AF30" s="24">
        <f t="shared" si="5"/>
        <v>3</v>
      </c>
      <c r="AG30" s="12" t="e">
        <f>IF(AF30=0,0,LOOKUP(AF30,$AB$27:$AB$53,#REF!))</f>
        <v>#REF!</v>
      </c>
      <c r="AH30" s="12" t="e">
        <f>IF(AF30=0,0,LOOKUP(AF30,$AB$27:$AB$53,#REF!))</f>
        <v>#REF!</v>
      </c>
      <c r="AL30" s="12">
        <v>23</v>
      </c>
      <c r="AM30" s="12">
        <v>37</v>
      </c>
    </row>
    <row r="31" spans="4:39" ht="10.5" customHeight="1" x14ac:dyDescent="0.2">
      <c r="D31" s="107"/>
      <c r="E31" s="108" t="s">
        <v>18</v>
      </c>
      <c r="F31" s="109">
        <f t="shared" ref="F31:Q31" si="6">(F9*$E$9)+(F10*$E$10)+(F13*$E$13)+(F14*$E$14)+(F15*$E$15)+(F16*$E$16)+(F17*$E$17)+(F18*$E$18)+(F19*$E$19)+(F20*$E$20)+(F21*$E$21)+(F22*$E$22)+(F23*$E$23)+(F26*$E$26)+(F27*$E$27)+(F28*$E$28)+(F29*$E$29)+(F30*$E$30)</f>
        <v>0</v>
      </c>
      <c r="G31" s="109">
        <f t="shared" si="6"/>
        <v>0</v>
      </c>
      <c r="H31" s="109">
        <f t="shared" si="6"/>
        <v>0</v>
      </c>
      <c r="I31" s="109">
        <f t="shared" si="6"/>
        <v>0</v>
      </c>
      <c r="J31" s="109">
        <f t="shared" si="6"/>
        <v>0</v>
      </c>
      <c r="K31" s="109">
        <f t="shared" si="6"/>
        <v>0</v>
      </c>
      <c r="L31" s="109">
        <f t="shared" si="6"/>
        <v>0</v>
      </c>
      <c r="M31" s="109">
        <f t="shared" si="6"/>
        <v>0</v>
      </c>
      <c r="N31" s="109">
        <f t="shared" si="6"/>
        <v>0</v>
      </c>
      <c r="O31" s="109">
        <f t="shared" si="6"/>
        <v>0</v>
      </c>
      <c r="P31" s="109">
        <f t="shared" si="6"/>
        <v>0</v>
      </c>
      <c r="Q31" s="109">
        <f t="shared" si="6"/>
        <v>0</v>
      </c>
      <c r="R31" s="14"/>
      <c r="S31" s="13">
        <f>(S9*$E$9)+(S10*$E$10)+(S13*$E$13)+(S14*$E$14)+(S15*$E$15)+(S16*$E$16)+(S17*$E$17)+(S18*$E$18)+(S19*$E$19)+(S20*$E$20)+(S21*$E$21)+(S22*$E$22)+(S23*$E$23)+(S26*$E$26)+(S27*$E$27)+(S28*$E$28)+(S29*$E$29)+(S30*$E$30)</f>
        <v>0</v>
      </c>
      <c r="T31" s="19"/>
      <c r="V31" s="2"/>
      <c r="W31" s="2"/>
      <c r="AB31" s="19">
        <v>5</v>
      </c>
      <c r="AC31" s="24">
        <f t="shared" si="4"/>
        <v>4</v>
      </c>
      <c r="AD31" s="24" t="e">
        <f>IF(AC31=0,0,LOOKUP(AC31,$AB$27:$AB$53,#REF!))</f>
        <v>#REF!</v>
      </c>
      <c r="AE31" s="24" t="e">
        <f>IF(AC31=0,0,LOOKUP(AC31,$AB$27:$AB$53,#REF!))</f>
        <v>#REF!</v>
      </c>
      <c r="AF31" s="24">
        <f t="shared" si="5"/>
        <v>4</v>
      </c>
      <c r="AG31" s="12" t="e">
        <f>IF(AF31=0,0,LOOKUP(AF31,$AB$27:$AB$53,#REF!))</f>
        <v>#REF!</v>
      </c>
      <c r="AH31" s="12" t="e">
        <f>IF(AF31=0,0,LOOKUP(AF31,$AB$27:$AB$53,#REF!))</f>
        <v>#REF!</v>
      </c>
      <c r="AL31" s="12">
        <v>24</v>
      </c>
      <c r="AM31" s="12">
        <v>38</v>
      </c>
    </row>
    <row r="32" spans="4:39" ht="11.25" customHeight="1" x14ac:dyDescent="0.2">
      <c r="D32" s="2"/>
      <c r="E32" s="6" t="s">
        <v>19</v>
      </c>
      <c r="F32" s="13">
        <f>SUM(F11)+F24+SUM(F26:F31)</f>
        <v>0</v>
      </c>
      <c r="G32" s="13">
        <f t="shared" ref="G32:Q32" si="7">SUM(G11)+G24+SUM(G26:G31)</f>
        <v>0</v>
      </c>
      <c r="H32" s="13">
        <f t="shared" si="7"/>
        <v>0</v>
      </c>
      <c r="I32" s="13">
        <f t="shared" si="7"/>
        <v>0</v>
      </c>
      <c r="J32" s="13">
        <f t="shared" si="7"/>
        <v>0</v>
      </c>
      <c r="K32" s="13">
        <f t="shared" si="7"/>
        <v>0</v>
      </c>
      <c r="L32" s="13">
        <f t="shared" si="7"/>
        <v>0</v>
      </c>
      <c r="M32" s="13">
        <f t="shared" si="7"/>
        <v>0</v>
      </c>
      <c r="N32" s="13">
        <f t="shared" si="7"/>
        <v>0</v>
      </c>
      <c r="O32" s="13">
        <f t="shared" si="7"/>
        <v>0</v>
      </c>
      <c r="P32" s="13">
        <f t="shared" si="7"/>
        <v>0</v>
      </c>
      <c r="Q32" s="13">
        <f t="shared" si="7"/>
        <v>0</v>
      </c>
      <c r="R32" s="13"/>
      <c r="S32" s="13">
        <f>SUM(S9:S10,S24,S26:S31)</f>
        <v>0</v>
      </c>
      <c r="T32" s="19"/>
      <c r="V32" s="5"/>
      <c r="W32" s="2"/>
      <c r="AB32" s="19">
        <v>6</v>
      </c>
      <c r="AC32" s="24">
        <f t="shared" si="4"/>
        <v>5</v>
      </c>
      <c r="AD32" s="24" t="e">
        <f>IF(AC32=0,0,LOOKUP(AC32,$AB$27:$AB$53,#REF!))</f>
        <v>#REF!</v>
      </c>
      <c r="AE32" s="24" t="e">
        <f>IF(AC32=0,0,LOOKUP(AC32,$AB$27:$AB$53,#REF!))</f>
        <v>#REF!</v>
      </c>
      <c r="AF32" s="24">
        <f t="shared" si="5"/>
        <v>5</v>
      </c>
      <c r="AG32" s="12" t="e">
        <f>IF(AF32=0,0,LOOKUP(AF32,$AB$27:$AB$53,#REF!))</f>
        <v>#REF!</v>
      </c>
      <c r="AH32" s="12" t="e">
        <f>IF(AF32=0,0,LOOKUP(AF32,$AB$27:$AB$53,#REF!))</f>
        <v>#REF!</v>
      </c>
      <c r="AL32" s="12">
        <v>25</v>
      </c>
      <c r="AM32" s="12">
        <v>39</v>
      </c>
    </row>
    <row r="33" spans="3:39" ht="17.25" customHeight="1" thickBot="1" x14ac:dyDescent="0.25">
      <c r="C33" s="133" t="s">
        <v>20</v>
      </c>
      <c r="D33" s="134"/>
      <c r="E33" s="135"/>
      <c r="F33" s="129"/>
      <c r="G33" s="129"/>
      <c r="H33" s="129"/>
      <c r="I33" s="129"/>
      <c r="J33" s="129"/>
      <c r="K33" s="129"/>
      <c r="L33" s="129"/>
      <c r="M33" s="129"/>
      <c r="N33" s="129"/>
      <c r="O33" s="129"/>
      <c r="P33" s="129"/>
      <c r="Q33" s="129"/>
      <c r="R33" s="136"/>
      <c r="S33" s="132"/>
      <c r="T33" s="19"/>
      <c r="V33" s="5"/>
      <c r="W33" s="2"/>
      <c r="AB33" s="19">
        <v>7</v>
      </c>
      <c r="AC33" s="24">
        <f t="shared" si="4"/>
        <v>6</v>
      </c>
      <c r="AD33" s="24" t="e">
        <f>IF(AC33=0,0,LOOKUP(AC33,$AB$27:$AB$53,#REF!))</f>
        <v>#REF!</v>
      </c>
      <c r="AE33" s="24" t="e">
        <f>IF(AC33=0,0,LOOKUP(AC33,$AB$27:$AB$53,#REF!))</f>
        <v>#REF!</v>
      </c>
      <c r="AF33" s="24">
        <f t="shared" si="5"/>
        <v>6</v>
      </c>
      <c r="AG33" s="12" t="e">
        <f>IF(AF33=0,0,LOOKUP(AF33,$AB$27:$AB$53,#REF!))</f>
        <v>#REF!</v>
      </c>
      <c r="AH33" s="12" t="e">
        <f>IF(AF33=0,0,LOOKUP(AF33,$AB$27:$AB$53,#REF!))</f>
        <v>#REF!</v>
      </c>
      <c r="AL33" s="12">
        <v>26</v>
      </c>
      <c r="AM33" s="12">
        <v>40</v>
      </c>
    </row>
    <row r="34" spans="3:39" ht="15.75" x14ac:dyDescent="0.2">
      <c r="C34" s="40"/>
      <c r="D34" s="4" t="s">
        <v>21</v>
      </c>
      <c r="E34" s="5"/>
      <c r="F34" s="127" t="str">
        <f t="shared" ref="F34:Q34" si="8">F6</f>
        <v>mar</v>
      </c>
      <c r="G34" s="127" t="str">
        <f t="shared" si="8"/>
        <v>apr</v>
      </c>
      <c r="H34" s="127" t="str">
        <f t="shared" si="8"/>
        <v>mai</v>
      </c>
      <c r="I34" s="127" t="str">
        <f t="shared" si="8"/>
        <v>jūn</v>
      </c>
      <c r="J34" s="127" t="str">
        <f t="shared" si="8"/>
        <v>jūl</v>
      </c>
      <c r="K34" s="127" t="str">
        <f t="shared" si="8"/>
        <v>aug</v>
      </c>
      <c r="L34" s="127" t="str">
        <f t="shared" si="8"/>
        <v>sep</v>
      </c>
      <c r="M34" s="127" t="str">
        <f t="shared" si="8"/>
        <v>okt</v>
      </c>
      <c r="N34" s="127" t="str">
        <f t="shared" si="8"/>
        <v>nov</v>
      </c>
      <c r="O34" s="127" t="str">
        <f t="shared" si="8"/>
        <v>dec</v>
      </c>
      <c r="P34" s="127" t="str">
        <f t="shared" si="8"/>
        <v>jan</v>
      </c>
      <c r="Q34" s="127" t="str">
        <f t="shared" si="8"/>
        <v>feb</v>
      </c>
      <c r="R34" s="128"/>
      <c r="S34" s="125" t="s">
        <v>6</v>
      </c>
      <c r="T34" s="126"/>
      <c r="V34" s="5"/>
      <c r="W34" s="2"/>
      <c r="AB34" s="19"/>
      <c r="AC34" s="24"/>
      <c r="AD34" s="24"/>
      <c r="AE34" s="24"/>
      <c r="AF34" s="24"/>
    </row>
    <row r="35" spans="3:39" ht="11.25" customHeight="1" x14ac:dyDescent="0.2">
      <c r="D35" s="48" t="s">
        <v>22</v>
      </c>
      <c r="E35" s="119">
        <v>0.21</v>
      </c>
      <c r="F35" s="49"/>
      <c r="G35" s="49"/>
      <c r="H35" s="49"/>
      <c r="I35" s="49"/>
      <c r="J35" s="49"/>
      <c r="K35" s="49"/>
      <c r="L35" s="49"/>
      <c r="M35" s="49"/>
      <c r="N35" s="49"/>
      <c r="O35" s="49"/>
      <c r="P35" s="49"/>
      <c r="Q35" s="54"/>
      <c r="R35" s="10"/>
      <c r="S35" s="13">
        <f t="shared" ref="S35:S49" si="9">SUM(F35:Q35)</f>
        <v>0</v>
      </c>
      <c r="T35" s="19"/>
      <c r="V35" s="21"/>
      <c r="W35" s="116"/>
      <c r="AB35" s="19">
        <v>8</v>
      </c>
      <c r="AC35" s="24">
        <f>IF($AE$24&gt;=AB35,0,AC33+1)</f>
        <v>7</v>
      </c>
      <c r="AD35" s="24" t="e">
        <f>IF(AC35=0,0,LOOKUP(AC35,$AB$27:$AB$53,#REF!))</f>
        <v>#REF!</v>
      </c>
      <c r="AE35" s="24" t="e">
        <f>IF(AC35=0,0,LOOKUP(AC35,$AB$27:$AB$53,#REF!))</f>
        <v>#REF!</v>
      </c>
      <c r="AF35" s="24">
        <f>IF($AH$24&gt;=AB35,0,AF33+1)</f>
        <v>7</v>
      </c>
      <c r="AG35" s="12" t="e">
        <f>IF(AF35=0,0,LOOKUP(AF35,$AB$27:$AB$53,#REF!))</f>
        <v>#REF!</v>
      </c>
      <c r="AH35" s="12" t="e">
        <f>IF(AF35=0,0,LOOKUP(AF35,$AB$27:$AB$53,#REF!))</f>
        <v>#REF!</v>
      </c>
      <c r="AL35" s="12">
        <v>27</v>
      </c>
      <c r="AM35" s="12">
        <v>42</v>
      </c>
    </row>
    <row r="36" spans="3:39" ht="12.75" x14ac:dyDescent="0.2">
      <c r="D36" s="104"/>
      <c r="E36" s="105"/>
      <c r="F36" s="106"/>
      <c r="G36" s="106"/>
      <c r="H36" s="106"/>
      <c r="I36" s="106"/>
      <c r="J36" s="106"/>
      <c r="K36" s="106"/>
      <c r="L36" s="106"/>
      <c r="M36" s="106"/>
      <c r="N36" s="106"/>
      <c r="O36" s="106"/>
      <c r="P36" s="106"/>
      <c r="Q36" s="106"/>
      <c r="R36" s="10"/>
      <c r="S36" s="13"/>
      <c r="T36" s="19"/>
      <c r="V36" s="21"/>
      <c r="W36" s="32"/>
      <c r="AB36" s="19"/>
      <c r="AC36" s="24"/>
      <c r="AD36" s="24"/>
      <c r="AE36" s="24"/>
      <c r="AF36" s="24"/>
    </row>
    <row r="37" spans="3:39" ht="11.25" customHeight="1" x14ac:dyDescent="0.2">
      <c r="D37" s="50" t="s">
        <v>23</v>
      </c>
      <c r="E37" s="118">
        <v>0.21</v>
      </c>
      <c r="F37" s="51"/>
      <c r="G37" s="51"/>
      <c r="H37" s="51"/>
      <c r="I37" s="51"/>
      <c r="J37" s="51"/>
      <c r="K37" s="51"/>
      <c r="L37" s="51"/>
      <c r="M37" s="51"/>
      <c r="N37" s="51"/>
      <c r="O37" s="51"/>
      <c r="P37" s="51"/>
      <c r="Q37" s="55"/>
      <c r="R37" s="10"/>
      <c r="S37" s="13">
        <f t="shared" si="9"/>
        <v>0</v>
      </c>
      <c r="T37" s="19"/>
      <c r="V37" s="21"/>
      <c r="W37" s="116"/>
      <c r="AB37" s="19">
        <v>9</v>
      </c>
      <c r="AC37" s="24">
        <f>IF($AE$24&gt;=AB37,0,AC35+1)</f>
        <v>8</v>
      </c>
      <c r="AD37" s="24" t="e">
        <f>IF(AC37=0,0,LOOKUP(AC37,$AB$27:$AB$53,#REF!))</f>
        <v>#REF!</v>
      </c>
      <c r="AE37" s="24" t="e">
        <f>IF(AC37=0,0,LOOKUP(AC37,$AB$27:$AB$53,#REF!))</f>
        <v>#REF!</v>
      </c>
      <c r="AF37" s="24">
        <f>IF($AH$24&gt;=AB37,0,AF35+1)</f>
        <v>8</v>
      </c>
      <c r="AG37" s="12" t="e">
        <f>IF(AF37=0,0,LOOKUP(AF37,$AB$27:$AB$53,#REF!))</f>
        <v>#REF!</v>
      </c>
      <c r="AH37" s="12" t="e">
        <f>IF(AF37=0,0,LOOKUP(AF37,$AB$27:$AB$53,#REF!))</f>
        <v>#REF!</v>
      </c>
      <c r="AL37" s="12">
        <v>28</v>
      </c>
      <c r="AM37" s="12">
        <v>43</v>
      </c>
    </row>
    <row r="38" spans="3:39" ht="11.25" customHeight="1" x14ac:dyDescent="0.2">
      <c r="D38" s="50" t="s">
        <v>24</v>
      </c>
      <c r="E38" s="118">
        <v>0.21</v>
      </c>
      <c r="F38" s="51"/>
      <c r="G38" s="51"/>
      <c r="H38" s="51"/>
      <c r="I38" s="51"/>
      <c r="J38" s="51"/>
      <c r="K38" s="51"/>
      <c r="L38" s="51"/>
      <c r="M38" s="51"/>
      <c r="N38" s="51"/>
      <c r="O38" s="51"/>
      <c r="P38" s="51"/>
      <c r="Q38" s="55"/>
      <c r="R38" s="10"/>
      <c r="S38" s="13">
        <f t="shared" si="9"/>
        <v>0</v>
      </c>
      <c r="T38" s="19"/>
      <c r="V38" s="21"/>
      <c r="W38" s="116"/>
      <c r="AB38" s="19">
        <v>10</v>
      </c>
      <c r="AC38" s="24">
        <f t="shared" si="4"/>
        <v>9</v>
      </c>
      <c r="AD38" s="24" t="e">
        <f>IF(AC38=0,0,LOOKUP(AC38,$AB$27:$AB$53,#REF!))</f>
        <v>#REF!</v>
      </c>
      <c r="AE38" s="24" t="e">
        <f>IF(AC38=0,0,LOOKUP(AC38,$AB$27:$AB$53,#REF!))</f>
        <v>#REF!</v>
      </c>
      <c r="AF38" s="24">
        <f t="shared" si="5"/>
        <v>9</v>
      </c>
      <c r="AG38" s="12" t="e">
        <f>IF(AF38=0,0,LOOKUP(AF38,$AB$27:$AB$53,#REF!))</f>
        <v>#REF!</v>
      </c>
      <c r="AH38" s="12" t="e">
        <f>IF(AF38=0,0,LOOKUP(AF38,$AB$27:$AB$53,#REF!))</f>
        <v>#REF!</v>
      </c>
      <c r="AL38" s="12">
        <v>29</v>
      </c>
      <c r="AM38" s="12">
        <v>44</v>
      </c>
    </row>
    <row r="39" spans="3:39" ht="11.25" customHeight="1" x14ac:dyDescent="0.2">
      <c r="D39" s="50" t="s">
        <v>25</v>
      </c>
      <c r="E39" s="118">
        <v>0</v>
      </c>
      <c r="F39" s="51"/>
      <c r="G39" s="51"/>
      <c r="H39" s="51"/>
      <c r="I39" s="51"/>
      <c r="J39" s="51"/>
      <c r="K39" s="51"/>
      <c r="L39" s="51"/>
      <c r="M39" s="51"/>
      <c r="N39" s="51"/>
      <c r="O39" s="51"/>
      <c r="P39" s="51"/>
      <c r="Q39" s="55"/>
      <c r="R39" s="10"/>
      <c r="S39" s="13">
        <f t="shared" si="9"/>
        <v>0</v>
      </c>
      <c r="T39" s="19"/>
      <c r="V39" s="21"/>
      <c r="W39" s="116"/>
      <c r="AB39" s="19">
        <v>11</v>
      </c>
      <c r="AC39" s="24">
        <f t="shared" si="4"/>
        <v>10</v>
      </c>
      <c r="AD39" s="24" t="e">
        <f>IF(AC39=0,0,LOOKUP(AC39,$AB$27:$AB$53,#REF!))</f>
        <v>#REF!</v>
      </c>
      <c r="AE39" s="24" t="e">
        <f>IF(AC39=0,0,LOOKUP(AC39,$AB$27:$AB$53,#REF!))</f>
        <v>#REF!</v>
      </c>
      <c r="AF39" s="24">
        <f t="shared" si="5"/>
        <v>10</v>
      </c>
      <c r="AG39" s="12" t="e">
        <f>IF(AF39=0,0,LOOKUP(AF39,$AB$27:$AB$53,#REF!))</f>
        <v>#REF!</v>
      </c>
      <c r="AH39" s="12" t="e">
        <f>IF(AF39=0,0,LOOKUP(AF39,$AB$27:$AB$53,#REF!))</f>
        <v>#REF!</v>
      </c>
      <c r="AL39" s="12">
        <v>30</v>
      </c>
      <c r="AM39" s="12">
        <v>45</v>
      </c>
    </row>
    <row r="40" spans="3:39" ht="11.25" customHeight="1" x14ac:dyDescent="0.2">
      <c r="D40" s="50" t="s">
        <v>26</v>
      </c>
      <c r="E40" s="118">
        <v>0.21</v>
      </c>
      <c r="F40" s="51"/>
      <c r="G40" s="51"/>
      <c r="H40" s="51"/>
      <c r="I40" s="51"/>
      <c r="J40" s="51"/>
      <c r="K40" s="51"/>
      <c r="L40" s="51"/>
      <c r="M40" s="51"/>
      <c r="N40" s="51"/>
      <c r="O40" s="51"/>
      <c r="P40" s="51"/>
      <c r="Q40" s="55"/>
      <c r="R40" s="10"/>
      <c r="S40" s="13">
        <f t="shared" si="9"/>
        <v>0</v>
      </c>
      <c r="T40" s="19"/>
      <c r="V40" s="21"/>
      <c r="W40" s="116"/>
      <c r="AB40" s="19">
        <v>12</v>
      </c>
      <c r="AC40" s="24">
        <f t="shared" si="4"/>
        <v>11</v>
      </c>
      <c r="AD40" s="24" t="e">
        <f>IF(AC40=0,0,LOOKUP(AC40,$AB$27:$AB$53,#REF!))</f>
        <v>#REF!</v>
      </c>
      <c r="AE40" s="24" t="e">
        <f>IF(AC40=0,0,LOOKUP(AC40,$AB$27:$AB$53,#REF!))</f>
        <v>#REF!</v>
      </c>
      <c r="AF40" s="24">
        <f t="shared" si="5"/>
        <v>11</v>
      </c>
      <c r="AG40" s="12" t="e">
        <f>IF(AF40=0,0,LOOKUP(AF40,$AB$27:$AB$53,#REF!))</f>
        <v>#REF!</v>
      </c>
      <c r="AH40" s="12" t="e">
        <f>IF(AF40=0,0,LOOKUP(AF40,$AB$27:$AB$53,#REF!))</f>
        <v>#REF!</v>
      </c>
      <c r="AL40" s="12">
        <v>31</v>
      </c>
      <c r="AM40" s="12">
        <v>46</v>
      </c>
    </row>
    <row r="41" spans="3:39" ht="11.25" customHeight="1" x14ac:dyDescent="0.2">
      <c r="D41" s="50" t="s">
        <v>27</v>
      </c>
      <c r="E41" s="118">
        <v>0.21</v>
      </c>
      <c r="F41" s="51"/>
      <c r="G41" s="51"/>
      <c r="H41" s="51"/>
      <c r="I41" s="51"/>
      <c r="J41" s="51"/>
      <c r="K41" s="51"/>
      <c r="L41" s="51"/>
      <c r="M41" s="51"/>
      <c r="N41" s="51"/>
      <c r="O41" s="51"/>
      <c r="P41" s="51"/>
      <c r="Q41" s="55"/>
      <c r="R41" s="10"/>
      <c r="S41" s="13">
        <f t="shared" si="9"/>
        <v>0</v>
      </c>
      <c r="T41" s="19"/>
      <c r="V41" s="21"/>
      <c r="W41" s="116"/>
      <c r="AB41" s="19">
        <v>13</v>
      </c>
      <c r="AC41" s="24">
        <f t="shared" si="4"/>
        <v>12</v>
      </c>
      <c r="AD41" s="24" t="e">
        <f>IF(AC41=0,0,LOOKUP(AC41,$AB$27:$AB$53,#REF!))</f>
        <v>#REF!</v>
      </c>
      <c r="AE41" s="24" t="e">
        <f>IF(AC41=0,0,LOOKUP(AC41,$AB$27:$AB$53,#REF!))</f>
        <v>#REF!</v>
      </c>
      <c r="AF41" s="24">
        <f t="shared" si="5"/>
        <v>12</v>
      </c>
      <c r="AG41" s="12" t="e">
        <f>IF(AF41=0,0,LOOKUP(AF41,$AB$27:$AB$53,#REF!))</f>
        <v>#REF!</v>
      </c>
      <c r="AH41" s="12" t="e">
        <f>IF(AF41=0,0,LOOKUP(AF41,$AB$27:$AB$53,#REF!))</f>
        <v>#REF!</v>
      </c>
      <c r="AL41" s="12">
        <v>32</v>
      </c>
      <c r="AM41" s="12">
        <v>47</v>
      </c>
    </row>
    <row r="42" spans="3:39" ht="11.25" customHeight="1" x14ac:dyDescent="0.2">
      <c r="D42" s="50" t="s">
        <v>28</v>
      </c>
      <c r="E42" s="118">
        <v>0.21</v>
      </c>
      <c r="F42" s="51"/>
      <c r="G42" s="51"/>
      <c r="H42" s="51"/>
      <c r="I42" s="51"/>
      <c r="J42" s="51"/>
      <c r="K42" s="51"/>
      <c r="L42" s="51"/>
      <c r="M42" s="51"/>
      <c r="N42" s="51"/>
      <c r="O42" s="51"/>
      <c r="P42" s="51"/>
      <c r="Q42" s="55"/>
      <c r="R42" s="10"/>
      <c r="S42" s="13">
        <f t="shared" si="9"/>
        <v>0</v>
      </c>
      <c r="T42" s="19"/>
      <c r="V42" s="21"/>
      <c r="W42" s="116"/>
      <c r="AB42" s="19">
        <v>14</v>
      </c>
      <c r="AC42" s="24">
        <f t="shared" si="4"/>
        <v>13</v>
      </c>
      <c r="AD42" s="24" t="e">
        <f>IF(AC42=0,0,LOOKUP(AC42,$AB$27:$AB$53,#REF!))</f>
        <v>#REF!</v>
      </c>
      <c r="AE42" s="24" t="e">
        <f>IF(AC42=0,0,LOOKUP(AC42,$AB$27:$AB$53,#REF!))</f>
        <v>#REF!</v>
      </c>
      <c r="AF42" s="24">
        <f t="shared" si="5"/>
        <v>13</v>
      </c>
      <c r="AG42" s="12" t="e">
        <f>IF(AF42=0,0,LOOKUP(AF42,$AB$27:$AB$53,#REF!))</f>
        <v>#REF!</v>
      </c>
      <c r="AH42" s="12" t="e">
        <f>IF(AF42=0,0,LOOKUP(AF42,$AB$27:$AB$53,#REF!))</f>
        <v>#REF!</v>
      </c>
      <c r="AL42" s="12">
        <v>33</v>
      </c>
      <c r="AM42" s="12">
        <v>48</v>
      </c>
    </row>
    <row r="43" spans="3:39" ht="11.25" customHeight="1" x14ac:dyDescent="0.2">
      <c r="D43" s="50" t="s">
        <v>29</v>
      </c>
      <c r="E43" s="118">
        <v>0.21</v>
      </c>
      <c r="F43" s="51"/>
      <c r="G43" s="51"/>
      <c r="H43" s="51"/>
      <c r="I43" s="51"/>
      <c r="J43" s="51"/>
      <c r="K43" s="51"/>
      <c r="L43" s="51"/>
      <c r="M43" s="51"/>
      <c r="N43" s="51"/>
      <c r="O43" s="51"/>
      <c r="P43" s="51"/>
      <c r="Q43" s="55"/>
      <c r="R43" s="10"/>
      <c r="S43" s="13">
        <f t="shared" si="9"/>
        <v>0</v>
      </c>
      <c r="T43" s="19"/>
      <c r="V43" s="21"/>
      <c r="W43" s="116"/>
      <c r="AB43" s="19">
        <v>15</v>
      </c>
      <c r="AC43" s="24">
        <f t="shared" si="4"/>
        <v>14</v>
      </c>
      <c r="AD43" s="24" t="e">
        <f>IF(AC43=0,0,LOOKUP(AC43,$AB$27:$AB$53,#REF!))</f>
        <v>#REF!</v>
      </c>
      <c r="AE43" s="24" t="e">
        <f>IF(AC43=0,0,LOOKUP(AC43,$AB$27:$AB$53,#REF!))</f>
        <v>#REF!</v>
      </c>
      <c r="AF43" s="24">
        <f t="shared" si="5"/>
        <v>14</v>
      </c>
      <c r="AG43" s="12" t="e">
        <f>IF(AF43=0,0,LOOKUP(AF43,$AB$27:$AB$53,#REF!))</f>
        <v>#REF!</v>
      </c>
      <c r="AH43" s="12" t="e">
        <f>IF(AF43=0,0,LOOKUP(AF43,$AB$27:$AB$53,#REF!))</f>
        <v>#REF!</v>
      </c>
      <c r="AL43" s="12">
        <v>34</v>
      </c>
      <c r="AM43" s="12">
        <v>49</v>
      </c>
    </row>
    <row r="44" spans="3:39" ht="11.25" customHeight="1" x14ac:dyDescent="0.2">
      <c r="D44" s="50" t="s">
        <v>29</v>
      </c>
      <c r="E44" s="118">
        <v>0.21</v>
      </c>
      <c r="F44" s="51"/>
      <c r="G44" s="51"/>
      <c r="H44" s="51"/>
      <c r="I44" s="51"/>
      <c r="J44" s="51"/>
      <c r="K44" s="51"/>
      <c r="L44" s="51"/>
      <c r="M44" s="51"/>
      <c r="N44" s="51"/>
      <c r="O44" s="51"/>
      <c r="P44" s="51"/>
      <c r="Q44" s="55"/>
      <c r="R44" s="10"/>
      <c r="S44" s="13">
        <f t="shared" si="9"/>
        <v>0</v>
      </c>
      <c r="T44" s="19"/>
      <c r="V44" s="21"/>
      <c r="W44" s="116"/>
      <c r="AB44" s="19">
        <v>16</v>
      </c>
      <c r="AC44" s="24">
        <f t="shared" si="4"/>
        <v>15</v>
      </c>
      <c r="AD44" s="24" t="e">
        <f>IF(AC44=0,0,LOOKUP(AC44,$AB$27:$AB$53,#REF!))</f>
        <v>#REF!</v>
      </c>
      <c r="AE44" s="24" t="e">
        <f>IF(AC44=0,0,LOOKUP(AC44,$AB$27:$AB$53,#REF!))</f>
        <v>#REF!</v>
      </c>
      <c r="AF44" s="24">
        <f t="shared" si="5"/>
        <v>15</v>
      </c>
      <c r="AG44" s="12" t="e">
        <f>IF(AF44=0,0,LOOKUP(AF44,$AB$27:$AB$53,#REF!))</f>
        <v>#REF!</v>
      </c>
      <c r="AH44" s="12" t="e">
        <f>IF(AF44=0,0,LOOKUP(AF44,$AB$27:$AB$53,#REF!))</f>
        <v>#REF!</v>
      </c>
      <c r="AL44" s="12">
        <v>35</v>
      </c>
      <c r="AM44" s="12">
        <v>50</v>
      </c>
    </row>
    <row r="45" spans="3:39" ht="11.25" customHeight="1" x14ac:dyDescent="0.2">
      <c r="D45" s="50"/>
      <c r="E45" s="118">
        <v>0.21</v>
      </c>
      <c r="F45" s="51"/>
      <c r="G45" s="51"/>
      <c r="H45" s="51"/>
      <c r="I45" s="51"/>
      <c r="J45" s="51"/>
      <c r="K45" s="51"/>
      <c r="L45" s="51"/>
      <c r="M45" s="51"/>
      <c r="N45" s="51"/>
      <c r="O45" s="51"/>
      <c r="P45" s="51"/>
      <c r="Q45" s="55"/>
      <c r="R45" s="10"/>
      <c r="S45" s="13">
        <f t="shared" si="9"/>
        <v>0</v>
      </c>
      <c r="T45" s="19"/>
      <c r="V45" s="21"/>
      <c r="W45" s="116"/>
      <c r="AB45" s="19">
        <v>17</v>
      </c>
      <c r="AC45" s="24">
        <f t="shared" si="4"/>
        <v>16</v>
      </c>
      <c r="AD45" s="24" t="e">
        <f>IF(AC45=0,0,LOOKUP(AC45,$AB$27:$AB$53,#REF!))</f>
        <v>#REF!</v>
      </c>
      <c r="AE45" s="24" t="e">
        <f>IF(AC45=0,0,LOOKUP(AC45,$AB$27:$AB$53,#REF!))</f>
        <v>#REF!</v>
      </c>
      <c r="AF45" s="24">
        <f t="shared" si="5"/>
        <v>16</v>
      </c>
      <c r="AG45" s="12" t="e">
        <f>IF(AF45=0,0,LOOKUP(AF45,$AB$27:$AB$53,#REF!))</f>
        <v>#REF!</v>
      </c>
      <c r="AH45" s="12" t="e">
        <f>IF(AF45=0,0,LOOKUP(AF45,$AB$27:$AB$53,#REF!))</f>
        <v>#REF!</v>
      </c>
      <c r="AL45" s="12">
        <v>36</v>
      </c>
      <c r="AM45" s="12">
        <v>51</v>
      </c>
    </row>
    <row r="46" spans="3:39" ht="11.25" customHeight="1" x14ac:dyDescent="0.2">
      <c r="D46" s="50"/>
      <c r="E46" s="118">
        <v>0.21</v>
      </c>
      <c r="F46" s="51"/>
      <c r="G46" s="51"/>
      <c r="H46" s="51"/>
      <c r="I46" s="51"/>
      <c r="J46" s="51"/>
      <c r="K46" s="51"/>
      <c r="L46" s="51"/>
      <c r="M46" s="51"/>
      <c r="N46" s="51"/>
      <c r="O46" s="51"/>
      <c r="P46" s="51"/>
      <c r="Q46" s="55"/>
      <c r="R46" s="10"/>
      <c r="S46" s="13">
        <f t="shared" si="9"/>
        <v>0</v>
      </c>
      <c r="T46" s="19"/>
      <c r="V46" s="21"/>
      <c r="W46" s="116"/>
      <c r="AB46" s="19">
        <v>18</v>
      </c>
      <c r="AC46" s="24">
        <f t="shared" si="4"/>
        <v>17</v>
      </c>
      <c r="AD46" s="24" t="e">
        <f>IF(AC46=0,0,LOOKUP(AC46,$AB$27:$AB$53,#REF!))</f>
        <v>#REF!</v>
      </c>
      <c r="AE46" s="24" t="e">
        <f>IF(AC46=0,0,LOOKUP(AC46,$AB$27:$AB$53,#REF!))</f>
        <v>#REF!</v>
      </c>
      <c r="AF46" s="24">
        <f t="shared" si="5"/>
        <v>17</v>
      </c>
      <c r="AG46" s="12" t="e">
        <f>IF(AF46=0,0,LOOKUP(AF46,$AB$27:$AB$53,#REF!))</f>
        <v>#REF!</v>
      </c>
      <c r="AH46" s="12" t="e">
        <f>IF(AF46=0,0,LOOKUP(AF46,$AB$27:$AB$53,#REF!))</f>
        <v>#REF!</v>
      </c>
      <c r="AL46" s="12">
        <v>37</v>
      </c>
      <c r="AM46" s="12">
        <v>52</v>
      </c>
    </row>
    <row r="47" spans="3:39" ht="11.25" customHeight="1" x14ac:dyDescent="0.2">
      <c r="D47" s="50"/>
      <c r="E47" s="118">
        <v>0.21</v>
      </c>
      <c r="F47" s="51"/>
      <c r="G47" s="51"/>
      <c r="H47" s="51"/>
      <c r="I47" s="51"/>
      <c r="J47" s="51"/>
      <c r="K47" s="51"/>
      <c r="L47" s="51"/>
      <c r="M47" s="51"/>
      <c r="N47" s="51"/>
      <c r="O47" s="51"/>
      <c r="P47" s="51"/>
      <c r="Q47" s="55"/>
      <c r="R47" s="10"/>
      <c r="S47" s="13">
        <f t="shared" si="9"/>
        <v>0</v>
      </c>
      <c r="T47" s="19"/>
      <c r="V47" s="21"/>
      <c r="W47" s="116"/>
      <c r="AB47" s="19">
        <v>19</v>
      </c>
      <c r="AC47" s="24">
        <f t="shared" si="4"/>
        <v>18</v>
      </c>
      <c r="AD47" s="24" t="e">
        <f>IF(AC47=0,0,LOOKUP(AC47,$AB$27:$AB$53,#REF!))</f>
        <v>#REF!</v>
      </c>
      <c r="AE47" s="24" t="e">
        <f>IF(AC47=0,0,LOOKUP(AC47,$AB$27:$AB$53,#REF!))</f>
        <v>#REF!</v>
      </c>
      <c r="AF47" s="24">
        <f t="shared" si="5"/>
        <v>18</v>
      </c>
      <c r="AG47" s="12" t="e">
        <f>IF(AF47=0,0,LOOKUP(AF47,$AB$27:$AB$53,#REF!))</f>
        <v>#REF!</v>
      </c>
      <c r="AH47" s="12" t="e">
        <f>IF(AF47=0,0,LOOKUP(AF47,$AB$27:$AB$53,#REF!))</f>
        <v>#REF!</v>
      </c>
      <c r="AL47" s="12">
        <v>38</v>
      </c>
      <c r="AM47" s="12">
        <v>53</v>
      </c>
    </row>
    <row r="48" spans="3:39" ht="11.25" customHeight="1" x14ac:dyDescent="0.2">
      <c r="D48" s="50"/>
      <c r="E48" s="118">
        <v>0.21</v>
      </c>
      <c r="F48" s="51"/>
      <c r="G48" s="51"/>
      <c r="H48" s="51"/>
      <c r="I48" s="51"/>
      <c r="J48" s="51"/>
      <c r="K48" s="51"/>
      <c r="L48" s="51"/>
      <c r="M48" s="51"/>
      <c r="N48" s="51"/>
      <c r="O48" s="51"/>
      <c r="P48" s="51"/>
      <c r="Q48" s="55"/>
      <c r="R48" s="10"/>
      <c r="S48" s="13">
        <f t="shared" si="9"/>
        <v>0</v>
      </c>
      <c r="T48" s="19"/>
      <c r="V48" s="21"/>
      <c r="W48" s="116"/>
      <c r="AB48" s="19">
        <v>20</v>
      </c>
      <c r="AC48" s="24">
        <f t="shared" si="4"/>
        <v>19</v>
      </c>
      <c r="AD48" s="24" t="e">
        <f>IF(AC48=0,0,LOOKUP(AC48,$AB$27:$AB$53,#REF!))</f>
        <v>#REF!</v>
      </c>
      <c r="AE48" s="24" t="e">
        <f>IF(AC48=0,0,LOOKUP(AC48,$AB$27:$AB$53,#REF!))</f>
        <v>#REF!</v>
      </c>
      <c r="AF48" s="24">
        <f t="shared" si="5"/>
        <v>19</v>
      </c>
      <c r="AG48" s="12" t="e">
        <f>IF(AF48=0,0,LOOKUP(AF48,$AB$27:$AB$53,#REF!))</f>
        <v>#REF!</v>
      </c>
      <c r="AH48" s="12" t="e">
        <f>IF(AF48=0,0,LOOKUP(AF48,$AB$27:$AB$53,#REF!))</f>
        <v>#REF!</v>
      </c>
      <c r="AL48" s="12">
        <v>39</v>
      </c>
      <c r="AM48" s="12">
        <v>54</v>
      </c>
    </row>
    <row r="49" spans="4:39" ht="11.25" customHeight="1" x14ac:dyDescent="0.2">
      <c r="D49" s="71"/>
      <c r="E49" s="120">
        <v>0.21</v>
      </c>
      <c r="F49" s="56"/>
      <c r="G49" s="56"/>
      <c r="H49" s="56"/>
      <c r="I49" s="56"/>
      <c r="J49" s="56"/>
      <c r="K49" s="56"/>
      <c r="L49" s="56"/>
      <c r="M49" s="56"/>
      <c r="N49" s="56"/>
      <c r="O49" s="56"/>
      <c r="P49" s="56"/>
      <c r="Q49" s="57"/>
      <c r="R49" s="10"/>
      <c r="S49" s="13">
        <f t="shared" si="9"/>
        <v>0</v>
      </c>
      <c r="T49" s="19"/>
      <c r="V49" s="21"/>
      <c r="W49" s="116"/>
      <c r="AB49" s="19">
        <v>21</v>
      </c>
      <c r="AC49" s="24">
        <f t="shared" si="4"/>
        <v>20</v>
      </c>
      <c r="AD49" s="24" t="e">
        <f>IF(AC49=0,0,LOOKUP(AC49,$AB$27:$AB$53,#REF!))</f>
        <v>#REF!</v>
      </c>
      <c r="AE49" s="24" t="e">
        <f>IF(AC49=0,0,LOOKUP(AC49,$AB$27:$AB$53,#REF!))</f>
        <v>#REF!</v>
      </c>
      <c r="AF49" s="24">
        <f t="shared" si="5"/>
        <v>20</v>
      </c>
      <c r="AG49" s="12" t="e">
        <f>IF(AF49=0,0,LOOKUP(AF49,$AB$27:$AB$53,#REF!))</f>
        <v>#REF!</v>
      </c>
      <c r="AH49" s="12" t="e">
        <f>IF(AF49=0,0,LOOKUP(AF49,$AB$27:$AB$53,#REF!))</f>
        <v>#REF!</v>
      </c>
      <c r="AL49" s="12">
        <v>40</v>
      </c>
      <c r="AM49" s="12">
        <v>62</v>
      </c>
    </row>
    <row r="50" spans="4:39" ht="11.25" customHeight="1" x14ac:dyDescent="0.2">
      <c r="D50" s="2"/>
      <c r="E50" s="6" t="s">
        <v>6</v>
      </c>
      <c r="F50" s="13">
        <f>SUM(F37:F49)</f>
        <v>0</v>
      </c>
      <c r="G50" s="13">
        <f t="shared" ref="G50:Q50" si="10">SUM(G37:G49)</f>
        <v>0</v>
      </c>
      <c r="H50" s="13">
        <f t="shared" si="10"/>
        <v>0</v>
      </c>
      <c r="I50" s="13">
        <f t="shared" si="10"/>
        <v>0</v>
      </c>
      <c r="J50" s="13">
        <f t="shared" si="10"/>
        <v>0</v>
      </c>
      <c r="K50" s="13">
        <f t="shared" si="10"/>
        <v>0</v>
      </c>
      <c r="L50" s="13">
        <f t="shared" si="10"/>
        <v>0</v>
      </c>
      <c r="M50" s="13">
        <f t="shared" si="10"/>
        <v>0</v>
      </c>
      <c r="N50" s="13">
        <f t="shared" si="10"/>
        <v>0</v>
      </c>
      <c r="O50" s="13">
        <f t="shared" si="10"/>
        <v>0</v>
      </c>
      <c r="P50" s="13">
        <f t="shared" si="10"/>
        <v>0</v>
      </c>
      <c r="Q50" s="13">
        <f t="shared" si="10"/>
        <v>0</v>
      </c>
      <c r="R50" s="13"/>
      <c r="S50" s="13">
        <f>SUM(S37:S49)</f>
        <v>0</v>
      </c>
      <c r="T50" s="19"/>
      <c r="V50" s="5"/>
      <c r="W50" s="44"/>
      <c r="AB50" s="19">
        <v>22</v>
      </c>
      <c r="AC50" s="24">
        <f t="shared" si="4"/>
        <v>21</v>
      </c>
      <c r="AD50" s="24" t="e">
        <f>IF(AC50=0,0,LOOKUP(AC50,$AB$27:$AB$53,#REF!))</f>
        <v>#REF!</v>
      </c>
      <c r="AE50" s="24" t="e">
        <f>IF(AC50=0,0,LOOKUP(AC50,$AB$27:$AB$53,#REF!))</f>
        <v>#REF!</v>
      </c>
      <c r="AF50" s="24">
        <f t="shared" si="5"/>
        <v>21</v>
      </c>
      <c r="AG50" s="12" t="e">
        <f>IF(AF50=0,0,LOOKUP(AF50,$AB$27:$AB$53,#REF!))</f>
        <v>#REF!</v>
      </c>
      <c r="AH50" s="12" t="e">
        <f>IF(AF50=0,0,LOOKUP(AF50,$AB$27:$AB$53,#REF!))</f>
        <v>#REF!</v>
      </c>
      <c r="AL50" s="12">
        <v>41</v>
      </c>
      <c r="AM50" s="12">
        <v>63</v>
      </c>
    </row>
    <row r="51" spans="4:39" ht="11.25" customHeight="1" x14ac:dyDescent="0.2">
      <c r="D51" s="5" t="s">
        <v>30</v>
      </c>
      <c r="E51" s="6"/>
      <c r="F51" s="13"/>
      <c r="G51" s="13"/>
      <c r="H51" s="13"/>
      <c r="I51" s="13"/>
      <c r="J51" s="13"/>
      <c r="K51" s="13"/>
      <c r="L51" s="13"/>
      <c r="M51" s="13"/>
      <c r="N51" s="13"/>
      <c r="O51" s="13"/>
      <c r="P51" s="13"/>
      <c r="Q51" s="13"/>
      <c r="R51" s="13"/>
      <c r="S51" s="13"/>
      <c r="T51" s="19"/>
      <c r="V51" s="5"/>
      <c r="W51" s="44"/>
      <c r="AB51" s="19"/>
      <c r="AC51" s="24"/>
      <c r="AD51" s="24"/>
      <c r="AE51" s="24"/>
      <c r="AF51" s="24"/>
    </row>
    <row r="52" spans="4:39" ht="11.25" customHeight="1" x14ac:dyDescent="0.2">
      <c r="D52" s="42" t="s">
        <v>31</v>
      </c>
      <c r="E52" s="121">
        <v>0</v>
      </c>
      <c r="F52" s="43"/>
      <c r="G52" s="43"/>
      <c r="H52" s="43"/>
      <c r="I52" s="43"/>
      <c r="J52" s="43"/>
      <c r="K52" s="43"/>
      <c r="L52" s="43"/>
      <c r="M52" s="43"/>
      <c r="N52" s="43"/>
      <c r="O52" s="43"/>
      <c r="P52" s="43"/>
      <c r="Q52" s="58"/>
      <c r="R52" s="10"/>
      <c r="S52" s="13">
        <f t="shared" si="1"/>
        <v>0</v>
      </c>
      <c r="T52" s="19"/>
      <c r="V52" s="21"/>
      <c r="W52" s="116"/>
      <c r="AB52" s="19">
        <v>23</v>
      </c>
      <c r="AC52" s="24">
        <f>IF($AE$24&gt;=AB52,0,AC50+1)</f>
        <v>22</v>
      </c>
      <c r="AD52" s="24" t="e">
        <f>IF(AC52=0,0,LOOKUP(AC52,$AB$27:$AB$53,#REF!))</f>
        <v>#REF!</v>
      </c>
      <c r="AE52" s="24" t="e">
        <f>IF(AC52=0,0,LOOKUP(AC52,$AB$27:$AB$53,#REF!))</f>
        <v>#REF!</v>
      </c>
      <c r="AF52" s="24">
        <f>IF($AH$24&gt;=AB52,0,AF50+1)</f>
        <v>22</v>
      </c>
      <c r="AG52" s="12" t="e">
        <f>IF(AF52=0,0,LOOKUP(AF52,$AB$27:$AB$53,#REF!))</f>
        <v>#REF!</v>
      </c>
      <c r="AH52" s="12" t="e">
        <f>IF(AF52=0,0,LOOKUP(AF52,$AB$27:$AB$53,#REF!))</f>
        <v>#REF!</v>
      </c>
      <c r="AL52" s="12">
        <v>42</v>
      </c>
      <c r="AM52" s="12">
        <v>64</v>
      </c>
    </row>
    <row r="53" spans="4:39" ht="11.25" customHeight="1" x14ac:dyDescent="0.2">
      <c r="D53" s="34" t="s">
        <v>32</v>
      </c>
      <c r="E53" s="118">
        <v>0.21</v>
      </c>
      <c r="F53" s="35"/>
      <c r="G53" s="35"/>
      <c r="H53" s="35"/>
      <c r="I53" s="35"/>
      <c r="J53" s="35"/>
      <c r="K53" s="35"/>
      <c r="L53" s="35"/>
      <c r="M53" s="35"/>
      <c r="N53" s="35"/>
      <c r="O53" s="35"/>
      <c r="P53" s="35"/>
      <c r="Q53" s="59"/>
      <c r="R53" s="10"/>
      <c r="S53" s="13">
        <f t="shared" si="1"/>
        <v>0</v>
      </c>
      <c r="T53" s="19"/>
      <c r="V53" s="21"/>
      <c r="W53" s="116"/>
      <c r="AB53" s="19">
        <v>24</v>
      </c>
      <c r="AC53" s="24">
        <f t="shared" si="4"/>
        <v>23</v>
      </c>
      <c r="AD53" s="24" t="e">
        <f>IF(AC53=0,0,LOOKUP(AC53,$AB$27:$AB$53,#REF!))</f>
        <v>#REF!</v>
      </c>
      <c r="AE53" s="24" t="e">
        <f>IF(AC53=0,0,LOOKUP(AC53,$AB$27:$AB$53,#REF!))</f>
        <v>#REF!</v>
      </c>
      <c r="AF53" s="24">
        <f t="shared" si="5"/>
        <v>23</v>
      </c>
      <c r="AG53" s="12" t="e">
        <f>IF(AF53=0,0,LOOKUP(AF53,$AB$27:$AB$53,#REF!))</f>
        <v>#REF!</v>
      </c>
      <c r="AH53" s="12" t="e">
        <f>IF(AF53=0,0,LOOKUP(AF53,$AB$27:$AB$53,#REF!))</f>
        <v>#REF!</v>
      </c>
      <c r="AL53" s="12">
        <v>43</v>
      </c>
      <c r="AM53" s="12">
        <v>65</v>
      </c>
    </row>
    <row r="54" spans="4:39" ht="11.25" customHeight="1" x14ac:dyDescent="0.2">
      <c r="D54" s="34" t="s">
        <v>33</v>
      </c>
      <c r="E54" s="118">
        <v>0</v>
      </c>
      <c r="F54" s="35"/>
      <c r="G54" s="35"/>
      <c r="H54" s="35"/>
      <c r="I54" s="35"/>
      <c r="J54" s="35"/>
      <c r="K54" s="35"/>
      <c r="L54" s="35"/>
      <c r="M54" s="35"/>
      <c r="N54" s="35"/>
      <c r="O54" s="35"/>
      <c r="P54" s="35"/>
      <c r="Q54" s="59"/>
      <c r="R54" s="10"/>
      <c r="S54" s="13">
        <f t="shared" si="1"/>
        <v>0</v>
      </c>
      <c r="T54" s="19"/>
      <c r="V54" s="21"/>
      <c r="W54" s="116"/>
      <c r="AB54" s="19"/>
      <c r="AC54" s="19"/>
      <c r="AD54" s="19"/>
      <c r="AE54" s="19"/>
      <c r="AL54" s="12">
        <v>44</v>
      </c>
      <c r="AM54" s="12">
        <v>66</v>
      </c>
    </row>
    <row r="55" spans="4:39" ht="11.25" customHeight="1" x14ac:dyDescent="0.2">
      <c r="D55" s="34" t="s">
        <v>26</v>
      </c>
      <c r="E55" s="118">
        <v>0.21</v>
      </c>
      <c r="F55" s="35"/>
      <c r="G55" s="35"/>
      <c r="H55" s="35"/>
      <c r="I55" s="35"/>
      <c r="J55" s="35"/>
      <c r="K55" s="35"/>
      <c r="L55" s="35"/>
      <c r="M55" s="35"/>
      <c r="N55" s="35"/>
      <c r="O55" s="35"/>
      <c r="P55" s="35"/>
      <c r="Q55" s="59"/>
      <c r="R55" s="10"/>
      <c r="S55" s="13">
        <f t="shared" si="1"/>
        <v>0</v>
      </c>
      <c r="T55" s="19"/>
      <c r="V55" s="21"/>
      <c r="W55" s="116"/>
      <c r="AB55" s="19"/>
      <c r="AC55" s="19"/>
      <c r="AD55" s="19"/>
      <c r="AE55" s="19"/>
      <c r="AM55" s="12">
        <f>LOOKUP(AD2,AL2:AL54,AM2:AM54)</f>
        <v>7</v>
      </c>
    </row>
    <row r="56" spans="4:39" ht="11.25" customHeight="1" x14ac:dyDescent="0.2">
      <c r="D56" s="34" t="s">
        <v>34</v>
      </c>
      <c r="E56" s="118">
        <v>0.21</v>
      </c>
      <c r="F56" s="35"/>
      <c r="G56" s="35"/>
      <c r="H56" s="35"/>
      <c r="I56" s="35"/>
      <c r="J56" s="35"/>
      <c r="K56" s="35"/>
      <c r="L56" s="35"/>
      <c r="M56" s="35"/>
      <c r="N56" s="35"/>
      <c r="O56" s="35"/>
      <c r="P56" s="35"/>
      <c r="Q56" s="59"/>
      <c r="R56" s="10"/>
      <c r="S56" s="13">
        <f t="shared" si="1"/>
        <v>0</v>
      </c>
      <c r="T56" s="19"/>
      <c r="V56" s="21"/>
      <c r="W56" s="116"/>
      <c r="AB56" s="19"/>
      <c r="AC56" s="25" t="s">
        <v>35</v>
      </c>
      <c r="AD56" s="25"/>
      <c r="AE56" s="25"/>
    </row>
    <row r="57" spans="4:39" ht="11.25" customHeight="1" x14ac:dyDescent="0.2">
      <c r="D57" s="34" t="s">
        <v>36</v>
      </c>
      <c r="E57" s="118">
        <v>0.21</v>
      </c>
      <c r="F57" s="35"/>
      <c r="G57" s="35"/>
      <c r="H57" s="35"/>
      <c r="I57" s="35"/>
      <c r="J57" s="35"/>
      <c r="K57" s="35"/>
      <c r="L57" s="35"/>
      <c r="M57" s="35"/>
      <c r="N57" s="35"/>
      <c r="O57" s="35"/>
      <c r="P57" s="35"/>
      <c r="Q57" s="59"/>
      <c r="R57" s="10"/>
      <c r="S57" s="13">
        <f t="shared" si="1"/>
        <v>0</v>
      </c>
      <c r="T57" s="19"/>
      <c r="V57" s="21"/>
      <c r="W57" s="116"/>
      <c r="AB57" s="19">
        <v>1</v>
      </c>
      <c r="AC57" s="19" t="s">
        <v>37</v>
      </c>
      <c r="AD57" s="19">
        <f>AB81</f>
        <v>3</v>
      </c>
      <c r="AE57" s="26" t="str">
        <f>AC81</f>
        <v>mar</v>
      </c>
      <c r="AF57" s="19"/>
      <c r="AG57" s="19"/>
    </row>
    <row r="58" spans="4:39" ht="11.25" customHeight="1" x14ac:dyDescent="0.2">
      <c r="D58" s="34" t="s">
        <v>38</v>
      </c>
      <c r="E58" s="118">
        <v>0.21</v>
      </c>
      <c r="F58" s="35"/>
      <c r="G58" s="35"/>
      <c r="H58" s="35"/>
      <c r="I58" s="35"/>
      <c r="J58" s="35"/>
      <c r="K58" s="35"/>
      <c r="L58" s="35"/>
      <c r="M58" s="35"/>
      <c r="N58" s="35"/>
      <c r="O58" s="35"/>
      <c r="P58" s="35"/>
      <c r="Q58" s="59"/>
      <c r="R58" s="10"/>
      <c r="S58" s="13">
        <f t="shared" si="1"/>
        <v>0</v>
      </c>
      <c r="T58" s="19"/>
      <c r="V58" s="21"/>
      <c r="W58" s="116"/>
      <c r="AB58" s="19">
        <v>2</v>
      </c>
      <c r="AC58" s="19" t="s">
        <v>39</v>
      </c>
      <c r="AD58" s="19">
        <f t="shared" ref="AD58:AD77" si="11">IF(AD57=24,1,AD57+1)</f>
        <v>4</v>
      </c>
      <c r="AE58" s="26" t="str">
        <f t="shared" ref="AE58:AE68" si="12">LOOKUP(AD58,$AB$57:$AB$80,$AC$57:$AC$80)</f>
        <v>apr</v>
      </c>
      <c r="AF58" s="19"/>
      <c r="AG58" s="19"/>
    </row>
    <row r="59" spans="4:39" ht="11.25" customHeight="1" x14ac:dyDescent="0.2">
      <c r="D59" s="70" t="s">
        <v>29</v>
      </c>
      <c r="E59" s="118">
        <v>0.21</v>
      </c>
      <c r="F59" s="35"/>
      <c r="G59" s="35"/>
      <c r="H59" s="35"/>
      <c r="I59" s="35"/>
      <c r="J59" s="35"/>
      <c r="K59" s="35"/>
      <c r="L59" s="35"/>
      <c r="M59" s="35"/>
      <c r="N59" s="35"/>
      <c r="O59" s="35"/>
      <c r="P59" s="35"/>
      <c r="Q59" s="59"/>
      <c r="R59" s="10"/>
      <c r="S59" s="13">
        <f t="shared" si="1"/>
        <v>0</v>
      </c>
      <c r="T59" s="19"/>
      <c r="V59" s="21"/>
      <c r="W59" s="116"/>
      <c r="AB59" s="19">
        <v>3</v>
      </c>
      <c r="AC59" s="19" t="s">
        <v>40</v>
      </c>
      <c r="AD59" s="19">
        <f t="shared" si="11"/>
        <v>5</v>
      </c>
      <c r="AE59" s="26" t="str">
        <f t="shared" si="12"/>
        <v>mai</v>
      </c>
    </row>
    <row r="60" spans="4:39" ht="11.25" customHeight="1" x14ac:dyDescent="0.2">
      <c r="D60" s="70" t="s">
        <v>29</v>
      </c>
      <c r="E60" s="118">
        <v>0.21</v>
      </c>
      <c r="F60" s="35"/>
      <c r="G60" s="35"/>
      <c r="H60" s="35"/>
      <c r="I60" s="35"/>
      <c r="J60" s="35"/>
      <c r="K60" s="35"/>
      <c r="L60" s="35"/>
      <c r="M60" s="35"/>
      <c r="N60" s="35"/>
      <c r="O60" s="35"/>
      <c r="P60" s="35"/>
      <c r="Q60" s="59"/>
      <c r="R60" s="10"/>
      <c r="S60" s="13">
        <f t="shared" si="1"/>
        <v>0</v>
      </c>
      <c r="T60" s="19"/>
      <c r="V60" s="21"/>
      <c r="W60" s="116"/>
      <c r="AB60" s="19">
        <v>4</v>
      </c>
      <c r="AC60" s="19" t="s">
        <v>41</v>
      </c>
      <c r="AD60" s="19">
        <f t="shared" si="11"/>
        <v>6</v>
      </c>
      <c r="AE60" s="26" t="str">
        <f t="shared" si="12"/>
        <v>jūn</v>
      </c>
    </row>
    <row r="61" spans="4:39" ht="11.25" customHeight="1" x14ac:dyDescent="0.2">
      <c r="D61" s="70"/>
      <c r="E61" s="118">
        <v>0.21</v>
      </c>
      <c r="F61" s="35"/>
      <c r="G61" s="35"/>
      <c r="H61" s="35"/>
      <c r="I61" s="35"/>
      <c r="J61" s="35"/>
      <c r="K61" s="35"/>
      <c r="L61" s="35"/>
      <c r="M61" s="35"/>
      <c r="N61" s="35"/>
      <c r="O61" s="35"/>
      <c r="P61" s="35"/>
      <c r="Q61" s="59"/>
      <c r="R61" s="10"/>
      <c r="S61" s="13">
        <f t="shared" si="1"/>
        <v>0</v>
      </c>
      <c r="T61" s="19"/>
      <c r="V61" s="21"/>
      <c r="W61" s="116"/>
      <c r="AB61" s="19">
        <v>5</v>
      </c>
      <c r="AC61" s="19" t="s">
        <v>42</v>
      </c>
      <c r="AD61" s="19">
        <f t="shared" si="11"/>
        <v>7</v>
      </c>
      <c r="AE61" s="26" t="str">
        <f t="shared" si="12"/>
        <v>jūl</v>
      </c>
    </row>
    <row r="62" spans="4:39" ht="11.25" customHeight="1" x14ac:dyDescent="0.2">
      <c r="D62" s="70"/>
      <c r="E62" s="118">
        <v>0.21</v>
      </c>
      <c r="F62" s="35"/>
      <c r="G62" s="35"/>
      <c r="H62" s="35"/>
      <c r="I62" s="35"/>
      <c r="J62" s="35"/>
      <c r="K62" s="35"/>
      <c r="L62" s="35"/>
      <c r="M62" s="35"/>
      <c r="N62" s="35"/>
      <c r="O62" s="35"/>
      <c r="P62" s="35"/>
      <c r="Q62" s="59"/>
      <c r="R62" s="10"/>
      <c r="S62" s="13">
        <f t="shared" si="1"/>
        <v>0</v>
      </c>
      <c r="T62" s="19"/>
      <c r="V62" s="21"/>
      <c r="W62" s="116"/>
      <c r="AB62" s="19">
        <v>6</v>
      </c>
      <c r="AC62" s="19" t="s">
        <v>43</v>
      </c>
      <c r="AD62" s="19">
        <f t="shared" si="11"/>
        <v>8</v>
      </c>
      <c r="AE62" s="26" t="str">
        <f t="shared" si="12"/>
        <v>aug</v>
      </c>
    </row>
    <row r="63" spans="4:39" ht="11.25" customHeight="1" x14ac:dyDescent="0.2">
      <c r="D63" s="70"/>
      <c r="E63" s="118">
        <v>0.21</v>
      </c>
      <c r="F63" s="35"/>
      <c r="G63" s="35"/>
      <c r="H63" s="35"/>
      <c r="I63" s="35"/>
      <c r="J63" s="35"/>
      <c r="K63" s="35"/>
      <c r="L63" s="35"/>
      <c r="M63" s="35"/>
      <c r="N63" s="35"/>
      <c r="O63" s="35"/>
      <c r="P63" s="35"/>
      <c r="Q63" s="59"/>
      <c r="R63" s="10"/>
      <c r="S63" s="13">
        <f t="shared" si="1"/>
        <v>0</v>
      </c>
      <c r="T63" s="19"/>
      <c r="V63" s="21"/>
      <c r="W63" s="116"/>
      <c r="AB63" s="19">
        <v>7</v>
      </c>
      <c r="AC63" s="19" t="s">
        <v>44</v>
      </c>
      <c r="AD63" s="19">
        <f t="shared" si="11"/>
        <v>9</v>
      </c>
      <c r="AE63" s="26" t="str">
        <f t="shared" si="12"/>
        <v>sep</v>
      </c>
    </row>
    <row r="64" spans="4:39" ht="11.25" customHeight="1" x14ac:dyDescent="0.2">
      <c r="D64" s="72"/>
      <c r="E64" s="118">
        <v>0.21</v>
      </c>
      <c r="F64" s="53"/>
      <c r="G64" s="53"/>
      <c r="H64" s="53"/>
      <c r="I64" s="53"/>
      <c r="J64" s="53"/>
      <c r="K64" s="53"/>
      <c r="L64" s="53"/>
      <c r="M64" s="53"/>
      <c r="N64" s="53"/>
      <c r="O64" s="53"/>
      <c r="P64" s="53"/>
      <c r="Q64" s="63"/>
      <c r="R64" s="10"/>
      <c r="S64" s="13">
        <f t="shared" si="1"/>
        <v>0</v>
      </c>
      <c r="T64" s="19"/>
      <c r="V64" s="21"/>
      <c r="W64" s="116"/>
      <c r="AB64" s="19">
        <v>8</v>
      </c>
      <c r="AC64" s="19" t="s">
        <v>45</v>
      </c>
      <c r="AD64" s="19">
        <f t="shared" si="11"/>
        <v>10</v>
      </c>
      <c r="AE64" s="26" t="str">
        <f t="shared" si="12"/>
        <v>okt</v>
      </c>
    </row>
    <row r="65" spans="4:31" ht="19.5" customHeight="1" x14ac:dyDescent="0.2">
      <c r="D65" s="65"/>
      <c r="E65" s="66" t="s">
        <v>6</v>
      </c>
      <c r="F65" s="67">
        <f>SUM(F52:F64)</f>
        <v>0</v>
      </c>
      <c r="G65" s="67">
        <f t="shared" ref="G65:Q65" si="13">SUM(G52:G64)</f>
        <v>0</v>
      </c>
      <c r="H65" s="67">
        <f t="shared" si="13"/>
        <v>0</v>
      </c>
      <c r="I65" s="67">
        <f t="shared" si="13"/>
        <v>0</v>
      </c>
      <c r="J65" s="67">
        <f t="shared" si="13"/>
        <v>0</v>
      </c>
      <c r="K65" s="67">
        <f t="shared" si="13"/>
        <v>0</v>
      </c>
      <c r="L65" s="67">
        <f t="shared" si="13"/>
        <v>0</v>
      </c>
      <c r="M65" s="67">
        <f t="shared" si="13"/>
        <v>0</v>
      </c>
      <c r="N65" s="67">
        <f t="shared" si="13"/>
        <v>0</v>
      </c>
      <c r="O65" s="67">
        <f t="shared" si="13"/>
        <v>0</v>
      </c>
      <c r="P65" s="67">
        <f t="shared" si="13"/>
        <v>0</v>
      </c>
      <c r="Q65" s="67">
        <f t="shared" si="13"/>
        <v>0</v>
      </c>
      <c r="R65" s="14"/>
      <c r="S65" s="13">
        <f>SUM(S52:S64)</f>
        <v>0</v>
      </c>
      <c r="T65" s="19"/>
      <c r="V65" s="5"/>
      <c r="W65" s="5"/>
      <c r="AB65" s="19">
        <v>9</v>
      </c>
      <c r="AC65" s="19" t="s">
        <v>46</v>
      </c>
      <c r="AD65" s="19">
        <f t="shared" si="11"/>
        <v>11</v>
      </c>
      <c r="AE65" s="26" t="str">
        <f t="shared" si="12"/>
        <v>nov</v>
      </c>
    </row>
    <row r="66" spans="4:31" ht="11.25" customHeight="1" x14ac:dyDescent="0.2">
      <c r="D66" s="36" t="s">
        <v>47</v>
      </c>
      <c r="E66" s="118">
        <v>0</v>
      </c>
      <c r="F66" s="37"/>
      <c r="G66" s="37"/>
      <c r="H66" s="37"/>
      <c r="I66" s="37"/>
      <c r="J66" s="37"/>
      <c r="K66" s="37"/>
      <c r="L66" s="37"/>
      <c r="M66" s="37"/>
      <c r="N66" s="37"/>
      <c r="O66" s="37"/>
      <c r="P66" s="37"/>
      <c r="Q66" s="64"/>
      <c r="R66" s="10"/>
      <c r="S66" s="13">
        <f t="shared" si="1"/>
        <v>0</v>
      </c>
      <c r="T66" s="19"/>
      <c r="V66" s="21"/>
      <c r="W66" s="116"/>
      <c r="AB66" s="19">
        <v>10</v>
      </c>
      <c r="AC66" s="19" t="s">
        <v>48</v>
      </c>
      <c r="AD66" s="19">
        <f>IF(AD65=24,1,AD65+1)</f>
        <v>12</v>
      </c>
      <c r="AE66" s="26" t="str">
        <f t="shared" si="12"/>
        <v>dec</v>
      </c>
    </row>
    <row r="67" spans="4:31" ht="11.25" customHeight="1" x14ac:dyDescent="0.2">
      <c r="D67" s="34" t="s">
        <v>49</v>
      </c>
      <c r="E67" s="118">
        <v>0</v>
      </c>
      <c r="F67" s="35"/>
      <c r="G67" s="35"/>
      <c r="H67" s="35"/>
      <c r="I67" s="35"/>
      <c r="J67" s="35"/>
      <c r="K67" s="35"/>
      <c r="L67" s="35"/>
      <c r="M67" s="35"/>
      <c r="N67" s="35"/>
      <c r="O67" s="35"/>
      <c r="P67" s="35"/>
      <c r="Q67" s="59"/>
      <c r="R67" s="10"/>
      <c r="S67" s="13">
        <f t="shared" si="1"/>
        <v>0</v>
      </c>
      <c r="T67" s="19"/>
      <c r="V67" s="21"/>
      <c r="W67" s="116"/>
      <c r="AB67" s="19">
        <v>11</v>
      </c>
      <c r="AC67" s="19" t="s">
        <v>50</v>
      </c>
      <c r="AD67" s="19">
        <f t="shared" si="11"/>
        <v>13</v>
      </c>
      <c r="AE67" s="26" t="str">
        <f t="shared" si="12"/>
        <v>jan</v>
      </c>
    </row>
    <row r="68" spans="4:31" ht="11.25" customHeight="1" x14ac:dyDescent="0.2">
      <c r="D68" s="34" t="s">
        <v>74</v>
      </c>
      <c r="E68" s="118">
        <v>0</v>
      </c>
      <c r="F68" s="35"/>
      <c r="G68" s="35"/>
      <c r="H68" s="35"/>
      <c r="I68" s="35"/>
      <c r="J68" s="35"/>
      <c r="K68" s="35"/>
      <c r="L68" s="35"/>
      <c r="M68" s="35"/>
      <c r="N68" s="35"/>
      <c r="O68" s="35"/>
      <c r="P68" s="35"/>
      <c r="Q68" s="59"/>
      <c r="R68" s="10"/>
      <c r="S68" s="13">
        <f>SUM(F68:Q68)</f>
        <v>0</v>
      </c>
      <c r="T68" s="19"/>
      <c r="V68" s="21"/>
      <c r="W68" s="116"/>
      <c r="AB68" s="19">
        <v>12</v>
      </c>
      <c r="AC68" s="19" t="s">
        <v>51</v>
      </c>
      <c r="AD68" s="19">
        <f t="shared" si="11"/>
        <v>14</v>
      </c>
      <c r="AE68" s="26" t="str">
        <f t="shared" si="12"/>
        <v>feb</v>
      </c>
    </row>
    <row r="69" spans="4:31" ht="11.25" customHeight="1" x14ac:dyDescent="0.2">
      <c r="D69" s="34"/>
      <c r="E69" s="118">
        <v>0</v>
      </c>
      <c r="F69" s="35"/>
      <c r="G69" s="35"/>
      <c r="H69" s="35"/>
      <c r="I69" s="35"/>
      <c r="J69" s="35"/>
      <c r="K69" s="35"/>
      <c r="L69" s="35"/>
      <c r="M69" s="35"/>
      <c r="N69" s="35"/>
      <c r="O69" s="35"/>
      <c r="P69" s="35"/>
      <c r="Q69" s="59"/>
      <c r="R69" s="10"/>
      <c r="S69" s="13">
        <f t="shared" si="1"/>
        <v>0</v>
      </c>
      <c r="T69" s="19"/>
      <c r="V69" s="21"/>
      <c r="W69" s="116"/>
      <c r="AB69" s="19">
        <v>13</v>
      </c>
      <c r="AC69" s="19" t="s">
        <v>37</v>
      </c>
      <c r="AD69" s="19">
        <f t="shared" si="11"/>
        <v>15</v>
      </c>
      <c r="AE69" s="26" t="str">
        <f t="shared" ref="AE69:AE81" si="14">LOOKUP(AD69,$AB$57:$AB$80,$AC$57:$AC$80)&amp;"-2.gads"</f>
        <v>mar-2.gads</v>
      </c>
    </row>
    <row r="70" spans="4:31" ht="11.25" customHeight="1" x14ac:dyDescent="0.2">
      <c r="D70" s="72"/>
      <c r="E70" s="118">
        <v>0.21</v>
      </c>
      <c r="F70" s="53"/>
      <c r="G70" s="53"/>
      <c r="H70" s="53"/>
      <c r="I70" s="53"/>
      <c r="J70" s="53"/>
      <c r="K70" s="53"/>
      <c r="L70" s="53"/>
      <c r="M70" s="53"/>
      <c r="N70" s="53"/>
      <c r="O70" s="53"/>
      <c r="P70" s="53"/>
      <c r="Q70" s="63"/>
      <c r="R70" s="10"/>
      <c r="S70" s="13">
        <f t="shared" si="1"/>
        <v>0</v>
      </c>
      <c r="T70" s="19"/>
      <c r="V70" s="21"/>
      <c r="W70" s="116"/>
      <c r="AB70" s="19">
        <v>14</v>
      </c>
      <c r="AC70" s="19" t="s">
        <v>39</v>
      </c>
      <c r="AD70" s="19">
        <f t="shared" si="11"/>
        <v>16</v>
      </c>
      <c r="AE70" s="26" t="str">
        <f t="shared" si="14"/>
        <v>apr-2.gads</v>
      </c>
    </row>
    <row r="71" spans="4:31" ht="12" customHeight="1" x14ac:dyDescent="0.2">
      <c r="D71" s="214" t="s">
        <v>52</v>
      </c>
      <c r="E71" s="214"/>
      <c r="F71" s="67">
        <f>(F35*$E$35)+(F37*$E$37)+(F38*$E$38)+(F39*$E$39)+(F40*$E$40)+(F41*$E$41)+(F42*$E$42)+(F43*$E$43)+(F44*$E$44)+(F45*$E$45)+(F46*$E$46)+(F47*$E$47)+(F48*$E$48)+(F49*$E$49)+(F52*$E$52)+(F53*$E$53)+(F54*$E$54)+(F55*$E$55)+(F56*$E$56)+(F57*$E$57)+(F58*$E$58)+(F59*$E$59)+(F60*$E$60)+(F61*$E$61)+(F62*$E$62)+(F63*$E$63)+(F64*$E$64)+(F66*$E$66)+(F67*$E$67)+(F68*$E$68)+(F69*$E$69)+(F70*$E$70)</f>
        <v>0</v>
      </c>
      <c r="G71" s="67">
        <f>(G35*$E$35)+(G37*$E$37)+(G38*$E$38)+(G39*$E$39)+(G40*$E$40)+(G41*$E$41)+(G42*$E$42)+(G43*$E$43)+(G44*$E$44)+(G45*$E$45)+(G46*$E$46)+(G47*$E$47)+(G48*$E$48)+(G49*$E$49)+(G52*$E$52)+(G53*$E$53)+(G54*$E$54)+(G55*$E$55)+(G56*$E$56)+(G57*$E$57)+(G58*$E$58)+(G59*$E$59)+(G60*$E$60)+(G61*$E$61)+(G62*$E$62)+(G63*$E$63)+(G64*$E$64)+(G66*$E$66)+(G67*$E$67)+(G68*$E$68)+(G69*$E$69)+(G70*$E$70)</f>
        <v>0</v>
      </c>
      <c r="H71" s="67">
        <f t="shared" ref="H71:S71" si="15">(H35*$E$35)+(H37*$E$37)+(H38*$E$38)+(H39*$E$39)+(H40*$E$40)+(H41*$E$41)+(H42*$E$42)+(H43*$E$43)+(H44*$E$44)+(H45*$E$45)+(H46*$E$46)+(H47*$E$47)+(H48*$E$48)+(H49*$E$49)+(H52*$E$52)+(H53*$E$53)+(H54*$E$54)+(H55*$E$55)+(H56*$E$56)+(H57*$E$57)+(H58*$E$58)+(H59*$E$59)+(H60*$E$60)+(H61*$E$61)+(H62*$E$62)+(H63*$E$63)+(H64*$E$64)+(H66*$E$66)+(H67*$E$67)+(H68*$E$68)+(H69*$E$69)+(H70*$E$70)</f>
        <v>0</v>
      </c>
      <c r="I71" s="67">
        <f t="shared" si="15"/>
        <v>0</v>
      </c>
      <c r="J71" s="67">
        <f t="shared" si="15"/>
        <v>0</v>
      </c>
      <c r="K71" s="67">
        <f t="shared" si="15"/>
        <v>0</v>
      </c>
      <c r="L71" s="67">
        <f t="shared" si="15"/>
        <v>0</v>
      </c>
      <c r="M71" s="67">
        <f t="shared" si="15"/>
        <v>0</v>
      </c>
      <c r="N71" s="67">
        <f t="shared" si="15"/>
        <v>0</v>
      </c>
      <c r="O71" s="67">
        <f t="shared" si="15"/>
        <v>0</v>
      </c>
      <c r="P71" s="67">
        <f t="shared" si="15"/>
        <v>0</v>
      </c>
      <c r="Q71" s="67">
        <f t="shared" si="15"/>
        <v>0</v>
      </c>
      <c r="R71" s="14"/>
      <c r="S71" s="13">
        <f t="shared" si="15"/>
        <v>0</v>
      </c>
      <c r="T71" s="19"/>
      <c r="V71" s="2"/>
      <c r="W71" s="2"/>
      <c r="AB71" s="19">
        <v>15</v>
      </c>
      <c r="AC71" s="19" t="s">
        <v>40</v>
      </c>
      <c r="AD71" s="19">
        <f t="shared" si="11"/>
        <v>17</v>
      </c>
      <c r="AE71" s="26" t="str">
        <f t="shared" si="14"/>
        <v>mai-2.gads</v>
      </c>
    </row>
    <row r="72" spans="4:31" ht="12.75" customHeight="1" x14ac:dyDescent="0.2">
      <c r="D72" s="212" t="s">
        <v>53</v>
      </c>
      <c r="E72" s="213"/>
      <c r="F72" s="37"/>
      <c r="G72" s="37"/>
      <c r="H72" s="37"/>
      <c r="I72" s="37"/>
      <c r="J72" s="37"/>
      <c r="K72" s="37"/>
      <c r="L72" s="37"/>
      <c r="M72" s="37"/>
      <c r="N72" s="37"/>
      <c r="O72" s="37"/>
      <c r="P72" s="37"/>
      <c r="Q72" s="64"/>
      <c r="R72" s="10"/>
      <c r="S72" s="13">
        <f>SUM(F72:Q72)</f>
        <v>0</v>
      </c>
      <c r="T72" s="19"/>
      <c r="V72" s="21"/>
      <c r="W72" s="21"/>
      <c r="AB72" s="19">
        <v>16</v>
      </c>
      <c r="AC72" s="19" t="s">
        <v>41</v>
      </c>
      <c r="AD72" s="19">
        <f t="shared" si="11"/>
        <v>18</v>
      </c>
      <c r="AE72" s="26" t="str">
        <f t="shared" si="14"/>
        <v>jūn-2.gads</v>
      </c>
    </row>
    <row r="73" spans="4:31" ht="12.75" customHeight="1" x14ac:dyDescent="0.2">
      <c r="D73" s="212" t="s">
        <v>54</v>
      </c>
      <c r="E73" s="213"/>
      <c r="F73" s="35"/>
      <c r="G73" s="35"/>
      <c r="H73" s="35"/>
      <c r="I73" s="35"/>
      <c r="J73" s="35"/>
      <c r="K73" s="35"/>
      <c r="L73" s="35"/>
      <c r="M73" s="35"/>
      <c r="N73" s="35"/>
      <c r="O73" s="35"/>
      <c r="P73" s="35"/>
      <c r="Q73" s="59"/>
      <c r="R73" s="10"/>
      <c r="S73" s="13">
        <f>SUM(F73:Q73)</f>
        <v>0</v>
      </c>
      <c r="T73" s="19"/>
      <c r="V73" s="21"/>
      <c r="W73" s="21"/>
      <c r="AB73" s="19">
        <v>17</v>
      </c>
      <c r="AC73" s="19" t="s">
        <v>42</v>
      </c>
      <c r="AD73" s="19">
        <f t="shared" si="11"/>
        <v>19</v>
      </c>
      <c r="AE73" s="26" t="str">
        <f t="shared" si="14"/>
        <v>jūl-2.gads</v>
      </c>
    </row>
    <row r="74" spans="4:31" ht="12.75" customHeight="1" x14ac:dyDescent="0.2">
      <c r="D74" s="212" t="s">
        <v>55</v>
      </c>
      <c r="E74" s="213"/>
      <c r="F74" s="35"/>
      <c r="G74" s="35"/>
      <c r="H74" s="35"/>
      <c r="I74" s="35"/>
      <c r="J74" s="35"/>
      <c r="K74" s="35"/>
      <c r="L74" s="35"/>
      <c r="M74" s="35"/>
      <c r="N74" s="35"/>
      <c r="O74" s="35"/>
      <c r="P74" s="35"/>
      <c r="Q74" s="59"/>
      <c r="R74" s="10"/>
      <c r="S74" s="13">
        <f>SUM(F74:Q74)</f>
        <v>0</v>
      </c>
      <c r="T74" s="19"/>
      <c r="V74" s="21"/>
      <c r="W74" s="21"/>
      <c r="AB74" s="19">
        <v>18</v>
      </c>
      <c r="AC74" s="19" t="s">
        <v>43</v>
      </c>
      <c r="AD74" s="19">
        <f t="shared" si="11"/>
        <v>20</v>
      </c>
      <c r="AE74" s="26" t="str">
        <f t="shared" si="14"/>
        <v>aug-2.gads</v>
      </c>
    </row>
    <row r="75" spans="4:31" ht="12.75" customHeight="1" x14ac:dyDescent="0.2">
      <c r="D75" s="212"/>
      <c r="E75" s="213"/>
      <c r="F75" s="35"/>
      <c r="G75" s="35"/>
      <c r="H75" s="35"/>
      <c r="I75" s="35"/>
      <c r="J75" s="35"/>
      <c r="K75" s="35"/>
      <c r="L75" s="35"/>
      <c r="M75" s="35"/>
      <c r="N75" s="35"/>
      <c r="O75" s="35"/>
      <c r="P75" s="35"/>
      <c r="Q75" s="59"/>
      <c r="R75" s="10"/>
      <c r="S75" s="13">
        <f t="shared" si="1"/>
        <v>0</v>
      </c>
      <c r="T75" s="19"/>
      <c r="V75" s="21"/>
      <c r="W75" s="21"/>
      <c r="AB75" s="19">
        <v>19</v>
      </c>
      <c r="AC75" s="19" t="s">
        <v>44</v>
      </c>
      <c r="AD75" s="19">
        <f t="shared" si="11"/>
        <v>21</v>
      </c>
      <c r="AE75" s="26" t="str">
        <f t="shared" si="14"/>
        <v>sep-2.gads</v>
      </c>
    </row>
    <row r="76" spans="4:31" ht="12.75" customHeight="1" x14ac:dyDescent="0.2">
      <c r="D76" s="212"/>
      <c r="E76" s="213"/>
      <c r="F76" s="52"/>
      <c r="G76" s="52"/>
      <c r="H76" s="52"/>
      <c r="I76" s="52"/>
      <c r="J76" s="52"/>
      <c r="K76" s="52"/>
      <c r="L76" s="52"/>
      <c r="M76" s="52"/>
      <c r="N76" s="52"/>
      <c r="O76" s="52"/>
      <c r="P76" s="52"/>
      <c r="Q76" s="60"/>
      <c r="R76" s="11"/>
      <c r="S76" s="13">
        <f t="shared" si="1"/>
        <v>0</v>
      </c>
      <c r="T76" s="19"/>
      <c r="V76" s="21"/>
      <c r="W76" s="21"/>
      <c r="AB76" s="19">
        <v>20</v>
      </c>
      <c r="AC76" s="19" t="s">
        <v>45</v>
      </c>
      <c r="AD76" s="19">
        <f t="shared" si="11"/>
        <v>22</v>
      </c>
      <c r="AE76" s="26" t="str">
        <f t="shared" si="14"/>
        <v>okt-2.gads</v>
      </c>
    </row>
    <row r="77" spans="4:31" ht="12.75" customHeight="1" x14ac:dyDescent="0.2">
      <c r="D77" s="212"/>
      <c r="E77" s="213"/>
      <c r="F77" s="52"/>
      <c r="G77" s="52"/>
      <c r="H77" s="52"/>
      <c r="I77" s="52"/>
      <c r="J77" s="52"/>
      <c r="K77" s="52"/>
      <c r="L77" s="52"/>
      <c r="M77" s="52"/>
      <c r="N77" s="52"/>
      <c r="O77" s="52"/>
      <c r="P77" s="52"/>
      <c r="Q77" s="60"/>
      <c r="R77" s="11"/>
      <c r="S77" s="13">
        <f t="shared" si="1"/>
        <v>0</v>
      </c>
      <c r="T77" s="19"/>
      <c r="V77" s="21"/>
      <c r="W77" s="21"/>
      <c r="AB77" s="19">
        <v>21</v>
      </c>
      <c r="AC77" s="19" t="s">
        <v>46</v>
      </c>
      <c r="AD77" s="19">
        <f t="shared" si="11"/>
        <v>23</v>
      </c>
      <c r="AE77" s="26" t="str">
        <f t="shared" si="14"/>
        <v>nov-2.gads</v>
      </c>
    </row>
    <row r="78" spans="4:31" ht="12.75" customHeight="1" x14ac:dyDescent="0.2">
      <c r="D78" s="212"/>
      <c r="E78" s="213"/>
      <c r="F78" s="52"/>
      <c r="G78" s="52"/>
      <c r="H78" s="52"/>
      <c r="I78" s="52"/>
      <c r="J78" s="52"/>
      <c r="K78" s="52"/>
      <c r="L78" s="52"/>
      <c r="M78" s="52"/>
      <c r="N78" s="52"/>
      <c r="O78" s="52"/>
      <c r="P78" s="52"/>
      <c r="Q78" s="60"/>
      <c r="R78" s="11"/>
      <c r="S78" s="13">
        <f>SUM(F78:Q78)</f>
        <v>0</v>
      </c>
      <c r="T78" s="19"/>
      <c r="V78" s="21"/>
      <c r="W78" s="21"/>
      <c r="AB78" s="19">
        <v>22</v>
      </c>
      <c r="AC78" s="19" t="s">
        <v>48</v>
      </c>
      <c r="AD78" s="19">
        <f>IF(AD77=24,1,AD77+1)</f>
        <v>24</v>
      </c>
      <c r="AE78" s="26" t="str">
        <f t="shared" si="14"/>
        <v>dec-2.gads</v>
      </c>
    </row>
    <row r="79" spans="4:31" ht="12.75" customHeight="1" x14ac:dyDescent="0.2">
      <c r="D79" s="212" t="s">
        <v>56</v>
      </c>
      <c r="E79" s="213"/>
      <c r="F79" s="35"/>
      <c r="G79" s="35"/>
      <c r="H79" s="35"/>
      <c r="I79" s="35"/>
      <c r="J79" s="35"/>
      <c r="K79" s="35"/>
      <c r="L79" s="35"/>
      <c r="M79" s="35"/>
      <c r="N79" s="35"/>
      <c r="O79" s="35"/>
      <c r="P79" s="35"/>
      <c r="Q79" s="59"/>
      <c r="R79" s="10"/>
      <c r="S79" s="13">
        <f t="shared" si="1"/>
        <v>0</v>
      </c>
      <c r="T79" s="19"/>
      <c r="V79" s="21"/>
      <c r="W79" s="21"/>
      <c r="AB79" s="19">
        <v>23</v>
      </c>
      <c r="AC79" s="19" t="s">
        <v>50</v>
      </c>
      <c r="AD79" s="19">
        <f>IF(AD78=24,1,AD78+1)</f>
        <v>1</v>
      </c>
      <c r="AE79" s="26" t="str">
        <f t="shared" si="14"/>
        <v>jan-2.gads</v>
      </c>
    </row>
    <row r="80" spans="4:31" ht="12.75" customHeight="1" x14ac:dyDescent="0.2">
      <c r="D80" s="216"/>
      <c r="E80" s="217"/>
      <c r="F80" s="35"/>
      <c r="G80" s="61"/>
      <c r="H80" s="61"/>
      <c r="I80" s="61"/>
      <c r="J80" s="61"/>
      <c r="K80" s="61"/>
      <c r="L80" s="61"/>
      <c r="M80" s="61"/>
      <c r="N80" s="61"/>
      <c r="O80" s="61"/>
      <c r="P80" s="61"/>
      <c r="Q80" s="62"/>
      <c r="R80" s="10"/>
      <c r="S80" s="13">
        <f>SUM(F80:Q80)</f>
        <v>0</v>
      </c>
      <c r="T80" s="19"/>
      <c r="V80" s="21"/>
      <c r="W80" s="21"/>
      <c r="AB80" s="19">
        <v>24</v>
      </c>
      <c r="AC80" s="19" t="s">
        <v>51</v>
      </c>
      <c r="AD80" s="19">
        <f>IF(AD79=24,1,AD79+1)</f>
        <v>2</v>
      </c>
      <c r="AE80" s="26" t="str">
        <f t="shared" si="14"/>
        <v>feb-2.gads</v>
      </c>
    </row>
    <row r="81" spans="3:31" ht="12.75" customHeight="1" x14ac:dyDescent="0.2">
      <c r="D81" s="223" t="s">
        <v>57</v>
      </c>
      <c r="E81" s="224"/>
      <c r="F81" s="74"/>
      <c r="G81" s="14">
        <f t="shared" ref="G81:Q81" si="16">F31-F71</f>
        <v>0</v>
      </c>
      <c r="H81" s="14">
        <f t="shared" si="16"/>
        <v>0</v>
      </c>
      <c r="I81" s="14">
        <f t="shared" si="16"/>
        <v>0</v>
      </c>
      <c r="J81" s="14">
        <f t="shared" si="16"/>
        <v>0</v>
      </c>
      <c r="K81" s="14">
        <f t="shared" si="16"/>
        <v>0</v>
      </c>
      <c r="L81" s="14">
        <f t="shared" si="16"/>
        <v>0</v>
      </c>
      <c r="M81" s="14">
        <f t="shared" si="16"/>
        <v>0</v>
      </c>
      <c r="N81" s="14">
        <f t="shared" si="16"/>
        <v>0</v>
      </c>
      <c r="O81" s="14">
        <f t="shared" si="16"/>
        <v>0</v>
      </c>
      <c r="P81" s="14">
        <f t="shared" si="16"/>
        <v>0</v>
      </c>
      <c r="Q81" s="14">
        <f t="shared" si="16"/>
        <v>0</v>
      </c>
      <c r="R81" s="14"/>
      <c r="S81" s="13">
        <f>SUM(F81:Q81)</f>
        <v>0</v>
      </c>
      <c r="T81" s="19"/>
      <c r="V81" s="2"/>
      <c r="W81" s="2"/>
      <c r="AB81" s="26">
        <v>3</v>
      </c>
      <c r="AC81" s="19" t="str">
        <f>LOOKUP(AB81,$AB$57:$AB$80,$AC$57:$AC$80)</f>
        <v>mar</v>
      </c>
      <c r="AD81" s="19"/>
      <c r="AE81" s="19" t="e">
        <f t="shared" si="14"/>
        <v>#N/A</v>
      </c>
    </row>
    <row r="82" spans="3:31" ht="21.75" customHeight="1" thickBot="1" x14ac:dyDescent="0.25">
      <c r="C82" s="129"/>
      <c r="D82" s="130"/>
      <c r="E82" s="131" t="s">
        <v>58</v>
      </c>
      <c r="F82" s="132">
        <f t="shared" ref="F82:Q82" si="17">SUM(F35,F50,F65,F66:F81)</f>
        <v>0</v>
      </c>
      <c r="G82" s="132">
        <f t="shared" si="17"/>
        <v>0</v>
      </c>
      <c r="H82" s="132">
        <f t="shared" si="17"/>
        <v>0</v>
      </c>
      <c r="I82" s="132">
        <f t="shared" si="17"/>
        <v>0</v>
      </c>
      <c r="J82" s="132">
        <f t="shared" si="17"/>
        <v>0</v>
      </c>
      <c r="K82" s="132">
        <f t="shared" si="17"/>
        <v>0</v>
      </c>
      <c r="L82" s="132">
        <f t="shared" si="17"/>
        <v>0</v>
      </c>
      <c r="M82" s="132">
        <f t="shared" si="17"/>
        <v>0</v>
      </c>
      <c r="N82" s="132">
        <f t="shared" si="17"/>
        <v>0</v>
      </c>
      <c r="O82" s="132">
        <f t="shared" si="17"/>
        <v>0</v>
      </c>
      <c r="P82" s="132">
        <f t="shared" si="17"/>
        <v>0</v>
      </c>
      <c r="Q82" s="132">
        <f t="shared" si="17"/>
        <v>0</v>
      </c>
      <c r="R82" s="132"/>
      <c r="S82" s="132">
        <f>SUM(S35,S50,S65,S66:S81)</f>
        <v>0</v>
      </c>
      <c r="T82" s="19"/>
      <c r="V82" s="5"/>
      <c r="W82" s="5"/>
    </row>
    <row r="83" spans="3:31" ht="11.25" customHeight="1" x14ac:dyDescent="0.2">
      <c r="E83" s="6" t="s">
        <v>59</v>
      </c>
      <c r="F83" s="13">
        <f t="shared" ref="F83:Q83" si="18">F32-F82</f>
        <v>0</v>
      </c>
      <c r="G83" s="13">
        <f t="shared" si="18"/>
        <v>0</v>
      </c>
      <c r="H83" s="13">
        <f t="shared" si="18"/>
        <v>0</v>
      </c>
      <c r="I83" s="13">
        <f t="shared" si="18"/>
        <v>0</v>
      </c>
      <c r="J83" s="13">
        <f t="shared" si="18"/>
        <v>0</v>
      </c>
      <c r="K83" s="13">
        <f t="shared" si="18"/>
        <v>0</v>
      </c>
      <c r="L83" s="13">
        <f t="shared" si="18"/>
        <v>0</v>
      </c>
      <c r="M83" s="13">
        <f t="shared" si="18"/>
        <v>0</v>
      </c>
      <c r="N83" s="13">
        <f t="shared" si="18"/>
        <v>0</v>
      </c>
      <c r="O83" s="13">
        <f t="shared" si="18"/>
        <v>0</v>
      </c>
      <c r="P83" s="13">
        <f t="shared" si="18"/>
        <v>0</v>
      </c>
      <c r="Q83" s="13">
        <f t="shared" si="18"/>
        <v>0</v>
      </c>
      <c r="R83" s="13"/>
      <c r="S83" s="13">
        <f>S32-S82</f>
        <v>0</v>
      </c>
      <c r="T83" s="19"/>
      <c r="V83" s="5"/>
      <c r="W83" s="5"/>
    </row>
    <row r="84" spans="3:31" ht="7.5" hidden="1" customHeight="1" x14ac:dyDescent="0.2">
      <c r="E84" s="45"/>
      <c r="F84" s="15"/>
      <c r="G84" s="15"/>
      <c r="H84" s="15"/>
      <c r="I84" s="15"/>
      <c r="J84" s="15"/>
      <c r="K84" s="15"/>
      <c r="L84" s="15"/>
      <c r="M84" s="15"/>
      <c r="N84" s="15"/>
      <c r="O84" s="15"/>
      <c r="P84" s="15"/>
      <c r="Q84" s="15"/>
      <c r="R84" s="13"/>
      <c r="S84" s="16"/>
      <c r="T84" s="19"/>
      <c r="V84" s="45"/>
      <c r="W84" s="45"/>
    </row>
    <row r="85" spans="3:31" ht="12.75" customHeight="1" x14ac:dyDescent="0.2">
      <c r="E85" s="46" t="s">
        <v>60</v>
      </c>
      <c r="F85" s="13">
        <f t="shared" ref="F85:Q85" si="19">F7+F32-F82</f>
        <v>0</v>
      </c>
      <c r="G85" s="13">
        <f t="shared" si="19"/>
        <v>0</v>
      </c>
      <c r="H85" s="13">
        <f t="shared" si="19"/>
        <v>0</v>
      </c>
      <c r="I85" s="13">
        <f t="shared" si="19"/>
        <v>0</v>
      </c>
      <c r="J85" s="13">
        <f t="shared" si="19"/>
        <v>0</v>
      </c>
      <c r="K85" s="13">
        <f t="shared" si="19"/>
        <v>0</v>
      </c>
      <c r="L85" s="13">
        <f t="shared" si="19"/>
        <v>0</v>
      </c>
      <c r="M85" s="13">
        <f t="shared" si="19"/>
        <v>0</v>
      </c>
      <c r="N85" s="13">
        <f t="shared" si="19"/>
        <v>0</v>
      </c>
      <c r="O85" s="13">
        <f t="shared" si="19"/>
        <v>0</v>
      </c>
      <c r="P85" s="13">
        <f t="shared" si="19"/>
        <v>0</v>
      </c>
      <c r="Q85" s="13">
        <f t="shared" si="19"/>
        <v>0</v>
      </c>
      <c r="R85" s="13"/>
      <c r="S85" s="13"/>
      <c r="T85" s="19"/>
      <c r="V85" s="47"/>
      <c r="W85" s="47"/>
      <c r="AB85" s="27"/>
      <c r="AC85" s="19"/>
      <c r="AE85" s="19"/>
    </row>
    <row r="86" spans="3:31" ht="21.75" customHeight="1" x14ac:dyDescent="0.2">
      <c r="C86" s="222" t="s">
        <v>61</v>
      </c>
      <c r="D86" s="222"/>
      <c r="E86" s="222"/>
      <c r="F86" s="207" t="s">
        <v>62</v>
      </c>
      <c r="G86" s="207"/>
      <c r="H86" s="220"/>
      <c r="I86" s="220"/>
      <c r="J86" s="220"/>
      <c r="K86" s="220"/>
      <c r="L86" s="159"/>
      <c r="M86" s="221"/>
      <c r="N86" s="221"/>
      <c r="P86" s="218"/>
      <c r="Q86" s="218"/>
      <c r="V86" s="19"/>
      <c r="W86" s="19"/>
    </row>
    <row r="87" spans="3:31" ht="15" customHeight="1" x14ac:dyDescent="0.2">
      <c r="C87" s="222"/>
      <c r="D87" s="222"/>
      <c r="E87" s="222"/>
      <c r="F87" s="159"/>
      <c r="G87" s="159"/>
      <c r="H87" s="219" t="s">
        <v>63</v>
      </c>
      <c r="I87" s="219"/>
      <c r="J87" s="219"/>
      <c r="K87" s="219"/>
      <c r="L87" s="73"/>
      <c r="M87" s="215" t="s">
        <v>64</v>
      </c>
      <c r="N87" s="215"/>
      <c r="O87" s="73"/>
      <c r="P87" s="215" t="s">
        <v>65</v>
      </c>
      <c r="Q87" s="215"/>
    </row>
    <row r="88" spans="3:31" ht="12.75" hidden="1" customHeight="1" x14ac:dyDescent="0.2"/>
    <row r="89" spans="3:31" ht="12.75" hidden="1" customHeight="1" x14ac:dyDescent="0.2"/>
    <row r="90" spans="3:31" ht="12.75" hidden="1" customHeight="1" x14ac:dyDescent="0.2"/>
    <row r="91" spans="3:31" ht="12.75" hidden="1" customHeight="1" x14ac:dyDescent="0.2"/>
    <row r="92" spans="3:31" ht="12.75" hidden="1" customHeight="1" x14ac:dyDescent="0.2"/>
    <row r="93" spans="3:31" ht="12.75" hidden="1" customHeight="1" x14ac:dyDescent="0.2"/>
    <row r="94" spans="3:31" ht="12.75" hidden="1" customHeight="1" x14ac:dyDescent="0.2"/>
    <row r="95" spans="3:31" ht="12.75" hidden="1" customHeight="1" x14ac:dyDescent="0.2"/>
    <row r="96" spans="3:31" ht="12.75" hidden="1" customHeight="1" x14ac:dyDescent="0.2"/>
    <row r="97" ht="12.75" hidden="1" customHeight="1" x14ac:dyDescent="0.2"/>
    <row r="98" ht="12.75" hidden="1" customHeight="1" x14ac:dyDescent="0.2"/>
    <row r="99" ht="12.75" hidden="1" customHeight="1" x14ac:dyDescent="0.2"/>
    <row r="100" ht="12.75" hidden="1" customHeight="1" x14ac:dyDescent="0.2"/>
    <row r="101" ht="12.75" hidden="1" customHeight="1" x14ac:dyDescent="0.2"/>
    <row r="102" ht="12.75" hidden="1" customHeight="1" x14ac:dyDescent="0.2"/>
    <row r="103" ht="12.75" hidden="1" customHeight="1" x14ac:dyDescent="0.2"/>
    <row r="104" ht="12.75" hidden="1" customHeight="1" x14ac:dyDescent="0.2"/>
    <row r="105" ht="12.75" hidden="1" customHeight="1" x14ac:dyDescent="0.2"/>
    <row r="106" ht="12.75" hidden="1" customHeight="1" x14ac:dyDescent="0.2"/>
    <row r="107" ht="12.75" hidden="1" customHeight="1" x14ac:dyDescent="0.2"/>
    <row r="108" ht="12.75" hidden="1" customHeight="1" x14ac:dyDescent="0.2"/>
    <row r="109" ht="12.75" hidden="1" customHeight="1" x14ac:dyDescent="0.2"/>
    <row r="110" ht="12.75" hidden="1" customHeight="1" x14ac:dyDescent="0.2"/>
    <row r="111" ht="12.75" hidden="1" customHeight="1" x14ac:dyDescent="0.2"/>
    <row r="112" ht="12.75" hidden="1" customHeight="1" x14ac:dyDescent="0.2"/>
    <row r="113" ht="12.75" hidden="1" customHeight="1" x14ac:dyDescent="0.2"/>
    <row r="114" ht="12.75" hidden="1" customHeight="1" x14ac:dyDescent="0.2"/>
    <row r="115" ht="12.75" hidden="1" customHeight="1" x14ac:dyDescent="0.2"/>
    <row r="116" ht="12.75" hidden="1" customHeight="1" x14ac:dyDescent="0.2"/>
    <row r="117" ht="12.75" hidden="1" customHeight="1" x14ac:dyDescent="0.2"/>
    <row r="118" ht="12.75" hidden="1" customHeight="1" x14ac:dyDescent="0.2"/>
    <row r="119" ht="12.75" hidden="1" customHeight="1" x14ac:dyDescent="0.2"/>
    <row r="120" ht="12.75" hidden="1" customHeight="1" x14ac:dyDescent="0.2"/>
    <row r="121" ht="12.75" hidden="1" customHeight="1" x14ac:dyDescent="0.2"/>
    <row r="122" ht="12.75" hidden="1" customHeight="1" x14ac:dyDescent="0.2"/>
    <row r="123" ht="12.75" hidden="1" customHeight="1" x14ac:dyDescent="0.2"/>
    <row r="124" ht="12.75" hidden="1" customHeight="1" x14ac:dyDescent="0.2"/>
    <row r="125" ht="12.75" hidden="1" customHeight="1" x14ac:dyDescent="0.2"/>
    <row r="126" ht="12.75" hidden="1" customHeight="1" x14ac:dyDescent="0.2"/>
    <row r="127" ht="12.75" hidden="1" customHeight="1" x14ac:dyDescent="0.2"/>
    <row r="128" ht="12.75" hidden="1" customHeight="1" x14ac:dyDescent="0.2"/>
    <row r="129" ht="12.75" hidden="1" customHeight="1" x14ac:dyDescent="0.2"/>
    <row r="130" ht="12.75" hidden="1" customHeight="1" x14ac:dyDescent="0.2"/>
    <row r="131" ht="12.75" hidden="1" customHeight="1" x14ac:dyDescent="0.2"/>
    <row r="132" ht="12.75" hidden="1" customHeight="1" x14ac:dyDescent="0.2"/>
    <row r="133" ht="12.75" hidden="1" customHeight="1" x14ac:dyDescent="0.2"/>
    <row r="134" ht="12.75" hidden="1" customHeight="1" x14ac:dyDescent="0.2"/>
    <row r="135" ht="12.75" hidden="1" customHeight="1" x14ac:dyDescent="0.2"/>
    <row r="136" ht="12.75" hidden="1" customHeight="1" x14ac:dyDescent="0.2"/>
    <row r="137" ht="12.75" hidden="1" customHeight="1" x14ac:dyDescent="0.2"/>
    <row r="138" ht="12.75" hidden="1" customHeight="1" x14ac:dyDescent="0.2"/>
    <row r="139" ht="12.75" hidden="1" customHeight="1" x14ac:dyDescent="0.2"/>
    <row r="140" ht="12.75" hidden="1" customHeight="1" x14ac:dyDescent="0.2"/>
    <row r="141" ht="12.75" hidden="1" customHeight="1" x14ac:dyDescent="0.2"/>
    <row r="142" ht="12.75" hidden="1" customHeight="1" x14ac:dyDescent="0.2"/>
    <row r="143" ht="12.75" hidden="1" customHeight="1" x14ac:dyDescent="0.2"/>
    <row r="144" ht="12.75" hidden="1" customHeight="1" x14ac:dyDescent="0.2"/>
    <row r="145" ht="12.75" hidden="1" customHeight="1" x14ac:dyDescent="0.2"/>
    <row r="146" ht="12.75" hidden="1" customHeight="1" x14ac:dyDescent="0.2"/>
    <row r="147" ht="12.75" hidden="1" customHeight="1" x14ac:dyDescent="0.2"/>
    <row r="148" ht="12.75" hidden="1" customHeight="1" x14ac:dyDescent="0.2"/>
    <row r="149" ht="12.75" hidden="1" customHeight="1" x14ac:dyDescent="0.2"/>
    <row r="150" ht="12.75" hidden="1" customHeight="1" x14ac:dyDescent="0.2"/>
    <row r="151" ht="12.75" hidden="1" customHeight="1" x14ac:dyDescent="0.2"/>
    <row r="152" ht="12.75" hidden="1" customHeight="1" x14ac:dyDescent="0.2"/>
    <row r="153" ht="12.75" hidden="1" customHeight="1" x14ac:dyDescent="0.2"/>
    <row r="154" ht="12.75" hidden="1" customHeight="1" x14ac:dyDescent="0.2"/>
    <row r="155" ht="12.75" hidden="1" customHeight="1" x14ac:dyDescent="0.2"/>
    <row r="156" ht="12.75" hidden="1" customHeight="1" x14ac:dyDescent="0.2"/>
    <row r="157" ht="12.75" hidden="1" customHeight="1" x14ac:dyDescent="0.2"/>
    <row r="158" ht="12.75" hidden="1" customHeight="1" x14ac:dyDescent="0.2"/>
    <row r="159" ht="12.75" hidden="1" customHeight="1" x14ac:dyDescent="0.2"/>
    <row r="160" ht="12.75" hidden="1" customHeight="1" x14ac:dyDescent="0.2"/>
    <row r="161" ht="12.75" hidden="1" customHeight="1" x14ac:dyDescent="0.2"/>
    <row r="162" ht="12.75" hidden="1" customHeight="1" x14ac:dyDescent="0.2"/>
    <row r="163" ht="12.75" hidden="1" customHeight="1" x14ac:dyDescent="0.2"/>
    <row r="164" ht="12.75" hidden="1" customHeight="1" x14ac:dyDescent="0.2"/>
    <row r="165" ht="12.75" hidden="1" customHeight="1" x14ac:dyDescent="0.2"/>
    <row r="166" ht="12.75" hidden="1" customHeight="1" x14ac:dyDescent="0.2"/>
    <row r="167" ht="12.75" hidden="1" customHeight="1" x14ac:dyDescent="0.2"/>
    <row r="168" ht="12.75" hidden="1" customHeight="1" x14ac:dyDescent="0.2"/>
    <row r="169" ht="12.75" hidden="1" customHeight="1" x14ac:dyDescent="0.2"/>
    <row r="170" ht="12.75" hidden="1" customHeight="1" x14ac:dyDescent="0.2"/>
    <row r="171" ht="12.75" hidden="1" customHeight="1" x14ac:dyDescent="0.2"/>
    <row r="172" ht="12.75" hidden="1" customHeight="1" x14ac:dyDescent="0.2"/>
    <row r="173" ht="12.75" hidden="1" customHeight="1" x14ac:dyDescent="0.2"/>
    <row r="174" ht="12.75" hidden="1" customHeight="1" x14ac:dyDescent="0.2"/>
    <row r="175" ht="12.75" hidden="1" customHeight="1" x14ac:dyDescent="0.2"/>
    <row r="176" ht="12.75" hidden="1" customHeight="1" x14ac:dyDescent="0.2"/>
    <row r="177" ht="12.75" hidden="1" customHeight="1" x14ac:dyDescent="0.2"/>
    <row r="178" ht="12.75" hidden="1" customHeight="1" x14ac:dyDescent="0.2"/>
    <row r="179" ht="12.75" hidden="1" customHeight="1" x14ac:dyDescent="0.2"/>
    <row r="180" ht="12.75" hidden="1" customHeight="1" x14ac:dyDescent="0.2"/>
    <row r="181" ht="12.75" hidden="1" customHeight="1" x14ac:dyDescent="0.2"/>
    <row r="182" ht="12.75" hidden="1" customHeight="1" x14ac:dyDescent="0.2"/>
    <row r="183" ht="12.75" hidden="1" customHeight="1" x14ac:dyDescent="0.2"/>
    <row r="184" ht="12.75" hidden="1" customHeight="1" x14ac:dyDescent="0.2"/>
    <row r="185" ht="12.75" hidden="1" customHeight="1" x14ac:dyDescent="0.2"/>
    <row r="186" ht="12.75" hidden="1" customHeight="1" x14ac:dyDescent="0.2"/>
    <row r="187" ht="12.75" hidden="1" customHeight="1" x14ac:dyDescent="0.2"/>
    <row r="188" ht="12.75" hidden="1" customHeight="1" x14ac:dyDescent="0.2"/>
    <row r="189" ht="12.75" hidden="1" customHeight="1" x14ac:dyDescent="0.2"/>
    <row r="190" ht="12.75" hidden="1" customHeight="1" x14ac:dyDescent="0.2"/>
    <row r="191" ht="12.75" hidden="1" customHeight="1" x14ac:dyDescent="0.2"/>
    <row r="192" ht="12.75" hidden="1" customHeight="1" x14ac:dyDescent="0.2"/>
    <row r="193" ht="12.75" hidden="1" customHeight="1" x14ac:dyDescent="0.2"/>
    <row r="194" ht="12.75" hidden="1" customHeight="1" x14ac:dyDescent="0.2"/>
    <row r="195" ht="12.75" hidden="1" customHeight="1" x14ac:dyDescent="0.2"/>
    <row r="196" ht="12.75" hidden="1" customHeight="1" x14ac:dyDescent="0.2"/>
    <row r="197" ht="12.75" hidden="1" customHeight="1" x14ac:dyDescent="0.2"/>
    <row r="198" ht="12.75" hidden="1" customHeight="1" x14ac:dyDescent="0.2"/>
    <row r="199" ht="12.75" hidden="1" customHeight="1" x14ac:dyDescent="0.2"/>
    <row r="200" ht="12.75" hidden="1" customHeight="1" x14ac:dyDescent="0.2"/>
    <row r="201" ht="12.75" hidden="1" customHeight="1" x14ac:dyDescent="0.2"/>
  </sheetData>
  <sheetProtection algorithmName="SHA-512" hashValue="RUAmwC6mNBr84EIZx04pKmLxEmWUrmgNK8qMEvHic0v3WrrCp9EC3TYVq1Jifz/TLvGnmT9qr8YnG4bbUno8vg==" saltValue="Y9/+0aN33TWeCjjw0UFdww==" spinCount="100000" sheet="1" objects="1" scenarios="1"/>
  <protectedRanges>
    <protectedRange sqref="H86" name="Range6"/>
    <protectedRange sqref="I86" name="Range4_1_2"/>
    <protectedRange sqref="I86" name="Range3"/>
    <protectedRange sqref="D9:D11" name="Range2"/>
    <protectedRange sqref="D72:R80 C2 D13:D23 F26:R30 F9:R23 D26:D30 F35:R49 D35:D36 F52:R64 D66:D70 F66:R70 V72:W80 F81 F7 D61:D64 C4 D45:D49" name="Range1"/>
    <protectedRange sqref="D52:D60" name="Range1_1"/>
    <protectedRange sqref="D37:D44" name="Range1_2"/>
  </protectedRanges>
  <mergeCells count="23">
    <mergeCell ref="M87:N87"/>
    <mergeCell ref="D80:E80"/>
    <mergeCell ref="D75:E75"/>
    <mergeCell ref="P87:Q87"/>
    <mergeCell ref="P86:Q86"/>
    <mergeCell ref="H87:K87"/>
    <mergeCell ref="H86:K86"/>
    <mergeCell ref="D79:E79"/>
    <mergeCell ref="D78:E78"/>
    <mergeCell ref="M86:N86"/>
    <mergeCell ref="C86:E87"/>
    <mergeCell ref="D81:E81"/>
    <mergeCell ref="K2:S2"/>
    <mergeCell ref="F86:G86"/>
    <mergeCell ref="C3:D3"/>
    <mergeCell ref="F3:H3"/>
    <mergeCell ref="F4:H4"/>
    <mergeCell ref="D76:E76"/>
    <mergeCell ref="D77:E77"/>
    <mergeCell ref="D71:E71"/>
    <mergeCell ref="D73:E73"/>
    <mergeCell ref="D72:E72"/>
    <mergeCell ref="D74:E74"/>
  </mergeCells>
  <phoneticPr fontId="0" type="noConversion"/>
  <conditionalFormatting sqref="F83:Q83 S83 F85:Q85 S85">
    <cfRule type="cellIs" dxfId="7" priority="1" stopIfTrue="1" operator="greaterThanOrEqual">
      <formula>0</formula>
    </cfRule>
    <cfRule type="cellIs" dxfId="6" priority="2" stopIfTrue="1" operator="lessThan">
      <formula>0</formula>
    </cfRule>
  </conditionalFormatting>
  <dataValidations count="3">
    <dataValidation type="decimal" operator="greaterThan" allowBlank="1" showErrorMessage="1" errorTitle="Nepareizs skaitļa formāts!" error="Laukā drīkst ievadīt tikai skaitli!" sqref="F36:Q36 F11:Q12" xr:uid="{00000000-0002-0000-0000-000000000000}">
      <formula1>-1000000</formula1>
    </dataValidation>
    <dataValidation type="list" showErrorMessage="1" errorTitle="Nepareiza Vērtība!" error="Lūdzu izvēlieties PVN vērtību no izvēlnes!   " sqref="E9:E10 E13:E23 E26:E30 E35 E37:E49 E52:E64 E66:E70" xr:uid="{00000000-0002-0000-0000-000001000000}">
      <formula1>"0%,5%,12%,21%"</formula1>
    </dataValidation>
    <dataValidation operator="greaterThan" allowBlank="1" showErrorMessage="1" errorTitle="Nepareizs skaitļa formāts!" error="Laukā drīkst ievadīt tikai skaitli bez cipariem aiz komata!" sqref="F7 F9:Q10 F13:Q23 F26:Q30 F35:Q35 F37:Q49 F52:Q64 F66:Q70 F72:Q80 F81" xr:uid="{00000000-0002-0000-0000-000002000000}"/>
  </dataValidations>
  <printOptions horizontalCentered="1"/>
  <pageMargins left="0.39370078740157483" right="0.31496062992125984" top="0.31496062992125984" bottom="0.31496062992125984" header="0.23622047244094491" footer="0.15748031496062992"/>
  <pageSetup paperSize="9" scale="87" fitToHeight="0" orientation="landscape" blackAndWhite="1" r:id="rId1"/>
  <headerFooter alignWithMargins="0">
    <oddFooter>&amp;L&amp;8 1.versija&amp;C&amp;8&amp;P.lp. no &amp;N&amp;R&amp;8&amp;D</oddFooter>
  </headerFooter>
  <rowBreaks count="1" manualBreakCount="1">
    <brk id="50" max="16383" man="1"/>
  </rowBreaks>
  <ignoredErrors>
    <ignoredError sqref="S9:S44 S45:S64 S66:S70 S72:S84" formulaRange="1"/>
    <ignoredError sqref="S65" formula="1"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19369" r:id="rId4" name="Drop Down 4009">
              <controlPr defaultSize="0" print="0" autoLine="0" autoPict="0">
                <anchor moveWithCells="1" sizeWithCells="1">
                  <from>
                    <xdr:col>5</xdr:col>
                    <xdr:colOff>0</xdr:colOff>
                    <xdr:row>5</xdr:row>
                    <xdr:rowOff>66675</xdr:rowOff>
                  </from>
                  <to>
                    <xdr:col>6</xdr:col>
                    <xdr:colOff>0</xdr:colOff>
                    <xdr:row>6</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AO103"/>
  <sheetViews>
    <sheetView topLeftCell="A4" zoomScaleNormal="100" workbookViewId="0">
      <selection activeCell="H38" sqref="H38"/>
    </sheetView>
  </sheetViews>
  <sheetFormatPr defaultColWidth="0" defaultRowHeight="0" customHeight="1" zeroHeight="1" x14ac:dyDescent="0.2"/>
  <cols>
    <col min="1" max="1" width="1.5703125" style="97" customWidth="1"/>
    <col min="2" max="2" width="1.42578125" style="7" customWidth="1"/>
    <col min="3" max="3" width="42.85546875" style="7" customWidth="1"/>
    <col min="4" max="4" width="6.42578125" style="7" customWidth="1"/>
    <col min="5" max="16" width="8.28515625" style="7" customWidth="1"/>
    <col min="17" max="17" width="1.140625" style="7" customWidth="1"/>
    <col min="18" max="18" width="11" style="7" customWidth="1"/>
    <col min="19" max="20" width="1.7109375" style="7" customWidth="1"/>
    <col min="21" max="21" width="1.5703125" style="97" customWidth="1"/>
    <col min="22" max="23" width="9.28515625" style="7" hidden="1" customWidth="1"/>
    <col min="24" max="24" width="8.28515625" style="7" hidden="1" customWidth="1"/>
    <col min="25" max="28" width="9.140625" style="7" hidden="1" customWidth="1"/>
    <col min="29" max="29" width="2.5703125" style="7" hidden="1" customWidth="1"/>
    <col min="30" max="31" width="9.140625" style="7" hidden="1" customWidth="1"/>
    <col min="32" max="32" width="17.5703125" style="7" hidden="1" customWidth="1"/>
    <col min="33" max="16384" width="9.140625" style="7" hidden="1"/>
  </cols>
  <sheetData>
    <row r="1" spans="1:41" s="97" customFormat="1" ht="7.5" customHeight="1" x14ac:dyDescent="0.2">
      <c r="A1" s="160"/>
      <c r="B1" s="160"/>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160"/>
      <c r="AL1" s="160"/>
      <c r="AM1" s="160"/>
      <c r="AN1" s="160"/>
      <c r="AO1" s="160"/>
    </row>
    <row r="2" spans="1:41" ht="72.75" customHeight="1" x14ac:dyDescent="0.2">
      <c r="A2" s="160"/>
      <c r="B2" s="28"/>
      <c r="C2" s="159"/>
      <c r="D2" s="17"/>
      <c r="E2" s="9"/>
      <c r="F2" s="9"/>
      <c r="G2" s="159"/>
      <c r="H2" s="18"/>
      <c r="I2" s="206" t="s">
        <v>70</v>
      </c>
      <c r="J2" s="206"/>
      <c r="K2" s="206"/>
      <c r="L2" s="206"/>
      <c r="M2" s="206"/>
      <c r="N2" s="206"/>
      <c r="O2" s="206"/>
      <c r="P2" s="206"/>
      <c r="Q2" s="206"/>
      <c r="R2" s="206"/>
      <c r="S2" s="158"/>
      <c r="T2" s="9"/>
      <c r="U2" s="160"/>
      <c r="V2" s="17"/>
      <c r="W2" s="17"/>
      <c r="X2" s="159"/>
      <c r="Y2" s="159"/>
      <c r="Z2" s="159"/>
      <c r="AA2" s="159"/>
      <c r="AB2" s="159"/>
      <c r="AC2" s="159"/>
      <c r="AD2" s="9"/>
      <c r="AE2" s="9"/>
      <c r="AF2" s="9">
        <v>44</v>
      </c>
      <c r="AG2" s="9" t="str">
        <f>"A"&amp;AO54</f>
        <v>A66</v>
      </c>
      <c r="AH2" s="159"/>
      <c r="AI2" s="159"/>
      <c r="AJ2" s="159"/>
      <c r="AK2" s="159"/>
      <c r="AL2" s="159"/>
      <c r="AM2" s="159"/>
      <c r="AN2" s="159">
        <v>1</v>
      </c>
      <c r="AO2" s="159">
        <v>7</v>
      </c>
    </row>
    <row r="3" spans="1:41" ht="14.25" customHeight="1" x14ac:dyDescent="0.2">
      <c r="A3" s="160"/>
      <c r="B3" s="122" t="str">
        <f>IF('1. gads'!$C$3="","",'1. gads'!$C$3)</f>
        <v/>
      </c>
      <c r="C3" s="159"/>
      <c r="D3" s="17"/>
      <c r="E3" s="9"/>
      <c r="F3" s="9"/>
      <c r="G3" s="159"/>
      <c r="H3" s="18"/>
      <c r="I3" s="206"/>
      <c r="J3" s="206"/>
      <c r="K3" s="206"/>
      <c r="L3" s="206"/>
      <c r="M3" s="206"/>
      <c r="N3" s="206"/>
      <c r="O3" s="206"/>
      <c r="P3" s="206"/>
      <c r="Q3" s="206"/>
      <c r="R3" s="206"/>
      <c r="S3" s="9"/>
      <c r="T3" s="9"/>
      <c r="U3" s="160"/>
      <c r="V3" s="17"/>
      <c r="W3" s="17"/>
      <c r="X3" s="159"/>
      <c r="Y3" s="159"/>
      <c r="Z3" s="159"/>
      <c r="AA3" s="159"/>
      <c r="AB3" s="159"/>
      <c r="AC3" s="159"/>
      <c r="AD3" s="9"/>
      <c r="AE3" s="9"/>
      <c r="AF3" s="9"/>
      <c r="AG3" s="9"/>
      <c r="AH3" s="159"/>
      <c r="AI3" s="159"/>
      <c r="AJ3" s="159"/>
      <c r="AK3" s="159"/>
      <c r="AL3" s="159"/>
      <c r="AM3" s="159"/>
      <c r="AN3" s="159"/>
      <c r="AO3" s="159"/>
    </row>
    <row r="4" spans="1:41" ht="23.25" customHeight="1" thickBot="1" x14ac:dyDescent="0.25">
      <c r="A4" s="160"/>
      <c r="B4" s="133" t="s">
        <v>4</v>
      </c>
      <c r="C4" s="140"/>
      <c r="D4" s="137"/>
      <c r="E4" s="138"/>
      <c r="F4" s="138"/>
      <c r="G4" s="161"/>
      <c r="H4" s="139"/>
      <c r="I4" s="153"/>
      <c r="J4" s="154"/>
      <c r="K4" s="154"/>
      <c r="L4" s="154"/>
      <c r="M4" s="154"/>
      <c r="N4" s="138"/>
      <c r="O4" s="138"/>
      <c r="P4" s="138"/>
      <c r="Q4" s="138"/>
      <c r="R4" s="137"/>
      <c r="S4" s="9"/>
      <c r="T4" s="9"/>
      <c r="U4" s="160"/>
      <c r="V4" s="114"/>
      <c r="W4" s="17"/>
      <c r="X4" s="159"/>
      <c r="Y4" s="159"/>
      <c r="Z4" s="159"/>
      <c r="AA4" s="159"/>
      <c r="AB4" s="159"/>
      <c r="AC4" s="159"/>
      <c r="AD4" s="9"/>
      <c r="AE4" s="9"/>
      <c r="AF4" s="9"/>
      <c r="AG4" s="9"/>
      <c r="AH4" s="159"/>
      <c r="AI4" s="159"/>
      <c r="AJ4" s="159"/>
      <c r="AK4" s="159"/>
      <c r="AL4" s="159"/>
      <c r="AM4" s="159"/>
      <c r="AN4" s="159"/>
      <c r="AO4" s="159"/>
    </row>
    <row r="5" spans="1:41" ht="15.75" customHeight="1" x14ac:dyDescent="0.2">
      <c r="A5" s="160"/>
      <c r="B5" s="159"/>
      <c r="C5" s="1"/>
      <c r="D5" s="8"/>
      <c r="E5" s="152" t="str">
        <f>'1. gads'!F6</f>
        <v>mar</v>
      </c>
      <c r="F5" s="152" t="str">
        <f>'1. gads'!G6</f>
        <v>apr</v>
      </c>
      <c r="G5" s="152" t="str">
        <f>'1. gads'!H6</f>
        <v>mai</v>
      </c>
      <c r="H5" s="152" t="str">
        <f>'1. gads'!I6</f>
        <v>jūn</v>
      </c>
      <c r="I5" s="152" t="str">
        <f>'1. gads'!J6</f>
        <v>jūl</v>
      </c>
      <c r="J5" s="152" t="str">
        <f>'1. gads'!K6</f>
        <v>aug</v>
      </c>
      <c r="K5" s="152" t="str">
        <f>'1. gads'!L6</f>
        <v>sep</v>
      </c>
      <c r="L5" s="152" t="str">
        <f>'1. gads'!M6</f>
        <v>okt</v>
      </c>
      <c r="M5" s="152" t="str">
        <f>'1. gads'!N6</f>
        <v>nov</v>
      </c>
      <c r="N5" s="152" t="str">
        <f>'1. gads'!O6</f>
        <v>dec</v>
      </c>
      <c r="O5" s="152" t="str">
        <f>'1. gads'!P6</f>
        <v>jan</v>
      </c>
      <c r="P5" s="152" t="str">
        <f>'1. gads'!Q6</f>
        <v>feb</v>
      </c>
      <c r="Q5" s="152"/>
      <c r="R5" s="148" t="s">
        <v>6</v>
      </c>
      <c r="S5" s="3"/>
      <c r="T5" s="3"/>
      <c r="U5" s="160"/>
      <c r="V5" s="30"/>
      <c r="W5" s="1"/>
      <c r="X5" s="159"/>
      <c r="Y5" s="159"/>
      <c r="Z5" s="159"/>
      <c r="AA5" s="159"/>
      <c r="AB5" s="159"/>
      <c r="AC5" s="159"/>
      <c r="AD5" s="3"/>
      <c r="AE5" s="3"/>
      <c r="AF5" s="3" t="s">
        <v>66</v>
      </c>
      <c r="AG5" s="3"/>
      <c r="AH5" s="159"/>
      <c r="AI5" s="159"/>
      <c r="AJ5" s="159"/>
      <c r="AK5" s="159"/>
      <c r="AL5" s="159"/>
      <c r="AM5" s="159"/>
      <c r="AN5" s="159">
        <v>2</v>
      </c>
      <c r="AO5" s="159">
        <v>8</v>
      </c>
    </row>
    <row r="6" spans="1:41" ht="11.25" customHeight="1" x14ac:dyDescent="0.2">
      <c r="A6" s="160"/>
      <c r="B6" s="159"/>
      <c r="C6" s="6"/>
      <c r="D6" s="5"/>
      <c r="E6" s="13">
        <f>'1. gads'!Q85</f>
        <v>0</v>
      </c>
      <c r="F6" s="13">
        <f>E84</f>
        <v>0</v>
      </c>
      <c r="G6" s="13">
        <f t="shared" ref="G6:P6" si="0">F84</f>
        <v>0</v>
      </c>
      <c r="H6" s="13">
        <f t="shared" si="0"/>
        <v>0</v>
      </c>
      <c r="I6" s="13">
        <f t="shared" si="0"/>
        <v>0</v>
      </c>
      <c r="J6" s="13">
        <f t="shared" si="0"/>
        <v>0</v>
      </c>
      <c r="K6" s="13">
        <f t="shared" si="0"/>
        <v>0</v>
      </c>
      <c r="L6" s="13">
        <f t="shared" si="0"/>
        <v>0</v>
      </c>
      <c r="M6" s="13">
        <f t="shared" si="0"/>
        <v>0</v>
      </c>
      <c r="N6" s="13">
        <f t="shared" si="0"/>
        <v>0</v>
      </c>
      <c r="O6" s="13">
        <f t="shared" si="0"/>
        <v>0</v>
      </c>
      <c r="P6" s="13">
        <f t="shared" si="0"/>
        <v>0</v>
      </c>
      <c r="Q6" s="13"/>
      <c r="R6" s="13"/>
      <c r="S6" s="79"/>
      <c r="T6" s="79"/>
      <c r="U6" s="160"/>
      <c r="V6" s="31"/>
      <c r="W6" s="5"/>
      <c r="X6" s="159"/>
      <c r="Y6" s="159"/>
      <c r="Z6" s="159"/>
      <c r="AA6" s="159"/>
      <c r="AB6" s="159"/>
      <c r="AC6" s="159"/>
      <c r="AD6" s="79"/>
      <c r="AE6" s="79"/>
      <c r="AF6" s="79"/>
      <c r="AG6" s="79"/>
      <c r="AH6" s="159"/>
      <c r="AI6" s="159"/>
      <c r="AJ6" s="159"/>
      <c r="AK6" s="159"/>
      <c r="AL6" s="159"/>
      <c r="AM6" s="159"/>
      <c r="AN6" s="159">
        <v>3</v>
      </c>
      <c r="AO6" s="159">
        <v>9</v>
      </c>
    </row>
    <row r="7" spans="1:41" s="78" customFormat="1" ht="12.75" x14ac:dyDescent="0.2">
      <c r="A7" s="160"/>
      <c r="B7" s="159"/>
      <c r="C7" s="4"/>
      <c r="D7" s="80" t="s">
        <v>9</v>
      </c>
      <c r="E7" s="14"/>
      <c r="F7" s="14"/>
      <c r="G7" s="14"/>
      <c r="H7" s="14"/>
      <c r="I7" s="14"/>
      <c r="J7" s="14"/>
      <c r="K7" s="14"/>
      <c r="L7" s="14"/>
      <c r="M7" s="14"/>
      <c r="N7" s="14"/>
      <c r="O7" s="14"/>
      <c r="P7" s="14"/>
      <c r="Q7" s="14"/>
      <c r="R7" s="13"/>
      <c r="S7" s="3"/>
      <c r="T7" s="3"/>
      <c r="U7" s="160"/>
      <c r="V7" s="31"/>
      <c r="W7" s="5"/>
      <c r="X7" s="159"/>
      <c r="Y7" s="159"/>
      <c r="Z7" s="159"/>
      <c r="AA7" s="159"/>
      <c r="AB7" s="159"/>
      <c r="AC7" s="159"/>
      <c r="AD7" s="3"/>
      <c r="AE7" s="3"/>
      <c r="AF7" s="3"/>
      <c r="AG7" s="3"/>
      <c r="AH7" s="159"/>
      <c r="AI7" s="159"/>
      <c r="AJ7" s="159"/>
      <c r="AK7" s="159"/>
      <c r="AL7" s="159"/>
      <c r="AM7" s="159"/>
      <c r="AN7" s="159">
        <v>4</v>
      </c>
      <c r="AO7" s="159">
        <v>10</v>
      </c>
    </row>
    <row r="8" spans="1:41" ht="11.25" customHeight="1" x14ac:dyDescent="0.2">
      <c r="A8" s="160"/>
      <c r="B8" s="159"/>
      <c r="C8" s="81" t="str">
        <f>IF('1. gads'!D9="","",'1. gads'!D9)</f>
        <v>Ieņēmumi, kas saņemti no debitoru parādu atgūšanas</v>
      </c>
      <c r="D8" s="82">
        <f>'1. gads'!E9</f>
        <v>0.21</v>
      </c>
      <c r="E8" s="43"/>
      <c r="F8" s="43"/>
      <c r="G8" s="43"/>
      <c r="H8" s="43"/>
      <c r="I8" s="43"/>
      <c r="J8" s="43"/>
      <c r="K8" s="43"/>
      <c r="L8" s="43"/>
      <c r="M8" s="43"/>
      <c r="N8" s="43"/>
      <c r="O8" s="43"/>
      <c r="P8" s="58"/>
      <c r="Q8" s="10"/>
      <c r="R8" s="13">
        <f t="shared" ref="R8:R29" si="1">SUM(E8:P8)</f>
        <v>0</v>
      </c>
      <c r="S8" s="3"/>
      <c r="T8" s="3"/>
      <c r="U8" s="160"/>
      <c r="V8" s="21"/>
      <c r="W8" s="162"/>
      <c r="X8" s="159"/>
      <c r="Y8" s="159"/>
      <c r="Z8" s="159"/>
      <c r="AA8" s="159"/>
      <c r="AB8" s="159"/>
      <c r="AC8" s="159"/>
      <c r="AD8" s="3"/>
      <c r="AE8" s="3"/>
      <c r="AF8" s="3"/>
      <c r="AG8" s="3"/>
      <c r="AH8" s="159"/>
      <c r="AI8" s="159"/>
      <c r="AJ8" s="159"/>
      <c r="AK8" s="159"/>
      <c r="AL8" s="159"/>
      <c r="AM8" s="159"/>
      <c r="AN8" s="159">
        <v>5</v>
      </c>
      <c r="AO8" s="159">
        <v>11</v>
      </c>
    </row>
    <row r="9" spans="1:41" s="78" customFormat="1" ht="11.25" customHeight="1" x14ac:dyDescent="0.2">
      <c r="A9" s="160"/>
      <c r="B9" s="159"/>
      <c r="C9" s="85" t="str">
        <f>IF('1. gads'!D10="","",'1. gads'!D10)</f>
        <v>Ieņēmumi no krājumu pārdošanas</v>
      </c>
      <c r="D9" s="86">
        <f>'1. gads'!E10</f>
        <v>0.21</v>
      </c>
      <c r="E9" s="53"/>
      <c r="F9" s="53"/>
      <c r="G9" s="53"/>
      <c r="H9" s="53"/>
      <c r="I9" s="53"/>
      <c r="J9" s="53"/>
      <c r="K9" s="53"/>
      <c r="L9" s="53"/>
      <c r="M9" s="53"/>
      <c r="N9" s="53"/>
      <c r="O9" s="53"/>
      <c r="P9" s="63"/>
      <c r="Q9" s="10"/>
      <c r="R9" s="13">
        <f t="shared" si="1"/>
        <v>0</v>
      </c>
      <c r="S9" s="3"/>
      <c r="T9" s="3"/>
      <c r="U9" s="160"/>
      <c r="V9" s="21"/>
      <c r="W9" s="21"/>
      <c r="X9" s="159"/>
      <c r="Y9" s="159"/>
      <c r="Z9" s="159"/>
      <c r="AA9" s="159"/>
      <c r="AB9" s="159"/>
      <c r="AC9" s="159"/>
      <c r="AD9" s="159"/>
      <c r="AE9" s="159"/>
      <c r="AF9" s="159"/>
      <c r="AG9" s="159"/>
      <c r="AH9" s="159"/>
      <c r="AI9" s="159"/>
      <c r="AJ9" s="159"/>
      <c r="AK9" s="159"/>
      <c r="AL9" s="159"/>
      <c r="AM9" s="159"/>
      <c r="AN9" s="159">
        <v>6</v>
      </c>
      <c r="AO9" s="159">
        <v>12</v>
      </c>
    </row>
    <row r="10" spans="1:41" s="78" customFormat="1" ht="11.25" customHeight="1" x14ac:dyDescent="0.2">
      <c r="A10" s="160"/>
      <c r="B10" s="159"/>
      <c r="C10" s="163"/>
      <c r="D10" s="108" t="s">
        <v>6</v>
      </c>
      <c r="E10" s="109">
        <f>SUM(E8:E9)</f>
        <v>0</v>
      </c>
      <c r="F10" s="109">
        <f t="shared" ref="F10:P10" si="2">SUM(F8:F9)</f>
        <v>0</v>
      </c>
      <c r="G10" s="109">
        <f t="shared" si="2"/>
        <v>0</v>
      </c>
      <c r="H10" s="109">
        <f t="shared" si="2"/>
        <v>0</v>
      </c>
      <c r="I10" s="109">
        <f t="shared" si="2"/>
        <v>0</v>
      </c>
      <c r="J10" s="109">
        <f t="shared" si="2"/>
        <v>0</v>
      </c>
      <c r="K10" s="109">
        <f t="shared" si="2"/>
        <v>0</v>
      </c>
      <c r="L10" s="109">
        <f t="shared" si="2"/>
        <v>0</v>
      </c>
      <c r="M10" s="109">
        <f t="shared" si="2"/>
        <v>0</v>
      </c>
      <c r="N10" s="109">
        <f t="shared" si="2"/>
        <v>0</v>
      </c>
      <c r="O10" s="109">
        <f t="shared" si="2"/>
        <v>0</v>
      </c>
      <c r="P10" s="109">
        <f t="shared" si="2"/>
        <v>0</v>
      </c>
      <c r="Q10" s="10"/>
      <c r="R10" s="13">
        <f>SUM(R8:R9)</f>
        <v>0</v>
      </c>
      <c r="S10" s="3"/>
      <c r="T10" s="3"/>
      <c r="U10" s="160"/>
      <c r="V10" s="21"/>
      <c r="W10" s="21"/>
      <c r="X10" s="159"/>
      <c r="Y10" s="159"/>
      <c r="Z10" s="159"/>
      <c r="AA10" s="159"/>
      <c r="AB10" s="159"/>
      <c r="AC10" s="159"/>
      <c r="AD10" s="159"/>
      <c r="AE10" s="159"/>
      <c r="AF10" s="159"/>
      <c r="AG10" s="159"/>
      <c r="AH10" s="159"/>
      <c r="AI10" s="159"/>
      <c r="AJ10" s="159"/>
      <c r="AK10" s="159"/>
      <c r="AL10" s="159"/>
      <c r="AM10" s="159"/>
      <c r="AN10" s="159"/>
      <c r="AO10" s="159"/>
    </row>
    <row r="11" spans="1:41" s="78" customFormat="1" ht="11.25" customHeight="1" x14ac:dyDescent="0.2">
      <c r="A11" s="160"/>
      <c r="B11" s="159"/>
      <c r="C11" s="4" t="s">
        <v>73</v>
      </c>
      <c r="D11" s="111"/>
      <c r="E11" s="164"/>
      <c r="F11" s="164"/>
      <c r="G11" s="164"/>
      <c r="H11" s="164"/>
      <c r="I11" s="164"/>
      <c r="J11" s="164"/>
      <c r="K11" s="164"/>
      <c r="L11" s="164"/>
      <c r="M11" s="164"/>
      <c r="N11" s="164"/>
      <c r="O11" s="164"/>
      <c r="P11" s="164"/>
      <c r="Q11" s="10"/>
      <c r="R11" s="13"/>
      <c r="S11" s="3"/>
      <c r="T11" s="3"/>
      <c r="U11" s="160"/>
      <c r="V11" s="21"/>
      <c r="W11" s="21"/>
      <c r="X11" s="159"/>
      <c r="Y11" s="159"/>
      <c r="Z11" s="159"/>
      <c r="AA11" s="159"/>
      <c r="AB11" s="159"/>
      <c r="AC11" s="159"/>
      <c r="AD11" s="159"/>
      <c r="AE11" s="159"/>
      <c r="AF11" s="159"/>
      <c r="AG11" s="159"/>
      <c r="AH11" s="159"/>
      <c r="AI11" s="159"/>
      <c r="AJ11" s="159"/>
      <c r="AK11" s="159"/>
      <c r="AL11" s="159"/>
      <c r="AM11" s="159"/>
      <c r="AN11" s="159"/>
      <c r="AO11" s="159"/>
    </row>
    <row r="12" spans="1:41" s="78" customFormat="1" ht="11.25" customHeight="1" x14ac:dyDescent="0.2">
      <c r="A12" s="160"/>
      <c r="B12" s="159"/>
      <c r="C12" s="90" t="str">
        <f>IF('1. gads'!D13="","",'1. gads'!D13)</f>
        <v/>
      </c>
      <c r="D12" s="91">
        <f>'1. gads'!E13</f>
        <v>0.21</v>
      </c>
      <c r="E12" s="37"/>
      <c r="F12" s="37"/>
      <c r="G12" s="37"/>
      <c r="H12" s="37"/>
      <c r="I12" s="37"/>
      <c r="J12" s="37"/>
      <c r="K12" s="37"/>
      <c r="L12" s="37"/>
      <c r="M12" s="37"/>
      <c r="N12" s="37"/>
      <c r="O12" s="37"/>
      <c r="P12" s="64"/>
      <c r="Q12" s="10"/>
      <c r="R12" s="13">
        <f t="shared" si="1"/>
        <v>0</v>
      </c>
      <c r="S12" s="3"/>
      <c r="T12" s="3"/>
      <c r="U12" s="160"/>
      <c r="V12" s="21"/>
      <c r="W12" s="21"/>
      <c r="X12" s="159"/>
      <c r="Y12" s="159"/>
      <c r="Z12" s="159"/>
      <c r="AA12" s="159"/>
      <c r="AB12" s="159"/>
      <c r="AC12" s="159"/>
      <c r="AD12" s="159"/>
      <c r="AE12" s="159"/>
      <c r="AF12" s="159"/>
      <c r="AG12" s="159"/>
      <c r="AH12" s="159"/>
      <c r="AI12" s="159"/>
      <c r="AJ12" s="159"/>
      <c r="AK12" s="159"/>
      <c r="AL12" s="159"/>
      <c r="AM12" s="159"/>
      <c r="AN12" s="159">
        <v>7</v>
      </c>
      <c r="AO12" s="159">
        <v>13</v>
      </c>
    </row>
    <row r="13" spans="1:41" s="78" customFormat="1" ht="11.25" customHeight="1" x14ac:dyDescent="0.2">
      <c r="A13" s="160"/>
      <c r="B13" s="159"/>
      <c r="C13" s="83" t="str">
        <f>IF('1. gads'!D14="","",'1. gads'!D14)</f>
        <v/>
      </c>
      <c r="D13" s="84">
        <f>'1. gads'!E14</f>
        <v>0.21</v>
      </c>
      <c r="E13" s="35"/>
      <c r="F13" s="35"/>
      <c r="G13" s="35"/>
      <c r="H13" s="35"/>
      <c r="I13" s="35"/>
      <c r="J13" s="35"/>
      <c r="K13" s="35"/>
      <c r="L13" s="35"/>
      <c r="M13" s="35"/>
      <c r="N13" s="35"/>
      <c r="O13" s="35"/>
      <c r="P13" s="59"/>
      <c r="Q13" s="10"/>
      <c r="R13" s="13">
        <f t="shared" si="1"/>
        <v>0</v>
      </c>
      <c r="S13" s="3"/>
      <c r="T13" s="3"/>
      <c r="U13" s="160"/>
      <c r="V13" s="21"/>
      <c r="W13" s="21"/>
      <c r="X13" s="159"/>
      <c r="Y13" s="159"/>
      <c r="Z13" s="159"/>
      <c r="AA13" s="159"/>
      <c r="AB13" s="159"/>
      <c r="AC13" s="159"/>
      <c r="AD13" s="159"/>
      <c r="AE13" s="159"/>
      <c r="AF13" s="159"/>
      <c r="AG13" s="159"/>
      <c r="AH13" s="159"/>
      <c r="AI13" s="159"/>
      <c r="AJ13" s="159"/>
      <c r="AK13" s="159"/>
      <c r="AL13" s="159"/>
      <c r="AM13" s="159"/>
      <c r="AN13" s="159">
        <v>8</v>
      </c>
      <c r="AO13" s="159">
        <v>14</v>
      </c>
    </row>
    <row r="14" spans="1:41" s="78" customFormat="1" ht="11.25" customHeight="1" x14ac:dyDescent="0.2">
      <c r="A14" s="160"/>
      <c r="B14" s="159"/>
      <c r="C14" s="83" t="str">
        <f>IF('1. gads'!D15="","",'1. gads'!D15)</f>
        <v/>
      </c>
      <c r="D14" s="84">
        <f>'1. gads'!E15</f>
        <v>0.21</v>
      </c>
      <c r="E14" s="35"/>
      <c r="F14" s="35"/>
      <c r="G14" s="35"/>
      <c r="H14" s="35"/>
      <c r="I14" s="35"/>
      <c r="J14" s="35"/>
      <c r="K14" s="35"/>
      <c r="L14" s="35"/>
      <c r="M14" s="35"/>
      <c r="N14" s="35"/>
      <c r="O14" s="35"/>
      <c r="P14" s="59"/>
      <c r="Q14" s="10"/>
      <c r="R14" s="13">
        <f t="shared" si="1"/>
        <v>0</v>
      </c>
      <c r="S14" s="3"/>
      <c r="T14" s="3"/>
      <c r="U14" s="160"/>
      <c r="V14" s="21"/>
      <c r="W14" s="21"/>
      <c r="X14" s="159"/>
      <c r="Y14" s="159"/>
      <c r="Z14" s="159"/>
      <c r="AA14" s="159"/>
      <c r="AB14" s="159"/>
      <c r="AC14" s="159"/>
      <c r="AD14" s="159"/>
      <c r="AE14" s="159"/>
      <c r="AF14" s="159"/>
      <c r="AG14" s="159"/>
      <c r="AH14" s="159"/>
      <c r="AI14" s="159"/>
      <c r="AJ14" s="159"/>
      <c r="AK14" s="159"/>
      <c r="AL14" s="159"/>
      <c r="AM14" s="159"/>
      <c r="AN14" s="159">
        <v>9</v>
      </c>
      <c r="AO14" s="159">
        <v>15</v>
      </c>
    </row>
    <row r="15" spans="1:41" s="78" customFormat="1" ht="11.25" customHeight="1" x14ac:dyDescent="0.2">
      <c r="A15" s="160"/>
      <c r="B15" s="159"/>
      <c r="C15" s="83" t="str">
        <f>IF('1. gads'!D16="","",'1. gads'!D16)</f>
        <v/>
      </c>
      <c r="D15" s="84">
        <f>'1. gads'!E16</f>
        <v>0.21</v>
      </c>
      <c r="E15" s="35"/>
      <c r="F15" s="35"/>
      <c r="G15" s="35"/>
      <c r="H15" s="35"/>
      <c r="I15" s="35"/>
      <c r="J15" s="35"/>
      <c r="K15" s="35"/>
      <c r="L15" s="35"/>
      <c r="M15" s="35"/>
      <c r="N15" s="35"/>
      <c r="O15" s="35"/>
      <c r="P15" s="59"/>
      <c r="Q15" s="10"/>
      <c r="R15" s="13">
        <f t="shared" si="1"/>
        <v>0</v>
      </c>
      <c r="S15" s="3"/>
      <c r="T15" s="3"/>
      <c r="U15" s="160"/>
      <c r="V15" s="21"/>
      <c r="W15" s="21"/>
      <c r="X15" s="159"/>
      <c r="Y15" s="159"/>
      <c r="Z15" s="159"/>
      <c r="AA15" s="159"/>
      <c r="AB15" s="159"/>
      <c r="AC15" s="159"/>
      <c r="AD15" s="159"/>
      <c r="AE15" s="159"/>
      <c r="AF15" s="159"/>
      <c r="AG15" s="159"/>
      <c r="AH15" s="159"/>
      <c r="AI15" s="159"/>
      <c r="AJ15" s="159"/>
      <c r="AK15" s="159"/>
      <c r="AL15" s="159"/>
      <c r="AM15" s="159"/>
      <c r="AN15" s="159">
        <v>10</v>
      </c>
      <c r="AO15" s="159">
        <v>16</v>
      </c>
    </row>
    <row r="16" spans="1:41" s="78" customFormat="1" ht="11.25" customHeight="1" x14ac:dyDescent="0.2">
      <c r="A16" s="160"/>
      <c r="B16" s="159"/>
      <c r="C16" s="83" t="str">
        <f>IF('1. gads'!D17="","",'1. gads'!D17)</f>
        <v/>
      </c>
      <c r="D16" s="84">
        <f>'1. gads'!E17</f>
        <v>0.21</v>
      </c>
      <c r="E16" s="35"/>
      <c r="F16" s="35"/>
      <c r="G16" s="35"/>
      <c r="H16" s="35"/>
      <c r="I16" s="35"/>
      <c r="J16" s="35"/>
      <c r="K16" s="35"/>
      <c r="L16" s="35"/>
      <c r="M16" s="35"/>
      <c r="N16" s="35"/>
      <c r="O16" s="35"/>
      <c r="P16" s="59"/>
      <c r="Q16" s="10"/>
      <c r="R16" s="13">
        <f t="shared" si="1"/>
        <v>0</v>
      </c>
      <c r="S16" s="3"/>
      <c r="T16" s="3"/>
      <c r="U16" s="160"/>
      <c r="V16" s="21"/>
      <c r="W16" s="21"/>
      <c r="X16" s="159"/>
      <c r="Y16" s="159"/>
      <c r="Z16" s="159"/>
      <c r="AA16" s="159"/>
      <c r="AB16" s="159"/>
      <c r="AC16" s="159"/>
      <c r="AD16" s="159"/>
      <c r="AE16" s="159"/>
      <c r="AF16" s="159"/>
      <c r="AG16" s="159"/>
      <c r="AH16" s="159"/>
      <c r="AI16" s="159"/>
      <c r="AJ16" s="159"/>
      <c r="AK16" s="159"/>
      <c r="AL16" s="159"/>
      <c r="AM16" s="159"/>
      <c r="AN16" s="159">
        <v>11</v>
      </c>
      <c r="AO16" s="159">
        <v>17</v>
      </c>
    </row>
    <row r="17" spans="1:41" s="78" customFormat="1" ht="11.25" customHeight="1" x14ac:dyDescent="0.2">
      <c r="A17" s="160"/>
      <c r="B17" s="159"/>
      <c r="C17" s="83" t="str">
        <f>IF('1. gads'!D18="","",'1. gads'!D18)</f>
        <v/>
      </c>
      <c r="D17" s="84">
        <f>'1. gads'!E18</f>
        <v>0.21</v>
      </c>
      <c r="E17" s="35"/>
      <c r="F17" s="35"/>
      <c r="G17" s="35"/>
      <c r="H17" s="35"/>
      <c r="I17" s="35"/>
      <c r="J17" s="35"/>
      <c r="K17" s="35"/>
      <c r="L17" s="35"/>
      <c r="M17" s="35"/>
      <c r="N17" s="35"/>
      <c r="O17" s="35"/>
      <c r="P17" s="59"/>
      <c r="Q17" s="10"/>
      <c r="R17" s="13">
        <f t="shared" si="1"/>
        <v>0</v>
      </c>
      <c r="S17" s="3"/>
      <c r="T17" s="3"/>
      <c r="U17" s="160"/>
      <c r="V17" s="21"/>
      <c r="W17" s="21"/>
      <c r="X17" s="159"/>
      <c r="Y17" s="159"/>
      <c r="Z17" s="159"/>
      <c r="AA17" s="159"/>
      <c r="AB17" s="159"/>
      <c r="AC17" s="159"/>
      <c r="AD17" s="159"/>
      <c r="AE17" s="159"/>
      <c r="AF17" s="159"/>
      <c r="AG17" s="159"/>
      <c r="AH17" s="159"/>
      <c r="AI17" s="159"/>
      <c r="AJ17" s="159"/>
      <c r="AK17" s="159"/>
      <c r="AL17" s="159"/>
      <c r="AM17" s="159"/>
      <c r="AN17" s="159">
        <v>12</v>
      </c>
      <c r="AO17" s="159">
        <v>18</v>
      </c>
    </row>
    <row r="18" spans="1:41" s="78" customFormat="1" ht="11.25" customHeight="1" x14ac:dyDescent="0.2">
      <c r="A18" s="160"/>
      <c r="B18" s="159"/>
      <c r="C18" s="83" t="str">
        <f>IF('1. gads'!D19="","",'1. gads'!D19)</f>
        <v/>
      </c>
      <c r="D18" s="84">
        <f>'1. gads'!E19</f>
        <v>0.21</v>
      </c>
      <c r="E18" s="35"/>
      <c r="F18" s="35"/>
      <c r="G18" s="35"/>
      <c r="H18" s="35"/>
      <c r="I18" s="35"/>
      <c r="J18" s="35"/>
      <c r="K18" s="35"/>
      <c r="L18" s="35"/>
      <c r="M18" s="35"/>
      <c r="N18" s="35"/>
      <c r="O18" s="35"/>
      <c r="P18" s="59"/>
      <c r="Q18" s="10"/>
      <c r="R18" s="13">
        <f t="shared" si="1"/>
        <v>0</v>
      </c>
      <c r="S18" s="3"/>
      <c r="T18" s="3"/>
      <c r="U18" s="160"/>
      <c r="V18" s="21"/>
      <c r="W18" s="21"/>
      <c r="X18" s="159"/>
      <c r="Y18" s="159"/>
      <c r="Z18" s="159"/>
      <c r="AA18" s="159"/>
      <c r="AB18" s="159"/>
      <c r="AC18" s="159"/>
      <c r="AD18" s="159"/>
      <c r="AE18" s="159"/>
      <c r="AF18" s="159"/>
      <c r="AG18" s="159"/>
      <c r="AH18" s="159"/>
      <c r="AI18" s="159"/>
      <c r="AJ18" s="159"/>
      <c r="AK18" s="159"/>
      <c r="AL18" s="159"/>
      <c r="AM18" s="159"/>
      <c r="AN18" s="159">
        <v>13</v>
      </c>
      <c r="AO18" s="159">
        <v>19</v>
      </c>
    </row>
    <row r="19" spans="1:41" s="78" customFormat="1" ht="11.25" customHeight="1" x14ac:dyDescent="0.2">
      <c r="A19" s="160"/>
      <c r="B19" s="159"/>
      <c r="C19" s="83" t="str">
        <f>IF('1. gads'!D20="","",'1. gads'!D20)</f>
        <v/>
      </c>
      <c r="D19" s="84">
        <f>'1. gads'!E20</f>
        <v>0.21</v>
      </c>
      <c r="E19" s="35"/>
      <c r="F19" s="35"/>
      <c r="G19" s="35"/>
      <c r="H19" s="35"/>
      <c r="I19" s="35"/>
      <c r="J19" s="35"/>
      <c r="K19" s="35"/>
      <c r="L19" s="35"/>
      <c r="M19" s="35"/>
      <c r="N19" s="35"/>
      <c r="O19" s="35"/>
      <c r="P19" s="59"/>
      <c r="Q19" s="10"/>
      <c r="R19" s="13">
        <f t="shared" si="1"/>
        <v>0</v>
      </c>
      <c r="S19" s="3"/>
      <c r="T19" s="3"/>
      <c r="U19" s="160"/>
      <c r="V19" s="21"/>
      <c r="W19" s="21"/>
      <c r="X19" s="159"/>
      <c r="Y19" s="159"/>
      <c r="Z19" s="159"/>
      <c r="AA19" s="159"/>
      <c r="AB19" s="159"/>
      <c r="AC19" s="159"/>
      <c r="AD19" s="159"/>
      <c r="AE19" s="159"/>
      <c r="AF19" s="159"/>
      <c r="AG19" s="159"/>
      <c r="AH19" s="159"/>
      <c r="AI19" s="159"/>
      <c r="AJ19" s="159"/>
      <c r="AK19" s="159"/>
      <c r="AL19" s="159"/>
      <c r="AM19" s="159"/>
      <c r="AN19" s="159">
        <v>14</v>
      </c>
      <c r="AO19" s="159">
        <v>28</v>
      </c>
    </row>
    <row r="20" spans="1:41" s="78" customFormat="1" ht="11.25" customHeight="1" x14ac:dyDescent="0.2">
      <c r="A20" s="160"/>
      <c r="B20" s="159"/>
      <c r="C20" s="83" t="str">
        <f>IF('1. gads'!D21="","",'1. gads'!D21)</f>
        <v/>
      </c>
      <c r="D20" s="84">
        <f>'1. gads'!E21</f>
        <v>0.21</v>
      </c>
      <c r="E20" s="35"/>
      <c r="F20" s="35"/>
      <c r="G20" s="35"/>
      <c r="H20" s="35"/>
      <c r="I20" s="35"/>
      <c r="J20" s="35"/>
      <c r="K20" s="35"/>
      <c r="L20" s="35"/>
      <c r="M20" s="35"/>
      <c r="N20" s="35"/>
      <c r="O20" s="35"/>
      <c r="P20" s="59"/>
      <c r="Q20" s="10"/>
      <c r="R20" s="13">
        <f t="shared" si="1"/>
        <v>0</v>
      </c>
      <c r="S20" s="3"/>
      <c r="T20" s="3"/>
      <c r="U20" s="160"/>
      <c r="V20" s="21"/>
      <c r="W20" s="21"/>
      <c r="X20" s="159"/>
      <c r="Y20" s="159"/>
      <c r="Z20" s="159"/>
      <c r="AA20" s="159"/>
      <c r="AB20" s="159"/>
      <c r="AC20" s="159"/>
      <c r="AD20" s="159"/>
      <c r="AE20" s="159"/>
      <c r="AF20" s="159"/>
      <c r="AG20" s="159"/>
      <c r="AH20" s="159"/>
      <c r="AI20" s="159"/>
      <c r="AJ20" s="159"/>
      <c r="AK20" s="159"/>
      <c r="AL20" s="159"/>
      <c r="AM20" s="159"/>
      <c r="AN20" s="159">
        <v>15</v>
      </c>
      <c r="AO20" s="159">
        <v>29</v>
      </c>
    </row>
    <row r="21" spans="1:41" s="78" customFormat="1" ht="11.25" customHeight="1" x14ac:dyDescent="0.2">
      <c r="A21" s="160"/>
      <c r="B21" s="159"/>
      <c r="C21" s="83" t="str">
        <f>IF('1. gads'!D22="","",'1. gads'!D22)</f>
        <v/>
      </c>
      <c r="D21" s="84">
        <f>'1. gads'!E22</f>
        <v>0.21</v>
      </c>
      <c r="E21" s="35"/>
      <c r="F21" s="35"/>
      <c r="G21" s="35"/>
      <c r="H21" s="35"/>
      <c r="I21" s="35"/>
      <c r="J21" s="35"/>
      <c r="K21" s="35"/>
      <c r="L21" s="35"/>
      <c r="M21" s="35"/>
      <c r="N21" s="35"/>
      <c r="O21" s="35"/>
      <c r="P21" s="59"/>
      <c r="Q21" s="10"/>
      <c r="R21" s="13">
        <f t="shared" si="1"/>
        <v>0</v>
      </c>
      <c r="S21" s="3"/>
      <c r="T21" s="3"/>
      <c r="U21" s="160"/>
      <c r="V21" s="21"/>
      <c r="W21" s="21"/>
      <c r="X21" s="159"/>
      <c r="Y21" s="159"/>
      <c r="Z21" s="159"/>
      <c r="AA21" s="159"/>
      <c r="AB21" s="159"/>
      <c r="AC21" s="159"/>
      <c r="AD21" s="159"/>
      <c r="AE21" s="159"/>
      <c r="AF21" s="159"/>
      <c r="AG21" s="159"/>
      <c r="AH21" s="159"/>
      <c r="AI21" s="159"/>
      <c r="AJ21" s="159"/>
      <c r="AK21" s="159"/>
      <c r="AL21" s="159"/>
      <c r="AM21" s="159"/>
      <c r="AN21" s="159">
        <v>16</v>
      </c>
      <c r="AO21" s="159">
        <v>30</v>
      </c>
    </row>
    <row r="22" spans="1:41" s="78" customFormat="1" ht="11.25" customHeight="1" x14ac:dyDescent="0.2">
      <c r="A22" s="160"/>
      <c r="B22" s="159"/>
      <c r="C22" s="85" t="str">
        <f>IF('1. gads'!D23="","",'1. gads'!D23)</f>
        <v/>
      </c>
      <c r="D22" s="86">
        <f>'1. gads'!E23</f>
        <v>0.21</v>
      </c>
      <c r="E22" s="53"/>
      <c r="F22" s="53"/>
      <c r="G22" s="53"/>
      <c r="H22" s="53"/>
      <c r="I22" s="53"/>
      <c r="J22" s="53"/>
      <c r="K22" s="53"/>
      <c r="L22" s="53"/>
      <c r="M22" s="53"/>
      <c r="N22" s="53"/>
      <c r="O22" s="53"/>
      <c r="P22" s="63"/>
      <c r="Q22" s="10"/>
      <c r="R22" s="13">
        <f t="shared" si="1"/>
        <v>0</v>
      </c>
      <c r="S22" s="3"/>
      <c r="T22" s="3"/>
      <c r="U22" s="160"/>
      <c r="V22" s="21"/>
      <c r="W22" s="21"/>
      <c r="X22" s="159"/>
      <c r="Y22" s="159"/>
      <c r="Z22" s="159"/>
      <c r="AA22" s="159"/>
      <c r="AB22" s="159"/>
      <c r="AC22" s="159"/>
      <c r="AD22" s="159"/>
      <c r="AE22" s="159"/>
      <c r="AF22" s="159"/>
      <c r="AG22" s="159"/>
      <c r="AH22" s="159"/>
      <c r="AI22" s="159"/>
      <c r="AJ22" s="159"/>
      <c r="AK22" s="159"/>
      <c r="AL22" s="159"/>
      <c r="AM22" s="159"/>
      <c r="AN22" s="159">
        <v>17</v>
      </c>
      <c r="AO22" s="159">
        <v>31</v>
      </c>
    </row>
    <row r="23" spans="1:41" s="78" customFormat="1" ht="12.75" x14ac:dyDescent="0.2">
      <c r="A23" s="160"/>
      <c r="B23" s="159"/>
      <c r="C23" s="87"/>
      <c r="D23" s="75" t="s">
        <v>6</v>
      </c>
      <c r="E23" s="88">
        <f>SUM(E12:E22)</f>
        <v>0</v>
      </c>
      <c r="F23" s="88">
        <f t="shared" ref="F23:P23" si="3">SUM(F12:F22)</f>
        <v>0</v>
      </c>
      <c r="G23" s="88">
        <f t="shared" si="3"/>
        <v>0</v>
      </c>
      <c r="H23" s="88">
        <f t="shared" si="3"/>
        <v>0</v>
      </c>
      <c r="I23" s="88">
        <f t="shared" si="3"/>
        <v>0</v>
      </c>
      <c r="J23" s="88">
        <f t="shared" si="3"/>
        <v>0</v>
      </c>
      <c r="K23" s="88">
        <f t="shared" si="3"/>
        <v>0</v>
      </c>
      <c r="L23" s="88">
        <f t="shared" si="3"/>
        <v>0</v>
      </c>
      <c r="M23" s="88">
        <f t="shared" si="3"/>
        <v>0</v>
      </c>
      <c r="N23" s="88">
        <f t="shared" si="3"/>
        <v>0</v>
      </c>
      <c r="O23" s="88">
        <f t="shared" si="3"/>
        <v>0</v>
      </c>
      <c r="P23" s="88">
        <f t="shared" si="3"/>
        <v>0</v>
      </c>
      <c r="Q23" s="14"/>
      <c r="R23" s="13">
        <f>SUM(R12:R22)</f>
        <v>0</v>
      </c>
      <c r="S23" s="3"/>
      <c r="T23" s="3"/>
      <c r="U23" s="160"/>
      <c r="V23" s="21"/>
      <c r="W23" s="21"/>
      <c r="X23" s="159"/>
      <c r="Y23" s="159"/>
      <c r="Z23" s="159"/>
      <c r="AA23" s="159"/>
      <c r="AB23" s="159"/>
      <c r="AC23" s="159"/>
      <c r="AD23" s="165"/>
      <c r="AE23" s="165"/>
      <c r="AF23" s="165"/>
      <c r="AG23" s="165"/>
      <c r="AH23" s="165"/>
      <c r="AI23" s="165"/>
      <c r="AJ23" s="165"/>
      <c r="AK23" s="159"/>
      <c r="AL23" s="159"/>
      <c r="AM23" s="159"/>
      <c r="AN23" s="159">
        <v>18</v>
      </c>
      <c r="AO23" s="159">
        <v>32</v>
      </c>
    </row>
    <row r="24" spans="1:41" s="78" customFormat="1" ht="12.75" x14ac:dyDescent="0.2">
      <c r="A24" s="160"/>
      <c r="B24" s="159"/>
      <c r="C24" s="76" t="s">
        <v>13</v>
      </c>
      <c r="D24" s="77"/>
      <c r="E24" s="89"/>
      <c r="F24" s="89"/>
      <c r="G24" s="89"/>
      <c r="H24" s="89"/>
      <c r="I24" s="89"/>
      <c r="J24" s="89"/>
      <c r="K24" s="89"/>
      <c r="L24" s="89"/>
      <c r="M24" s="89"/>
      <c r="N24" s="89"/>
      <c r="O24" s="89"/>
      <c r="P24" s="89"/>
      <c r="Q24" s="14"/>
      <c r="R24" s="14"/>
      <c r="S24" s="3"/>
      <c r="T24" s="3"/>
      <c r="U24" s="160"/>
      <c r="V24" s="21"/>
      <c r="W24" s="21"/>
      <c r="X24" s="159"/>
      <c r="Y24" s="159"/>
      <c r="Z24" s="159"/>
      <c r="AA24" s="159"/>
      <c r="AB24" s="159"/>
      <c r="AC24" s="159"/>
      <c r="AD24" s="165"/>
      <c r="AE24" s="165"/>
      <c r="AF24" s="165"/>
      <c r="AG24" s="165"/>
      <c r="AH24" s="165"/>
      <c r="AI24" s="165"/>
      <c r="AJ24" s="165"/>
      <c r="AK24" s="159"/>
      <c r="AL24" s="159"/>
      <c r="AM24" s="159"/>
      <c r="AN24" s="159"/>
      <c r="AO24" s="159"/>
    </row>
    <row r="25" spans="1:41" s="78" customFormat="1" ht="11.25" customHeight="1" x14ac:dyDescent="0.2">
      <c r="A25" s="160"/>
      <c r="B25" s="159"/>
      <c r="C25" s="90" t="str">
        <f>IF('1. gads'!D26="","",'1. gads'!D26)</f>
        <v xml:space="preserve">Saņemtie granti </v>
      </c>
      <c r="D25" s="91">
        <f>'1. gads'!E26</f>
        <v>0</v>
      </c>
      <c r="E25" s="37"/>
      <c r="F25" s="37"/>
      <c r="G25" s="37"/>
      <c r="H25" s="37"/>
      <c r="I25" s="37"/>
      <c r="J25" s="37"/>
      <c r="K25" s="37"/>
      <c r="L25" s="37"/>
      <c r="M25" s="37"/>
      <c r="N25" s="37"/>
      <c r="O25" s="37"/>
      <c r="P25" s="64"/>
      <c r="Q25" s="10"/>
      <c r="R25" s="13">
        <f>SUM(E25:P25)</f>
        <v>0</v>
      </c>
      <c r="S25" s="3"/>
      <c r="T25" s="3"/>
      <c r="U25" s="160"/>
      <c r="V25" s="21"/>
      <c r="W25" s="21"/>
      <c r="X25" s="159"/>
      <c r="Y25" s="159"/>
      <c r="Z25" s="159"/>
      <c r="AA25" s="159"/>
      <c r="AB25" s="159"/>
      <c r="AC25" s="159"/>
      <c r="AD25" s="165"/>
      <c r="AE25" s="165"/>
      <c r="AF25" s="165"/>
      <c r="AG25" s="165"/>
      <c r="AH25" s="165"/>
      <c r="AI25" s="165"/>
      <c r="AJ25" s="165"/>
      <c r="AK25" s="159"/>
      <c r="AL25" s="159"/>
      <c r="AM25" s="159"/>
      <c r="AN25" s="159">
        <v>19</v>
      </c>
      <c r="AO25" s="159">
        <v>33</v>
      </c>
    </row>
    <row r="26" spans="1:41" s="78" customFormat="1" ht="11.25" customHeight="1" x14ac:dyDescent="0.2">
      <c r="A26" s="160"/>
      <c r="B26" s="159"/>
      <c r="C26" s="83" t="str">
        <f>IF('1. gads'!D27="","",'1. gads'!D27)</f>
        <v/>
      </c>
      <c r="D26" s="84">
        <f>'1. gads'!E27</f>
        <v>0</v>
      </c>
      <c r="E26" s="156"/>
      <c r="F26" s="156"/>
      <c r="G26" s="156"/>
      <c r="H26" s="156"/>
      <c r="I26" s="156"/>
      <c r="J26" s="156"/>
      <c r="K26" s="156"/>
      <c r="L26" s="156"/>
      <c r="M26" s="156"/>
      <c r="N26" s="156"/>
      <c r="O26" s="156"/>
      <c r="P26" s="157"/>
      <c r="Q26" s="3"/>
      <c r="R26" s="13">
        <f>SUM(E26:P26)</f>
        <v>0</v>
      </c>
      <c r="S26" s="3"/>
      <c r="T26" s="3"/>
      <c r="U26" s="160"/>
      <c r="V26" s="21"/>
      <c r="W26" s="21"/>
      <c r="X26" s="159"/>
      <c r="Y26" s="159"/>
      <c r="Z26" s="159"/>
      <c r="AA26" s="159"/>
      <c r="AB26" s="159"/>
      <c r="AC26" s="159"/>
      <c r="AD26" s="165"/>
      <c r="AE26" s="165"/>
      <c r="AF26" s="165"/>
      <c r="AG26" s="165"/>
      <c r="AH26" s="165"/>
      <c r="AI26" s="165"/>
      <c r="AJ26" s="165"/>
      <c r="AK26" s="159"/>
      <c r="AL26" s="159"/>
      <c r="AM26" s="159"/>
      <c r="AN26" s="159">
        <v>20</v>
      </c>
      <c r="AO26" s="159">
        <v>34</v>
      </c>
    </row>
    <row r="27" spans="1:41" s="78" customFormat="1" ht="11.25" customHeight="1" x14ac:dyDescent="0.2">
      <c r="A27" s="160"/>
      <c r="B27" s="159"/>
      <c r="C27" s="83" t="str">
        <f>IF('1. gads'!D28="","",'1. gads'!D28)</f>
        <v>Ārkārtas ieņēmumi</v>
      </c>
      <c r="D27" s="84">
        <f>'1. gads'!E28</f>
        <v>0.21</v>
      </c>
      <c r="E27" s="35"/>
      <c r="F27" s="35"/>
      <c r="G27" s="35"/>
      <c r="H27" s="35"/>
      <c r="I27" s="35"/>
      <c r="J27" s="35"/>
      <c r="K27" s="35"/>
      <c r="L27" s="35"/>
      <c r="M27" s="35"/>
      <c r="N27" s="35"/>
      <c r="O27" s="35"/>
      <c r="P27" s="59"/>
      <c r="Q27" s="10"/>
      <c r="R27" s="13">
        <f t="shared" si="1"/>
        <v>0</v>
      </c>
      <c r="S27" s="3"/>
      <c r="T27" s="3"/>
      <c r="U27" s="160"/>
      <c r="V27" s="21"/>
      <c r="W27" s="21"/>
      <c r="X27" s="159"/>
      <c r="Y27" s="159"/>
      <c r="Z27" s="159"/>
      <c r="AA27" s="159"/>
      <c r="AB27" s="159"/>
      <c r="AC27" s="159"/>
      <c r="AD27" s="165"/>
      <c r="AE27" s="165"/>
      <c r="AF27" s="165"/>
      <c r="AG27" s="165"/>
      <c r="AH27" s="165"/>
      <c r="AI27" s="165"/>
      <c r="AJ27" s="165"/>
      <c r="AK27" s="159"/>
      <c r="AL27" s="159"/>
      <c r="AM27" s="159"/>
      <c r="AN27" s="159">
        <v>21</v>
      </c>
      <c r="AO27" s="159">
        <v>35</v>
      </c>
    </row>
    <row r="28" spans="1:41" s="78" customFormat="1" ht="11.25" customHeight="1" x14ac:dyDescent="0.2">
      <c r="A28" s="160"/>
      <c r="B28" s="159"/>
      <c r="C28" s="83" t="str">
        <f>IF('1. gads'!D29="","",'1. gads'!D29)</f>
        <v/>
      </c>
      <c r="D28" s="84">
        <f>'1. gads'!E29</f>
        <v>0.21</v>
      </c>
      <c r="E28" s="35"/>
      <c r="F28" s="35"/>
      <c r="G28" s="35"/>
      <c r="H28" s="35"/>
      <c r="I28" s="35"/>
      <c r="J28" s="35"/>
      <c r="K28" s="35"/>
      <c r="L28" s="35"/>
      <c r="M28" s="35"/>
      <c r="N28" s="35"/>
      <c r="O28" s="35"/>
      <c r="P28" s="59"/>
      <c r="Q28" s="10"/>
      <c r="R28" s="13">
        <f t="shared" si="1"/>
        <v>0</v>
      </c>
      <c r="S28" s="3"/>
      <c r="T28" s="3"/>
      <c r="U28" s="160"/>
      <c r="V28" s="21"/>
      <c r="W28" s="21"/>
      <c r="X28" s="159"/>
      <c r="Y28" s="159"/>
      <c r="Z28" s="159"/>
      <c r="AA28" s="159"/>
      <c r="AB28" s="159"/>
      <c r="AC28" s="159"/>
      <c r="AD28" s="165"/>
      <c r="AE28" s="165"/>
      <c r="AF28" s="165"/>
      <c r="AG28" s="165"/>
      <c r="AH28" s="165"/>
      <c r="AI28" s="165"/>
      <c r="AJ28" s="165"/>
      <c r="AK28" s="159"/>
      <c r="AL28" s="159"/>
      <c r="AM28" s="159"/>
      <c r="AN28" s="159">
        <v>22</v>
      </c>
      <c r="AO28" s="159">
        <v>36</v>
      </c>
    </row>
    <row r="29" spans="1:41" s="78" customFormat="1" ht="11.25" customHeight="1" x14ac:dyDescent="0.2">
      <c r="A29" s="160"/>
      <c r="B29" s="159"/>
      <c r="C29" s="92" t="str">
        <f>IF('1. gads'!D30="","",'1. gads'!D30)</f>
        <v/>
      </c>
      <c r="D29" s="93">
        <f>'1. gads'!E30</f>
        <v>0.21</v>
      </c>
      <c r="E29" s="61"/>
      <c r="F29" s="61"/>
      <c r="G29" s="61"/>
      <c r="H29" s="61"/>
      <c r="I29" s="61"/>
      <c r="J29" s="61"/>
      <c r="K29" s="61"/>
      <c r="L29" s="61"/>
      <c r="M29" s="61"/>
      <c r="N29" s="61"/>
      <c r="O29" s="61"/>
      <c r="P29" s="62"/>
      <c r="Q29" s="10"/>
      <c r="R29" s="13">
        <f t="shared" si="1"/>
        <v>0</v>
      </c>
      <c r="S29" s="3"/>
      <c r="T29" s="3"/>
      <c r="U29" s="160"/>
      <c r="V29" s="21"/>
      <c r="W29" s="21"/>
      <c r="X29" s="159"/>
      <c r="Y29" s="159"/>
      <c r="Z29" s="159"/>
      <c r="AA29" s="159"/>
      <c r="AB29" s="159"/>
      <c r="AC29" s="159"/>
      <c r="AD29" s="165"/>
      <c r="AE29" s="165"/>
      <c r="AF29" s="165"/>
      <c r="AG29" s="165"/>
      <c r="AH29" s="165"/>
      <c r="AI29" s="165"/>
      <c r="AJ29" s="165"/>
      <c r="AK29" s="159"/>
      <c r="AL29" s="159"/>
      <c r="AM29" s="159"/>
      <c r="AN29" s="159">
        <v>23</v>
      </c>
      <c r="AO29" s="159">
        <v>37</v>
      </c>
    </row>
    <row r="30" spans="1:41" s="78" customFormat="1" ht="10.5" customHeight="1" x14ac:dyDescent="0.2">
      <c r="A30" s="160"/>
      <c r="B30" s="159"/>
      <c r="C30" s="94"/>
      <c r="D30" s="6" t="s">
        <v>18</v>
      </c>
      <c r="E30" s="109">
        <f>($D$8*E8)+($D$9*E9)+($D$12*E12)+($D$13*E13)+($D$14*E14)+($D$15*E15)+($D$16*E16)+($D$17*E17)+($D$18*E18)+($D$19*E19)+($D$20*E20)+($D$21*E21)+($D$22*E22)+($D$25*E25)+($D$26*E26)+($D$27*E27)+($D$28*E28)+($D$29*E29)</f>
        <v>0</v>
      </c>
      <c r="F30" s="109">
        <f t="shared" ref="F30:R30" si="4">($D$8*F8)+($D$9*F9)+($D$12*F12)+($D$13*F13)+($D$14*F14)+($D$15*F15)+($D$16*F16)+($D$17*F17)+($D$18*F18)+($D$19*F19)+($D$20*F20)+($D$21*F21)+($D$22*F22)+($D$25*F25)+($D$26*F26)+($D$27*F27)+($D$28*F28)+($D$29*F29)</f>
        <v>0</v>
      </c>
      <c r="G30" s="109">
        <f t="shared" si="4"/>
        <v>0</v>
      </c>
      <c r="H30" s="109">
        <f t="shared" si="4"/>
        <v>0</v>
      </c>
      <c r="I30" s="109">
        <f t="shared" si="4"/>
        <v>0</v>
      </c>
      <c r="J30" s="109">
        <f t="shared" si="4"/>
        <v>0</v>
      </c>
      <c r="K30" s="109">
        <f t="shared" si="4"/>
        <v>0</v>
      </c>
      <c r="L30" s="109">
        <f t="shared" si="4"/>
        <v>0</v>
      </c>
      <c r="M30" s="109">
        <f t="shared" si="4"/>
        <v>0</v>
      </c>
      <c r="N30" s="109">
        <f t="shared" si="4"/>
        <v>0</v>
      </c>
      <c r="O30" s="109">
        <f t="shared" si="4"/>
        <v>0</v>
      </c>
      <c r="P30" s="109">
        <f t="shared" si="4"/>
        <v>0</v>
      </c>
      <c r="Q30" s="13"/>
      <c r="R30" s="13">
        <f t="shared" si="4"/>
        <v>0</v>
      </c>
      <c r="S30" s="3"/>
      <c r="T30" s="3"/>
      <c r="U30" s="160"/>
      <c r="V30" s="2"/>
      <c r="W30" s="2"/>
      <c r="X30" s="159"/>
      <c r="Y30" s="159"/>
      <c r="Z30" s="159"/>
      <c r="AA30" s="159"/>
      <c r="AB30" s="159"/>
      <c r="AC30" s="159"/>
      <c r="AD30" s="165"/>
      <c r="AE30" s="165"/>
      <c r="AF30" s="165"/>
      <c r="AG30" s="165"/>
      <c r="AH30" s="165"/>
      <c r="AI30" s="165"/>
      <c r="AJ30" s="165"/>
      <c r="AK30" s="159"/>
      <c r="AL30" s="159"/>
      <c r="AM30" s="159"/>
      <c r="AN30" s="159">
        <v>24</v>
      </c>
      <c r="AO30" s="159">
        <v>38</v>
      </c>
    </row>
    <row r="31" spans="1:41" ht="11.25" customHeight="1" x14ac:dyDescent="0.2">
      <c r="A31" s="160"/>
      <c r="B31" s="159"/>
      <c r="C31" s="94"/>
      <c r="D31" s="6" t="s">
        <v>67</v>
      </c>
      <c r="E31" s="13">
        <f>E10+E23+SUM(E25:E30)</f>
        <v>0</v>
      </c>
      <c r="F31" s="13">
        <f t="shared" ref="F31:P31" si="5">F10+F23+SUM(F25:F30)</f>
        <v>0</v>
      </c>
      <c r="G31" s="13">
        <f t="shared" si="5"/>
        <v>0</v>
      </c>
      <c r="H31" s="13">
        <f t="shared" si="5"/>
        <v>0</v>
      </c>
      <c r="I31" s="13">
        <f t="shared" si="5"/>
        <v>0</v>
      </c>
      <c r="J31" s="13">
        <f t="shared" si="5"/>
        <v>0</v>
      </c>
      <c r="K31" s="13">
        <f t="shared" si="5"/>
        <v>0</v>
      </c>
      <c r="L31" s="13">
        <f t="shared" si="5"/>
        <v>0</v>
      </c>
      <c r="M31" s="13">
        <f t="shared" si="5"/>
        <v>0</v>
      </c>
      <c r="N31" s="13">
        <f t="shared" si="5"/>
        <v>0</v>
      </c>
      <c r="O31" s="13">
        <f t="shared" si="5"/>
        <v>0</v>
      </c>
      <c r="P31" s="13">
        <f t="shared" si="5"/>
        <v>0</v>
      </c>
      <c r="Q31" s="13"/>
      <c r="R31" s="13">
        <f>SUM(R8:R9,R23,R25:R30)</f>
        <v>0</v>
      </c>
      <c r="S31" s="3"/>
      <c r="T31" s="3"/>
      <c r="U31" s="160"/>
      <c r="V31" s="5"/>
      <c r="W31" s="2"/>
      <c r="X31" s="159"/>
      <c r="Y31" s="159"/>
      <c r="Z31" s="159"/>
      <c r="AA31" s="159"/>
      <c r="AB31" s="159"/>
      <c r="AC31" s="159"/>
      <c r="AD31" s="165"/>
      <c r="AE31" s="165"/>
      <c r="AF31" s="165"/>
      <c r="AG31" s="165"/>
      <c r="AH31" s="165"/>
      <c r="AI31" s="165"/>
      <c r="AJ31" s="165"/>
      <c r="AK31" s="159"/>
      <c r="AL31" s="159"/>
      <c r="AM31" s="159"/>
      <c r="AN31" s="159">
        <v>25</v>
      </c>
      <c r="AO31" s="159">
        <v>39</v>
      </c>
    </row>
    <row r="32" spans="1:41" ht="17.25" customHeight="1" thickBot="1" x14ac:dyDescent="0.25">
      <c r="A32" s="160"/>
      <c r="B32" s="133" t="s">
        <v>20</v>
      </c>
      <c r="C32" s="155"/>
      <c r="D32" s="135"/>
      <c r="E32" s="136"/>
      <c r="F32" s="136"/>
      <c r="G32" s="136"/>
      <c r="H32" s="136"/>
      <c r="I32" s="136"/>
      <c r="J32" s="136"/>
      <c r="K32" s="136"/>
      <c r="L32" s="136"/>
      <c r="M32" s="136"/>
      <c r="N32" s="136"/>
      <c r="O32" s="136"/>
      <c r="P32" s="136"/>
      <c r="Q32" s="136"/>
      <c r="R32" s="132"/>
      <c r="S32" s="3"/>
      <c r="T32" s="3"/>
      <c r="U32" s="160"/>
      <c r="V32" s="5"/>
      <c r="W32" s="2"/>
      <c r="X32" s="159"/>
      <c r="Y32" s="159"/>
      <c r="Z32" s="159"/>
      <c r="AA32" s="159"/>
      <c r="AB32" s="159"/>
      <c r="AC32" s="159"/>
      <c r="AD32" s="165"/>
      <c r="AE32" s="165"/>
      <c r="AF32" s="165"/>
      <c r="AG32" s="165"/>
      <c r="AH32" s="165"/>
      <c r="AI32" s="165"/>
      <c r="AJ32" s="165"/>
      <c r="AK32" s="159"/>
      <c r="AL32" s="159"/>
      <c r="AM32" s="159"/>
      <c r="AN32" s="159">
        <v>26</v>
      </c>
      <c r="AO32" s="159">
        <v>40</v>
      </c>
    </row>
    <row r="33" spans="1:41" s="145" customFormat="1" ht="21" customHeight="1" x14ac:dyDescent="0.2">
      <c r="A33" s="144"/>
      <c r="C33" s="143" t="s">
        <v>21</v>
      </c>
      <c r="D33" s="146"/>
      <c r="E33" s="147" t="str">
        <f>E5</f>
        <v>mar</v>
      </c>
      <c r="F33" s="147" t="str">
        <f t="shared" ref="F33:P33" si="6">F5</f>
        <v>apr</v>
      </c>
      <c r="G33" s="147" t="str">
        <f t="shared" si="6"/>
        <v>mai</v>
      </c>
      <c r="H33" s="147" t="str">
        <f t="shared" si="6"/>
        <v>jūn</v>
      </c>
      <c r="I33" s="147" t="str">
        <f t="shared" si="6"/>
        <v>jūl</v>
      </c>
      <c r="J33" s="147" t="str">
        <f t="shared" si="6"/>
        <v>aug</v>
      </c>
      <c r="K33" s="147" t="str">
        <f t="shared" si="6"/>
        <v>sep</v>
      </c>
      <c r="L33" s="147" t="str">
        <f t="shared" si="6"/>
        <v>okt</v>
      </c>
      <c r="M33" s="147" t="str">
        <f t="shared" si="6"/>
        <v>nov</v>
      </c>
      <c r="N33" s="147" t="str">
        <f t="shared" si="6"/>
        <v>dec</v>
      </c>
      <c r="O33" s="147" t="str">
        <f t="shared" si="6"/>
        <v>jan</v>
      </c>
      <c r="P33" s="147" t="str">
        <f t="shared" si="6"/>
        <v>feb</v>
      </c>
      <c r="Q33" s="128"/>
      <c r="R33" s="148" t="s">
        <v>6</v>
      </c>
      <c r="S33" s="149"/>
      <c r="T33" s="149"/>
      <c r="U33" s="144"/>
      <c r="V33" s="146"/>
      <c r="W33" s="150"/>
      <c r="AD33" s="151"/>
      <c r="AE33" s="151"/>
      <c r="AF33" s="151"/>
      <c r="AG33" s="151"/>
      <c r="AH33" s="151"/>
      <c r="AI33" s="151"/>
      <c r="AJ33" s="151"/>
    </row>
    <row r="34" spans="1:41" s="78" customFormat="1" ht="11.25" customHeight="1" x14ac:dyDescent="0.2">
      <c r="A34" s="160"/>
      <c r="B34" s="159"/>
      <c r="C34" s="81" t="str">
        <f>IF('1. gads'!D35="","",'1. gads'!D35)</f>
        <v>Gaidāmie maksājumi</v>
      </c>
      <c r="D34" s="82">
        <f>'1. gads'!E35</f>
        <v>0.21</v>
      </c>
      <c r="E34" s="43"/>
      <c r="F34" s="43"/>
      <c r="G34" s="43"/>
      <c r="H34" s="43"/>
      <c r="I34" s="43"/>
      <c r="J34" s="43"/>
      <c r="K34" s="43"/>
      <c r="L34" s="43"/>
      <c r="M34" s="43"/>
      <c r="N34" s="43"/>
      <c r="O34" s="43"/>
      <c r="P34" s="58"/>
      <c r="Q34" s="10"/>
      <c r="R34" s="13">
        <f t="shared" ref="R34:R78" si="7">SUM(E34:P34)</f>
        <v>0</v>
      </c>
      <c r="S34" s="3"/>
      <c r="T34" s="3"/>
      <c r="U34" s="160"/>
      <c r="V34" s="21"/>
      <c r="W34" s="21"/>
      <c r="X34" s="159"/>
      <c r="Y34" s="159"/>
      <c r="Z34" s="159"/>
      <c r="AA34" s="159"/>
      <c r="AB34" s="159"/>
      <c r="AC34" s="159"/>
      <c r="AD34" s="165"/>
      <c r="AE34" s="165"/>
      <c r="AF34" s="165"/>
      <c r="AG34" s="165"/>
      <c r="AH34" s="165"/>
      <c r="AI34" s="165"/>
      <c r="AJ34" s="165"/>
      <c r="AK34" s="159"/>
      <c r="AL34" s="159"/>
      <c r="AM34" s="159"/>
      <c r="AN34" s="159">
        <v>27</v>
      </c>
      <c r="AO34" s="159">
        <v>42</v>
      </c>
    </row>
    <row r="35" spans="1:41" s="78" customFormat="1" ht="11.25" customHeight="1" x14ac:dyDescent="0.2">
      <c r="A35" s="160"/>
      <c r="B35" s="159"/>
      <c r="C35" s="96"/>
      <c r="D35" s="166"/>
      <c r="E35" s="167"/>
      <c r="F35" s="167"/>
      <c r="G35" s="167"/>
      <c r="H35" s="167"/>
      <c r="I35" s="167"/>
      <c r="J35" s="167"/>
      <c r="K35" s="167"/>
      <c r="L35" s="167"/>
      <c r="M35" s="167"/>
      <c r="N35" s="167"/>
      <c r="O35" s="167"/>
      <c r="P35" s="167"/>
      <c r="Q35" s="10"/>
      <c r="R35" s="13"/>
      <c r="S35" s="3"/>
      <c r="T35" s="3"/>
      <c r="U35" s="160"/>
      <c r="V35" s="21"/>
      <c r="W35" s="21"/>
      <c r="X35" s="159"/>
      <c r="Y35" s="159"/>
      <c r="Z35" s="159"/>
      <c r="AA35" s="159"/>
      <c r="AB35" s="159"/>
      <c r="AC35" s="159"/>
      <c r="AD35" s="165"/>
      <c r="AE35" s="165"/>
      <c r="AF35" s="165"/>
      <c r="AG35" s="165"/>
      <c r="AH35" s="165"/>
      <c r="AI35" s="165"/>
      <c r="AJ35" s="165"/>
      <c r="AK35" s="159"/>
      <c r="AL35" s="159"/>
      <c r="AM35" s="159"/>
      <c r="AN35" s="159"/>
      <c r="AO35" s="159"/>
    </row>
    <row r="36" spans="1:41" s="78" customFormat="1" ht="11.25" customHeight="1" x14ac:dyDescent="0.2">
      <c r="A36" s="160"/>
      <c r="B36" s="159"/>
      <c r="C36" s="83" t="str">
        <f>IF('1. gads'!D37="","",'1. gads'!D37)</f>
        <v>Izejmateriāli</v>
      </c>
      <c r="D36" s="84">
        <f>'1. gads'!E37</f>
        <v>0.21</v>
      </c>
      <c r="E36" s="35"/>
      <c r="F36" s="35"/>
      <c r="G36" s="35"/>
      <c r="H36" s="35"/>
      <c r="I36" s="35"/>
      <c r="J36" s="35"/>
      <c r="K36" s="35"/>
      <c r="L36" s="35"/>
      <c r="M36" s="35"/>
      <c r="N36" s="35"/>
      <c r="O36" s="35"/>
      <c r="P36" s="59"/>
      <c r="Q36" s="10"/>
      <c r="R36" s="13">
        <f t="shared" si="7"/>
        <v>0</v>
      </c>
      <c r="S36" s="3"/>
      <c r="T36" s="3"/>
      <c r="U36" s="160"/>
      <c r="V36" s="21"/>
      <c r="W36" s="21"/>
      <c r="X36" s="159"/>
      <c r="Y36" s="159"/>
      <c r="Z36" s="159"/>
      <c r="AA36" s="159"/>
      <c r="AB36" s="159"/>
      <c r="AC36" s="159"/>
      <c r="AD36" s="165"/>
      <c r="AE36" s="165"/>
      <c r="AF36" s="165"/>
      <c r="AG36" s="165"/>
      <c r="AH36" s="165"/>
      <c r="AI36" s="165"/>
      <c r="AJ36" s="165"/>
      <c r="AK36" s="159"/>
      <c r="AL36" s="159"/>
      <c r="AM36" s="159"/>
      <c r="AN36" s="159">
        <v>28</v>
      </c>
      <c r="AO36" s="159">
        <v>43</v>
      </c>
    </row>
    <row r="37" spans="1:41" s="78" customFormat="1" ht="11.25" customHeight="1" x14ac:dyDescent="0.2">
      <c r="A37" s="160"/>
      <c r="B37" s="159"/>
      <c r="C37" s="83" t="str">
        <f>IF('1. gads'!D38="","",'1. gads'!D38)</f>
        <v>Palīgmateriāli</v>
      </c>
      <c r="D37" s="84">
        <f>'1. gads'!E38</f>
        <v>0.21</v>
      </c>
      <c r="E37" s="35"/>
      <c r="F37" s="35"/>
      <c r="G37" s="35"/>
      <c r="H37" s="35"/>
      <c r="I37" s="35"/>
      <c r="J37" s="35"/>
      <c r="K37" s="35"/>
      <c r="L37" s="35"/>
      <c r="M37" s="35"/>
      <c r="N37" s="35"/>
      <c r="O37" s="35"/>
      <c r="P37" s="59"/>
      <c r="Q37" s="10"/>
      <c r="R37" s="13">
        <f t="shared" si="7"/>
        <v>0</v>
      </c>
      <c r="S37" s="3"/>
      <c r="T37" s="3"/>
      <c r="U37" s="160"/>
      <c r="V37" s="21"/>
      <c r="W37" s="21"/>
      <c r="X37" s="159"/>
      <c r="Y37" s="159"/>
      <c r="Z37" s="159"/>
      <c r="AA37" s="159"/>
      <c r="AB37" s="159"/>
      <c r="AC37" s="159"/>
      <c r="AD37" s="165"/>
      <c r="AE37" s="165"/>
      <c r="AF37" s="165"/>
      <c r="AG37" s="165"/>
      <c r="AH37" s="165"/>
      <c r="AI37" s="165"/>
      <c r="AJ37" s="165"/>
      <c r="AK37" s="159"/>
      <c r="AL37" s="159"/>
      <c r="AM37" s="159"/>
      <c r="AN37" s="159">
        <v>29</v>
      </c>
      <c r="AO37" s="159">
        <v>44</v>
      </c>
    </row>
    <row r="38" spans="1:41" s="78" customFormat="1" ht="11.25" customHeight="1" x14ac:dyDescent="0.2">
      <c r="A38" s="160"/>
      <c r="B38" s="159"/>
      <c r="C38" s="83" t="str">
        <f>IF('1. gads'!D39="","",'1. gads'!D39)</f>
        <v>Ražošanā strādājošo darba alga un sociālais nodoklis</v>
      </c>
      <c r="D38" s="84">
        <f>'1. gads'!E39</f>
        <v>0</v>
      </c>
      <c r="E38" s="35"/>
      <c r="F38" s="35"/>
      <c r="G38" s="35"/>
      <c r="H38" s="35"/>
      <c r="I38" s="35"/>
      <c r="J38" s="35"/>
      <c r="K38" s="35"/>
      <c r="L38" s="35"/>
      <c r="M38" s="35"/>
      <c r="N38" s="35"/>
      <c r="O38" s="35"/>
      <c r="P38" s="59"/>
      <c r="Q38" s="10"/>
      <c r="R38" s="13">
        <f t="shared" si="7"/>
        <v>0</v>
      </c>
      <c r="S38" s="3"/>
      <c r="T38" s="3"/>
      <c r="U38" s="160"/>
      <c r="V38" s="21"/>
      <c r="W38" s="21"/>
      <c r="X38" s="159"/>
      <c r="Y38" s="159"/>
      <c r="Z38" s="159"/>
      <c r="AA38" s="159"/>
      <c r="AB38" s="159"/>
      <c r="AC38" s="159"/>
      <c r="AD38" s="165"/>
      <c r="AE38" s="165"/>
      <c r="AF38" s="165"/>
      <c r="AG38" s="165"/>
      <c r="AH38" s="165"/>
      <c r="AI38" s="165"/>
      <c r="AJ38" s="165"/>
      <c r="AK38" s="159"/>
      <c r="AL38" s="159"/>
      <c r="AM38" s="159"/>
      <c r="AN38" s="159">
        <v>30</v>
      </c>
      <c r="AO38" s="159">
        <v>45</v>
      </c>
    </row>
    <row r="39" spans="1:41" s="78" customFormat="1" ht="11.25" customHeight="1" x14ac:dyDescent="0.2">
      <c r="A39" s="160"/>
      <c r="B39" s="159"/>
      <c r="C39" s="83" t="str">
        <f>IF('1. gads'!D40="","",'1. gads'!D40)</f>
        <v>Energoresursi</v>
      </c>
      <c r="D39" s="84">
        <f>'1. gads'!E40</f>
        <v>0.21</v>
      </c>
      <c r="E39" s="35"/>
      <c r="F39" s="35"/>
      <c r="G39" s="35"/>
      <c r="H39" s="35"/>
      <c r="I39" s="35"/>
      <c r="J39" s="35"/>
      <c r="K39" s="35"/>
      <c r="L39" s="35"/>
      <c r="M39" s="35"/>
      <c r="N39" s="35"/>
      <c r="O39" s="35"/>
      <c r="P39" s="59"/>
      <c r="Q39" s="10"/>
      <c r="R39" s="13">
        <f t="shared" si="7"/>
        <v>0</v>
      </c>
      <c r="S39" s="3"/>
      <c r="T39" s="3"/>
      <c r="U39" s="160"/>
      <c r="V39" s="21"/>
      <c r="W39" s="21"/>
      <c r="X39" s="159"/>
      <c r="Y39" s="159"/>
      <c r="Z39" s="159"/>
      <c r="AA39" s="159"/>
      <c r="AB39" s="159"/>
      <c r="AC39" s="159"/>
      <c r="AD39" s="165"/>
      <c r="AE39" s="165"/>
      <c r="AF39" s="165"/>
      <c r="AG39" s="165"/>
      <c r="AH39" s="165"/>
      <c r="AI39" s="165"/>
      <c r="AJ39" s="165"/>
      <c r="AK39" s="159"/>
      <c r="AL39" s="159"/>
      <c r="AM39" s="159"/>
      <c r="AN39" s="159">
        <v>31</v>
      </c>
      <c r="AO39" s="159">
        <v>46</v>
      </c>
    </row>
    <row r="40" spans="1:41" s="78" customFormat="1" ht="11.25" customHeight="1" x14ac:dyDescent="0.2">
      <c r="A40" s="160"/>
      <c r="B40" s="159"/>
      <c r="C40" s="83" t="str">
        <f>IF('1. gads'!D41="","",'1. gads'!D41)</f>
        <v>Realizācijas izmaksas</v>
      </c>
      <c r="D40" s="84">
        <f>'1. gads'!E41</f>
        <v>0.21</v>
      </c>
      <c r="E40" s="35"/>
      <c r="F40" s="35"/>
      <c r="G40" s="35"/>
      <c r="H40" s="35"/>
      <c r="I40" s="35"/>
      <c r="J40" s="35"/>
      <c r="K40" s="35"/>
      <c r="L40" s="35"/>
      <c r="M40" s="35"/>
      <c r="N40" s="35"/>
      <c r="O40" s="35"/>
      <c r="P40" s="59"/>
      <c r="Q40" s="10"/>
      <c r="R40" s="13">
        <f t="shared" si="7"/>
        <v>0</v>
      </c>
      <c r="S40" s="3"/>
      <c r="T40" s="3"/>
      <c r="U40" s="160"/>
      <c r="V40" s="21"/>
      <c r="W40" s="21"/>
      <c r="X40" s="159"/>
      <c r="Y40" s="159"/>
      <c r="Z40" s="159"/>
      <c r="AA40" s="159"/>
      <c r="AB40" s="159"/>
      <c r="AC40" s="159"/>
      <c r="AD40" s="165"/>
      <c r="AE40" s="165"/>
      <c r="AF40" s="165"/>
      <c r="AG40" s="165"/>
      <c r="AH40" s="165"/>
      <c r="AI40" s="165"/>
      <c r="AJ40" s="165"/>
      <c r="AK40" s="159"/>
      <c r="AL40" s="159"/>
      <c r="AM40" s="159"/>
      <c r="AN40" s="159">
        <v>32</v>
      </c>
      <c r="AO40" s="159">
        <v>47</v>
      </c>
    </row>
    <row r="41" spans="1:41" s="78" customFormat="1" ht="11.25" customHeight="1" x14ac:dyDescent="0.2">
      <c r="A41" s="160"/>
      <c r="B41" s="159"/>
      <c r="C41" s="83" t="str">
        <f>IF('1. gads'!D42="","",'1. gads'!D42)</f>
        <v xml:space="preserve">Transporta izmaksas </v>
      </c>
      <c r="D41" s="84">
        <f>'1. gads'!E42</f>
        <v>0.21</v>
      </c>
      <c r="E41" s="35"/>
      <c r="F41" s="35"/>
      <c r="G41" s="35"/>
      <c r="H41" s="35"/>
      <c r="I41" s="35"/>
      <c r="J41" s="35"/>
      <c r="K41" s="35"/>
      <c r="L41" s="35"/>
      <c r="M41" s="35"/>
      <c r="N41" s="35"/>
      <c r="O41" s="35"/>
      <c r="P41" s="59"/>
      <c r="Q41" s="10"/>
      <c r="R41" s="13">
        <f t="shared" si="7"/>
        <v>0</v>
      </c>
      <c r="S41" s="3"/>
      <c r="T41" s="3"/>
      <c r="U41" s="160"/>
      <c r="V41" s="21"/>
      <c r="W41" s="21"/>
      <c r="X41" s="159"/>
      <c r="Y41" s="159"/>
      <c r="Z41" s="159"/>
      <c r="AA41" s="159"/>
      <c r="AB41" s="159"/>
      <c r="AC41" s="159"/>
      <c r="AD41" s="165"/>
      <c r="AE41" s="165"/>
      <c r="AF41" s="165"/>
      <c r="AG41" s="165"/>
      <c r="AH41" s="165"/>
      <c r="AI41" s="165"/>
      <c r="AJ41" s="165"/>
      <c r="AK41" s="159"/>
      <c r="AL41" s="159"/>
      <c r="AM41" s="159"/>
      <c r="AN41" s="159">
        <v>33</v>
      </c>
      <c r="AO41" s="159">
        <v>48</v>
      </c>
    </row>
    <row r="42" spans="1:41" s="78" customFormat="1" ht="11.25" customHeight="1" x14ac:dyDescent="0.2">
      <c r="A42" s="160"/>
      <c r="B42" s="159"/>
      <c r="C42" s="83" t="str">
        <f>IF('1. gads'!D43="","",'1. gads'!D43)</f>
        <v>cits</v>
      </c>
      <c r="D42" s="84">
        <f>'1. gads'!E43</f>
        <v>0.21</v>
      </c>
      <c r="E42" s="35"/>
      <c r="F42" s="35"/>
      <c r="G42" s="35"/>
      <c r="H42" s="35"/>
      <c r="I42" s="35"/>
      <c r="J42" s="35"/>
      <c r="K42" s="35"/>
      <c r="L42" s="35"/>
      <c r="M42" s="35"/>
      <c r="N42" s="35"/>
      <c r="O42" s="35"/>
      <c r="P42" s="59"/>
      <c r="Q42" s="10"/>
      <c r="R42" s="13">
        <f t="shared" si="7"/>
        <v>0</v>
      </c>
      <c r="S42" s="3"/>
      <c r="T42" s="3"/>
      <c r="U42" s="160"/>
      <c r="V42" s="21"/>
      <c r="W42" s="21"/>
      <c r="X42" s="159"/>
      <c r="Y42" s="159"/>
      <c r="Z42" s="159"/>
      <c r="AA42" s="159"/>
      <c r="AB42" s="159"/>
      <c r="AC42" s="159"/>
      <c r="AD42" s="165"/>
      <c r="AE42" s="165"/>
      <c r="AF42" s="165"/>
      <c r="AG42" s="165"/>
      <c r="AH42" s="165"/>
      <c r="AI42" s="165"/>
      <c r="AJ42" s="165"/>
      <c r="AK42" s="159"/>
      <c r="AL42" s="159"/>
      <c r="AM42" s="159"/>
      <c r="AN42" s="159">
        <v>34</v>
      </c>
      <c r="AO42" s="159">
        <v>49</v>
      </c>
    </row>
    <row r="43" spans="1:41" s="78" customFormat="1" ht="11.25" customHeight="1" x14ac:dyDescent="0.2">
      <c r="A43" s="160"/>
      <c r="B43" s="159"/>
      <c r="C43" s="83" t="str">
        <f>IF('1. gads'!D44="","",'1. gads'!D44)</f>
        <v>cits</v>
      </c>
      <c r="D43" s="84">
        <f>'1. gads'!E44</f>
        <v>0.21</v>
      </c>
      <c r="E43" s="35"/>
      <c r="F43" s="35"/>
      <c r="G43" s="35"/>
      <c r="H43" s="35"/>
      <c r="I43" s="35"/>
      <c r="J43" s="35"/>
      <c r="K43" s="35"/>
      <c r="L43" s="35"/>
      <c r="M43" s="35"/>
      <c r="N43" s="35"/>
      <c r="O43" s="35"/>
      <c r="P43" s="59"/>
      <c r="Q43" s="10"/>
      <c r="R43" s="13">
        <f t="shared" si="7"/>
        <v>0</v>
      </c>
      <c r="S43" s="3"/>
      <c r="T43" s="3"/>
      <c r="U43" s="160"/>
      <c r="V43" s="21"/>
      <c r="W43" s="21"/>
      <c r="X43" s="159"/>
      <c r="Y43" s="159"/>
      <c r="Z43" s="159"/>
      <c r="AA43" s="159"/>
      <c r="AB43" s="159"/>
      <c r="AC43" s="159"/>
      <c r="AD43" s="165"/>
      <c r="AE43" s="165"/>
      <c r="AF43" s="165"/>
      <c r="AG43" s="165"/>
      <c r="AH43" s="165"/>
      <c r="AI43" s="165"/>
      <c r="AJ43" s="165"/>
      <c r="AK43" s="159"/>
      <c r="AL43" s="159"/>
      <c r="AM43" s="159"/>
      <c r="AN43" s="159">
        <v>35</v>
      </c>
      <c r="AO43" s="159">
        <v>50</v>
      </c>
    </row>
    <row r="44" spans="1:41" s="78" customFormat="1" ht="11.25" customHeight="1" x14ac:dyDescent="0.2">
      <c r="A44" s="160"/>
      <c r="B44" s="159"/>
      <c r="C44" s="83" t="str">
        <f>IF('1. gads'!D45="","",'1. gads'!D45)</f>
        <v/>
      </c>
      <c r="D44" s="84">
        <f>'1. gads'!E45</f>
        <v>0.21</v>
      </c>
      <c r="E44" s="35"/>
      <c r="F44" s="35"/>
      <c r="G44" s="35"/>
      <c r="H44" s="35"/>
      <c r="I44" s="35"/>
      <c r="J44" s="35"/>
      <c r="K44" s="35"/>
      <c r="L44" s="35"/>
      <c r="M44" s="35"/>
      <c r="N44" s="35"/>
      <c r="O44" s="35"/>
      <c r="P44" s="59"/>
      <c r="Q44" s="10"/>
      <c r="R44" s="13">
        <f t="shared" si="7"/>
        <v>0</v>
      </c>
      <c r="S44" s="3"/>
      <c r="T44" s="3"/>
      <c r="U44" s="160"/>
      <c r="V44" s="21"/>
      <c r="W44" s="21"/>
      <c r="X44" s="159"/>
      <c r="Y44" s="159"/>
      <c r="Z44" s="159"/>
      <c r="AA44" s="159"/>
      <c r="AB44" s="159"/>
      <c r="AC44" s="159"/>
      <c r="AD44" s="165"/>
      <c r="AE44" s="165"/>
      <c r="AF44" s="165"/>
      <c r="AG44" s="165"/>
      <c r="AH44" s="165"/>
      <c r="AI44" s="165"/>
      <c r="AJ44" s="165"/>
      <c r="AK44" s="159"/>
      <c r="AL44" s="159"/>
      <c r="AM44" s="159"/>
      <c r="AN44" s="159">
        <v>36</v>
      </c>
      <c r="AO44" s="159">
        <v>51</v>
      </c>
    </row>
    <row r="45" spans="1:41" s="78" customFormat="1" ht="11.25" customHeight="1" x14ac:dyDescent="0.2">
      <c r="A45" s="160"/>
      <c r="B45" s="159"/>
      <c r="C45" s="83" t="str">
        <f>IF('1. gads'!D46="","",'1. gads'!D46)</f>
        <v/>
      </c>
      <c r="D45" s="84">
        <f>'1. gads'!E46</f>
        <v>0.21</v>
      </c>
      <c r="E45" s="35"/>
      <c r="F45" s="35"/>
      <c r="G45" s="35"/>
      <c r="H45" s="35"/>
      <c r="I45" s="35"/>
      <c r="J45" s="35"/>
      <c r="K45" s="35"/>
      <c r="L45" s="35"/>
      <c r="M45" s="35"/>
      <c r="N45" s="35"/>
      <c r="O45" s="35"/>
      <c r="P45" s="59"/>
      <c r="Q45" s="10"/>
      <c r="R45" s="13">
        <f t="shared" si="7"/>
        <v>0</v>
      </c>
      <c r="S45" s="3"/>
      <c r="T45" s="3"/>
      <c r="U45" s="160"/>
      <c r="V45" s="21"/>
      <c r="W45" s="21"/>
      <c r="X45" s="159"/>
      <c r="Y45" s="159"/>
      <c r="Z45" s="159"/>
      <c r="AA45" s="159"/>
      <c r="AB45" s="159"/>
      <c r="AC45" s="159"/>
      <c r="AD45" s="165"/>
      <c r="AE45" s="165"/>
      <c r="AF45" s="165"/>
      <c r="AG45" s="165"/>
      <c r="AH45" s="165"/>
      <c r="AI45" s="165"/>
      <c r="AJ45" s="165"/>
      <c r="AK45" s="159"/>
      <c r="AL45" s="159"/>
      <c r="AM45" s="159"/>
      <c r="AN45" s="159">
        <v>37</v>
      </c>
      <c r="AO45" s="159">
        <v>52</v>
      </c>
    </row>
    <row r="46" spans="1:41" s="78" customFormat="1" ht="11.25" customHeight="1" x14ac:dyDescent="0.2">
      <c r="A46" s="160"/>
      <c r="B46" s="159"/>
      <c r="C46" s="83" t="str">
        <f>IF('1. gads'!D47="","",'1. gads'!D47)</f>
        <v/>
      </c>
      <c r="D46" s="84">
        <f>'1. gads'!E47</f>
        <v>0.21</v>
      </c>
      <c r="E46" s="35"/>
      <c r="F46" s="35"/>
      <c r="G46" s="35"/>
      <c r="H46" s="35"/>
      <c r="I46" s="35"/>
      <c r="J46" s="35"/>
      <c r="K46" s="35"/>
      <c r="L46" s="35"/>
      <c r="M46" s="35"/>
      <c r="N46" s="35"/>
      <c r="O46" s="35"/>
      <c r="P46" s="59"/>
      <c r="Q46" s="10"/>
      <c r="R46" s="13">
        <f t="shared" si="7"/>
        <v>0</v>
      </c>
      <c r="S46" s="3"/>
      <c r="T46" s="3"/>
      <c r="U46" s="160"/>
      <c r="V46" s="21"/>
      <c r="W46" s="21"/>
      <c r="X46" s="159"/>
      <c r="Y46" s="159"/>
      <c r="Z46" s="159"/>
      <c r="AA46" s="159"/>
      <c r="AB46" s="159"/>
      <c r="AC46" s="159"/>
      <c r="AD46" s="165"/>
      <c r="AE46" s="165"/>
      <c r="AF46" s="165"/>
      <c r="AG46" s="165"/>
      <c r="AH46" s="165"/>
      <c r="AI46" s="165"/>
      <c r="AJ46" s="165"/>
      <c r="AK46" s="159"/>
      <c r="AL46" s="159"/>
      <c r="AM46" s="159"/>
      <c r="AN46" s="159">
        <v>38</v>
      </c>
      <c r="AO46" s="159">
        <v>53</v>
      </c>
    </row>
    <row r="47" spans="1:41" s="78" customFormat="1" ht="11.25" customHeight="1" x14ac:dyDescent="0.2">
      <c r="A47" s="160"/>
      <c r="B47" s="159"/>
      <c r="C47" s="83" t="str">
        <f>IF('1. gads'!D48="","",'1. gads'!D48)</f>
        <v/>
      </c>
      <c r="D47" s="84">
        <f>'1. gads'!E48</f>
        <v>0.21</v>
      </c>
      <c r="E47" s="35"/>
      <c r="F47" s="35"/>
      <c r="G47" s="35"/>
      <c r="H47" s="35"/>
      <c r="I47" s="35"/>
      <c r="J47" s="35"/>
      <c r="K47" s="35"/>
      <c r="L47" s="35"/>
      <c r="M47" s="35"/>
      <c r="N47" s="35"/>
      <c r="O47" s="35"/>
      <c r="P47" s="59"/>
      <c r="Q47" s="10"/>
      <c r="R47" s="13">
        <f t="shared" si="7"/>
        <v>0</v>
      </c>
      <c r="S47" s="3"/>
      <c r="T47" s="3"/>
      <c r="U47" s="160"/>
      <c r="V47" s="21"/>
      <c r="W47" s="21"/>
      <c r="X47" s="159"/>
      <c r="Y47" s="159"/>
      <c r="Z47" s="159"/>
      <c r="AA47" s="159"/>
      <c r="AB47" s="159"/>
      <c r="AC47" s="159"/>
      <c r="AD47" s="165"/>
      <c r="AE47" s="165"/>
      <c r="AF47" s="165"/>
      <c r="AG47" s="165"/>
      <c r="AH47" s="165"/>
      <c r="AI47" s="165"/>
      <c r="AJ47" s="165"/>
      <c r="AK47" s="159"/>
      <c r="AL47" s="159"/>
      <c r="AM47" s="159"/>
      <c r="AN47" s="159">
        <v>39</v>
      </c>
      <c r="AO47" s="159">
        <v>54</v>
      </c>
    </row>
    <row r="48" spans="1:41" s="78" customFormat="1" ht="11.25" customHeight="1" x14ac:dyDescent="0.2">
      <c r="A48" s="160"/>
      <c r="B48" s="159"/>
      <c r="C48" s="85" t="str">
        <f>IF('1. gads'!D49="","",'1. gads'!D49)</f>
        <v/>
      </c>
      <c r="D48" s="86">
        <f>'1. gads'!E49</f>
        <v>0.21</v>
      </c>
      <c r="E48" s="53"/>
      <c r="F48" s="53"/>
      <c r="G48" s="53"/>
      <c r="H48" s="53"/>
      <c r="I48" s="53"/>
      <c r="J48" s="53"/>
      <c r="K48" s="53"/>
      <c r="L48" s="53"/>
      <c r="M48" s="53"/>
      <c r="N48" s="53"/>
      <c r="O48" s="53"/>
      <c r="P48" s="63"/>
      <c r="Q48" s="10"/>
      <c r="R48" s="13">
        <f t="shared" si="7"/>
        <v>0</v>
      </c>
      <c r="S48" s="3"/>
      <c r="T48" s="3"/>
      <c r="U48" s="160"/>
      <c r="V48" s="21"/>
      <c r="W48" s="21"/>
      <c r="X48" s="159"/>
      <c r="Y48" s="159"/>
      <c r="Z48" s="159"/>
      <c r="AA48" s="159"/>
      <c r="AB48" s="159"/>
      <c r="AC48" s="159"/>
      <c r="AD48" s="165"/>
      <c r="AE48" s="165"/>
      <c r="AF48" s="165"/>
      <c r="AG48" s="165"/>
      <c r="AH48" s="165"/>
      <c r="AI48" s="165"/>
      <c r="AJ48" s="165"/>
      <c r="AK48" s="159"/>
      <c r="AL48" s="159"/>
      <c r="AM48" s="159"/>
      <c r="AN48" s="159">
        <v>40</v>
      </c>
      <c r="AO48" s="159">
        <v>62</v>
      </c>
    </row>
    <row r="49" spans="1:41" ht="11.25" customHeight="1" x14ac:dyDescent="0.2">
      <c r="A49" s="160"/>
      <c r="B49" s="159"/>
      <c r="C49" s="87"/>
      <c r="D49" s="75" t="s">
        <v>6</v>
      </c>
      <c r="E49" s="88">
        <f>SUM(E36:E48)</f>
        <v>0</v>
      </c>
      <c r="F49" s="88">
        <f t="shared" ref="F49:P49" si="8">SUM(F36:F48)</f>
        <v>0</v>
      </c>
      <c r="G49" s="88">
        <f t="shared" si="8"/>
        <v>0</v>
      </c>
      <c r="H49" s="88">
        <f t="shared" si="8"/>
        <v>0</v>
      </c>
      <c r="I49" s="88">
        <f t="shared" si="8"/>
        <v>0</v>
      </c>
      <c r="J49" s="88">
        <f t="shared" si="8"/>
        <v>0</v>
      </c>
      <c r="K49" s="88">
        <f t="shared" si="8"/>
        <v>0</v>
      </c>
      <c r="L49" s="88">
        <f t="shared" si="8"/>
        <v>0</v>
      </c>
      <c r="M49" s="88">
        <f t="shared" si="8"/>
        <v>0</v>
      </c>
      <c r="N49" s="88">
        <f t="shared" si="8"/>
        <v>0</v>
      </c>
      <c r="O49" s="88">
        <f t="shared" si="8"/>
        <v>0</v>
      </c>
      <c r="P49" s="88">
        <f t="shared" si="8"/>
        <v>0</v>
      </c>
      <c r="Q49" s="14"/>
      <c r="R49" s="13">
        <f>SUM(R36:R48)</f>
        <v>0</v>
      </c>
      <c r="S49" s="3"/>
      <c r="T49" s="3"/>
      <c r="U49" s="160"/>
      <c r="V49" s="5"/>
      <c r="W49" s="44"/>
      <c r="X49" s="159"/>
      <c r="Y49" s="159"/>
      <c r="Z49" s="159"/>
      <c r="AA49" s="159"/>
      <c r="AB49" s="159"/>
      <c r="AC49" s="159"/>
      <c r="AD49" s="165"/>
      <c r="AE49" s="165"/>
      <c r="AF49" s="165"/>
      <c r="AG49" s="165"/>
      <c r="AH49" s="165"/>
      <c r="AI49" s="165"/>
      <c r="AJ49" s="165"/>
      <c r="AK49" s="159"/>
      <c r="AL49" s="159"/>
      <c r="AM49" s="159"/>
      <c r="AN49" s="159">
        <v>41</v>
      </c>
      <c r="AO49" s="159">
        <v>63</v>
      </c>
    </row>
    <row r="50" spans="1:41" ht="11.25" customHeight="1" x14ac:dyDescent="0.2">
      <c r="A50" s="160"/>
      <c r="B50" s="159"/>
      <c r="C50" s="142" t="s">
        <v>30</v>
      </c>
      <c r="D50" s="77"/>
      <c r="E50" s="95"/>
      <c r="F50" s="95"/>
      <c r="G50" s="95"/>
      <c r="H50" s="95"/>
      <c r="I50" s="95"/>
      <c r="J50" s="95"/>
      <c r="K50" s="95"/>
      <c r="L50" s="95"/>
      <c r="M50" s="95"/>
      <c r="N50" s="95"/>
      <c r="O50" s="95"/>
      <c r="P50" s="95"/>
      <c r="Q50" s="14"/>
      <c r="R50" s="13"/>
      <c r="S50" s="3"/>
      <c r="T50" s="3"/>
      <c r="U50" s="160"/>
      <c r="V50" s="5"/>
      <c r="W50" s="44"/>
      <c r="X50" s="159"/>
      <c r="Y50" s="159"/>
      <c r="Z50" s="159"/>
      <c r="AA50" s="159"/>
      <c r="AB50" s="159"/>
      <c r="AC50" s="159"/>
      <c r="AD50" s="165"/>
      <c r="AE50" s="165"/>
      <c r="AF50" s="165"/>
      <c r="AG50" s="165"/>
      <c r="AH50" s="165"/>
      <c r="AI50" s="165"/>
      <c r="AJ50" s="165"/>
      <c r="AK50" s="159"/>
      <c r="AL50" s="159"/>
      <c r="AM50" s="159"/>
      <c r="AN50" s="159"/>
      <c r="AO50" s="159"/>
    </row>
    <row r="51" spans="1:41" s="78" customFormat="1" ht="11.25" customHeight="1" x14ac:dyDescent="0.2">
      <c r="A51" s="160"/>
      <c r="B51" s="159"/>
      <c r="C51" s="90" t="str">
        <f>IF('1. gads'!D52="","",'1. gads'!D52)</f>
        <v>Pastāvīgi strādājošo algas un sociālais nodoklis</v>
      </c>
      <c r="D51" s="91">
        <f>'1. gads'!E52</f>
        <v>0</v>
      </c>
      <c r="E51" s="37"/>
      <c r="F51" s="37"/>
      <c r="G51" s="37"/>
      <c r="H51" s="37"/>
      <c r="I51" s="37"/>
      <c r="J51" s="37"/>
      <c r="K51" s="37"/>
      <c r="L51" s="37"/>
      <c r="M51" s="37"/>
      <c r="N51" s="37"/>
      <c r="O51" s="37"/>
      <c r="P51" s="64"/>
      <c r="Q51" s="10"/>
      <c r="R51" s="13">
        <f t="shared" si="7"/>
        <v>0</v>
      </c>
      <c r="S51" s="3"/>
      <c r="T51" s="3"/>
      <c r="U51" s="160"/>
      <c r="V51" s="21"/>
      <c r="W51" s="21"/>
      <c r="X51" s="159"/>
      <c r="Y51" s="159"/>
      <c r="Z51" s="159"/>
      <c r="AA51" s="159"/>
      <c r="AB51" s="159"/>
      <c r="AC51" s="159"/>
      <c r="AD51" s="165"/>
      <c r="AE51" s="165"/>
      <c r="AF51" s="165"/>
      <c r="AG51" s="165"/>
      <c r="AH51" s="165"/>
      <c r="AI51" s="165"/>
      <c r="AJ51" s="165"/>
      <c r="AK51" s="159"/>
      <c r="AL51" s="159"/>
      <c r="AM51" s="159"/>
      <c r="AN51" s="159">
        <v>42</v>
      </c>
      <c r="AO51" s="159">
        <v>64</v>
      </c>
    </row>
    <row r="52" spans="1:41" s="78" customFormat="1" ht="11.25" customHeight="1" x14ac:dyDescent="0.2">
      <c r="A52" s="160"/>
      <c r="B52" s="159"/>
      <c r="C52" s="83" t="str">
        <f>IF('1. gads'!D53="","",'1. gads'!D53)</f>
        <v>Transporta izmaksas (degviela u.c.)</v>
      </c>
      <c r="D52" s="84">
        <f>'1. gads'!E53</f>
        <v>0.21</v>
      </c>
      <c r="E52" s="35"/>
      <c r="F52" s="35"/>
      <c r="G52" s="35"/>
      <c r="H52" s="35"/>
      <c r="I52" s="35"/>
      <c r="J52" s="35"/>
      <c r="K52" s="35"/>
      <c r="L52" s="35"/>
      <c r="M52" s="35"/>
      <c r="N52" s="35"/>
      <c r="O52" s="35"/>
      <c r="P52" s="59"/>
      <c r="Q52" s="10"/>
      <c r="R52" s="13">
        <f t="shared" si="7"/>
        <v>0</v>
      </c>
      <c r="S52" s="3"/>
      <c r="T52" s="3"/>
      <c r="U52" s="160"/>
      <c r="V52" s="21"/>
      <c r="W52" s="21"/>
      <c r="X52" s="159"/>
      <c r="Y52" s="159"/>
      <c r="Z52" s="159"/>
      <c r="AA52" s="159"/>
      <c r="AB52" s="159"/>
      <c r="AC52" s="159"/>
      <c r="AD52" s="165"/>
      <c r="AE52" s="165"/>
      <c r="AF52" s="165"/>
      <c r="AG52" s="165"/>
      <c r="AH52" s="165"/>
      <c r="AI52" s="165"/>
      <c r="AJ52" s="165"/>
      <c r="AK52" s="159"/>
      <c r="AL52" s="159"/>
      <c r="AM52" s="159"/>
      <c r="AN52" s="159">
        <v>43</v>
      </c>
      <c r="AO52" s="159">
        <v>65</v>
      </c>
    </row>
    <row r="53" spans="1:41" s="78" customFormat="1" ht="11.25" customHeight="1" x14ac:dyDescent="0.2">
      <c r="A53" s="160"/>
      <c r="B53" s="159"/>
      <c r="C53" s="83" t="str">
        <f>IF('1. gads'!D54="","",'1. gads'!D54)</f>
        <v>Apdrošināšana</v>
      </c>
      <c r="D53" s="84">
        <f>'1. gads'!E54</f>
        <v>0</v>
      </c>
      <c r="E53" s="35"/>
      <c r="F53" s="35"/>
      <c r="G53" s="35"/>
      <c r="H53" s="35"/>
      <c r="I53" s="35"/>
      <c r="J53" s="35"/>
      <c r="K53" s="35"/>
      <c r="L53" s="35"/>
      <c r="M53" s="35"/>
      <c r="N53" s="35"/>
      <c r="O53" s="35"/>
      <c r="P53" s="59"/>
      <c r="Q53" s="10"/>
      <c r="R53" s="13">
        <f t="shared" si="7"/>
        <v>0</v>
      </c>
      <c r="S53" s="3"/>
      <c r="T53" s="3"/>
      <c r="U53" s="160"/>
      <c r="V53" s="21"/>
      <c r="W53" s="21"/>
      <c r="X53" s="159"/>
      <c r="Y53" s="159"/>
      <c r="Z53" s="159"/>
      <c r="AA53" s="159"/>
      <c r="AB53" s="159"/>
      <c r="AC53" s="159"/>
      <c r="AD53" s="165"/>
      <c r="AE53" s="165"/>
      <c r="AF53" s="165"/>
      <c r="AG53" s="165"/>
      <c r="AH53" s="165"/>
      <c r="AI53" s="165"/>
      <c r="AJ53" s="165"/>
      <c r="AK53" s="159"/>
      <c r="AL53" s="159"/>
      <c r="AM53" s="159"/>
      <c r="AN53" s="159">
        <v>44</v>
      </c>
      <c r="AO53" s="159">
        <v>66</v>
      </c>
    </row>
    <row r="54" spans="1:41" s="78" customFormat="1" ht="11.25" customHeight="1" x14ac:dyDescent="0.2">
      <c r="A54" s="160"/>
      <c r="B54" s="159"/>
      <c r="C54" s="83" t="str">
        <f>IF('1. gads'!D55="","",'1. gads'!D55)</f>
        <v>Energoresursi</v>
      </c>
      <c r="D54" s="84">
        <f>'1. gads'!E55</f>
        <v>0.21</v>
      </c>
      <c r="E54" s="35"/>
      <c r="F54" s="35"/>
      <c r="G54" s="35"/>
      <c r="H54" s="35"/>
      <c r="I54" s="35"/>
      <c r="J54" s="35"/>
      <c r="K54" s="35"/>
      <c r="L54" s="35"/>
      <c r="M54" s="35"/>
      <c r="N54" s="35"/>
      <c r="O54" s="35"/>
      <c r="P54" s="59"/>
      <c r="Q54" s="10"/>
      <c r="R54" s="13">
        <f t="shared" si="7"/>
        <v>0</v>
      </c>
      <c r="S54" s="3"/>
      <c r="T54" s="3"/>
      <c r="U54" s="160"/>
      <c r="V54" s="21"/>
      <c r="W54" s="21"/>
      <c r="X54" s="159"/>
      <c r="Y54" s="159"/>
      <c r="Z54" s="159"/>
      <c r="AA54" s="159"/>
      <c r="AB54" s="159"/>
      <c r="AC54" s="159"/>
      <c r="AD54" s="165"/>
      <c r="AE54" s="165"/>
      <c r="AF54" s="165"/>
      <c r="AG54" s="165"/>
      <c r="AH54" s="165"/>
      <c r="AI54" s="165"/>
      <c r="AJ54" s="165"/>
      <c r="AK54" s="159"/>
      <c r="AL54" s="159"/>
      <c r="AM54" s="159"/>
      <c r="AN54" s="159"/>
      <c r="AO54" s="159">
        <f>LOOKUP(AF2,AN2:AN53,AO2:AO53)</f>
        <v>66</v>
      </c>
    </row>
    <row r="55" spans="1:41" s="78" customFormat="1" ht="11.25" customHeight="1" x14ac:dyDescent="0.2">
      <c r="A55" s="160"/>
      <c r="B55" s="159"/>
      <c r="C55" s="83" t="str">
        <f>IF('1. gads'!D56="","",'1. gads'!D56)</f>
        <v>Tehnikas remonts</v>
      </c>
      <c r="D55" s="84">
        <f>'1. gads'!E56</f>
        <v>0.21</v>
      </c>
      <c r="E55" s="35"/>
      <c r="F55" s="35"/>
      <c r="G55" s="35"/>
      <c r="H55" s="35"/>
      <c r="I55" s="35"/>
      <c r="J55" s="35"/>
      <c r="K55" s="35"/>
      <c r="L55" s="35"/>
      <c r="M55" s="35"/>
      <c r="N55" s="35"/>
      <c r="O55" s="35"/>
      <c r="P55" s="59"/>
      <c r="Q55" s="10"/>
      <c r="R55" s="13">
        <f t="shared" si="7"/>
        <v>0</v>
      </c>
      <c r="S55" s="3"/>
      <c r="T55" s="3"/>
      <c r="U55" s="160"/>
      <c r="V55" s="21"/>
      <c r="W55" s="21"/>
      <c r="X55" s="159"/>
      <c r="Y55" s="159"/>
      <c r="Z55" s="159"/>
      <c r="AA55" s="159"/>
      <c r="AB55" s="159"/>
      <c r="AC55" s="159"/>
      <c r="AD55" s="165"/>
      <c r="AE55" s="165"/>
      <c r="AF55" s="165"/>
      <c r="AG55" s="165"/>
      <c r="AH55" s="165"/>
      <c r="AI55" s="165"/>
      <c r="AJ55" s="165"/>
      <c r="AK55" s="159"/>
      <c r="AL55" s="159"/>
      <c r="AM55" s="159"/>
      <c r="AN55" s="159"/>
      <c r="AO55" s="159"/>
    </row>
    <row r="56" spans="1:41" s="78" customFormat="1" ht="11.25" customHeight="1" x14ac:dyDescent="0.2">
      <c r="A56" s="160"/>
      <c r="B56" s="159"/>
      <c r="C56" s="83" t="str">
        <f>IF('1. gads'!D57="","",'1. gads'!D57)</f>
        <v>Nomas maksa par telpām, zemi.</v>
      </c>
      <c r="D56" s="84">
        <f>'1. gads'!E57</f>
        <v>0.21</v>
      </c>
      <c r="E56" s="35"/>
      <c r="F56" s="35"/>
      <c r="G56" s="35"/>
      <c r="H56" s="35"/>
      <c r="I56" s="35"/>
      <c r="J56" s="35"/>
      <c r="K56" s="35"/>
      <c r="L56" s="35"/>
      <c r="M56" s="35"/>
      <c r="N56" s="35"/>
      <c r="O56" s="35"/>
      <c r="P56" s="59"/>
      <c r="Q56" s="10"/>
      <c r="R56" s="13">
        <f t="shared" si="7"/>
        <v>0</v>
      </c>
      <c r="S56" s="3"/>
      <c r="T56" s="3"/>
      <c r="U56" s="160"/>
      <c r="V56" s="21"/>
      <c r="W56" s="21"/>
      <c r="X56" s="159"/>
      <c r="Y56" s="159"/>
      <c r="Z56" s="159"/>
      <c r="AA56" s="159"/>
      <c r="AB56" s="159"/>
      <c r="AC56" s="159"/>
      <c r="AD56" s="165"/>
      <c r="AE56" s="165"/>
      <c r="AF56" s="165"/>
      <c r="AG56" s="165"/>
      <c r="AH56" s="165"/>
      <c r="AI56" s="165"/>
      <c r="AJ56" s="165"/>
      <c r="AK56" s="159"/>
      <c r="AL56" s="159"/>
      <c r="AM56" s="159"/>
      <c r="AN56" s="159"/>
      <c r="AO56" s="159"/>
    </row>
    <row r="57" spans="1:41" s="78" customFormat="1" ht="11.25" customHeight="1" x14ac:dyDescent="0.2">
      <c r="A57" s="160"/>
      <c r="B57" s="159"/>
      <c r="C57" s="83" t="str">
        <f>IF('1. gads'!D58="","",'1. gads'!D58)</f>
        <v>Grāmatvedības pakalpojumi</v>
      </c>
      <c r="D57" s="84">
        <f>'1. gads'!E58</f>
        <v>0.21</v>
      </c>
      <c r="E57" s="35"/>
      <c r="F57" s="35"/>
      <c r="G57" s="35"/>
      <c r="H57" s="35"/>
      <c r="I57" s="35"/>
      <c r="J57" s="35"/>
      <c r="K57" s="35"/>
      <c r="L57" s="35"/>
      <c r="M57" s="35"/>
      <c r="N57" s="35"/>
      <c r="O57" s="35"/>
      <c r="P57" s="59"/>
      <c r="Q57" s="10"/>
      <c r="R57" s="13">
        <f t="shared" si="7"/>
        <v>0</v>
      </c>
      <c r="S57" s="3"/>
      <c r="T57" s="3"/>
      <c r="U57" s="160"/>
      <c r="V57" s="21"/>
      <c r="W57" s="21"/>
      <c r="X57" s="159"/>
      <c r="Y57" s="159"/>
      <c r="Z57" s="159"/>
      <c r="AA57" s="159"/>
      <c r="AB57" s="159"/>
      <c r="AC57" s="159"/>
      <c r="AD57" s="165"/>
      <c r="AE57" s="165"/>
      <c r="AF57" s="165"/>
      <c r="AG57" s="165"/>
      <c r="AH57" s="165"/>
      <c r="AI57" s="165"/>
      <c r="AJ57" s="165"/>
      <c r="AK57" s="159"/>
      <c r="AL57" s="159"/>
      <c r="AM57" s="159"/>
      <c r="AN57" s="159"/>
      <c r="AO57" s="159"/>
    </row>
    <row r="58" spans="1:41" s="78" customFormat="1" ht="11.25" customHeight="1" x14ac:dyDescent="0.2">
      <c r="A58" s="160"/>
      <c r="B58" s="159"/>
      <c r="C58" s="83" t="str">
        <f>IF('1. gads'!D59="","",'1. gads'!D59)</f>
        <v>cits</v>
      </c>
      <c r="D58" s="84">
        <f>'1. gads'!E59</f>
        <v>0.21</v>
      </c>
      <c r="E58" s="35"/>
      <c r="F58" s="35"/>
      <c r="G58" s="35"/>
      <c r="H58" s="35"/>
      <c r="I58" s="35"/>
      <c r="J58" s="35"/>
      <c r="K58" s="35"/>
      <c r="L58" s="35"/>
      <c r="M58" s="35"/>
      <c r="N58" s="35"/>
      <c r="O58" s="35"/>
      <c r="P58" s="59"/>
      <c r="Q58" s="10"/>
      <c r="R58" s="13">
        <f t="shared" si="7"/>
        <v>0</v>
      </c>
      <c r="S58" s="3"/>
      <c r="T58" s="3"/>
      <c r="U58" s="160"/>
      <c r="V58" s="21"/>
      <c r="W58" s="21"/>
      <c r="X58" s="159"/>
      <c r="Y58" s="159"/>
      <c r="Z58" s="159"/>
      <c r="AA58" s="159"/>
      <c r="AB58" s="159"/>
      <c r="AC58" s="159"/>
      <c r="AD58" s="165"/>
      <c r="AE58" s="165"/>
      <c r="AF58" s="165"/>
      <c r="AG58" s="165"/>
      <c r="AH58" s="165"/>
      <c r="AI58" s="165"/>
      <c r="AJ58" s="165"/>
      <c r="AK58" s="159"/>
      <c r="AL58" s="159"/>
      <c r="AM58" s="159"/>
      <c r="AN58" s="159"/>
      <c r="AO58" s="159"/>
    </row>
    <row r="59" spans="1:41" s="78" customFormat="1" ht="11.25" customHeight="1" x14ac:dyDescent="0.2">
      <c r="A59" s="160"/>
      <c r="B59" s="159"/>
      <c r="C59" s="83" t="str">
        <f>IF('1. gads'!D60="","",'1. gads'!D60)</f>
        <v>cits</v>
      </c>
      <c r="D59" s="84">
        <f>'1. gads'!E60</f>
        <v>0.21</v>
      </c>
      <c r="E59" s="35"/>
      <c r="F59" s="35"/>
      <c r="G59" s="35"/>
      <c r="H59" s="35"/>
      <c r="I59" s="35"/>
      <c r="J59" s="35"/>
      <c r="K59" s="35"/>
      <c r="L59" s="35"/>
      <c r="M59" s="35"/>
      <c r="N59" s="35"/>
      <c r="O59" s="35"/>
      <c r="P59" s="59"/>
      <c r="Q59" s="10"/>
      <c r="R59" s="13">
        <f t="shared" si="7"/>
        <v>0</v>
      </c>
      <c r="S59" s="3"/>
      <c r="T59" s="3"/>
      <c r="U59" s="160"/>
      <c r="V59" s="21"/>
      <c r="W59" s="21"/>
      <c r="X59" s="159"/>
      <c r="Y59" s="159"/>
      <c r="Z59" s="159"/>
      <c r="AA59" s="159"/>
      <c r="AB59" s="159"/>
      <c r="AC59" s="159"/>
      <c r="AD59" s="165"/>
      <c r="AE59" s="165"/>
      <c r="AF59" s="165"/>
      <c r="AG59" s="165"/>
      <c r="AH59" s="165"/>
      <c r="AI59" s="165"/>
      <c r="AJ59" s="165"/>
      <c r="AK59" s="159"/>
      <c r="AL59" s="159"/>
      <c r="AM59" s="159"/>
      <c r="AN59" s="159"/>
      <c r="AO59" s="159"/>
    </row>
    <row r="60" spans="1:41" s="78" customFormat="1" ht="11.25" customHeight="1" x14ac:dyDescent="0.2">
      <c r="A60" s="160"/>
      <c r="B60" s="159"/>
      <c r="C60" s="83" t="str">
        <f>IF('1. gads'!D61="","",'1. gads'!D61)</f>
        <v/>
      </c>
      <c r="D60" s="84">
        <f>'1. gads'!E61</f>
        <v>0.21</v>
      </c>
      <c r="E60" s="35"/>
      <c r="F60" s="35"/>
      <c r="G60" s="35"/>
      <c r="H60" s="35"/>
      <c r="I60" s="35"/>
      <c r="J60" s="35"/>
      <c r="K60" s="35"/>
      <c r="L60" s="35"/>
      <c r="M60" s="35"/>
      <c r="N60" s="35"/>
      <c r="O60" s="35"/>
      <c r="P60" s="59"/>
      <c r="Q60" s="10"/>
      <c r="R60" s="13">
        <f t="shared" si="7"/>
        <v>0</v>
      </c>
      <c r="S60" s="3"/>
      <c r="T60" s="3"/>
      <c r="U60" s="160"/>
      <c r="V60" s="21"/>
      <c r="W60" s="21"/>
      <c r="X60" s="159"/>
      <c r="Y60" s="159"/>
      <c r="Z60" s="159"/>
      <c r="AA60" s="159"/>
      <c r="AB60" s="159"/>
      <c r="AC60" s="159"/>
      <c r="AD60" s="165"/>
      <c r="AE60" s="165"/>
      <c r="AF60" s="165"/>
      <c r="AG60" s="165"/>
      <c r="AH60" s="165"/>
      <c r="AI60" s="165"/>
      <c r="AJ60" s="165"/>
      <c r="AK60" s="159"/>
      <c r="AL60" s="159"/>
      <c r="AM60" s="159"/>
      <c r="AN60" s="159"/>
      <c r="AO60" s="159"/>
    </row>
    <row r="61" spans="1:41" s="78" customFormat="1" ht="11.25" customHeight="1" x14ac:dyDescent="0.2">
      <c r="A61" s="160"/>
      <c r="B61" s="159"/>
      <c r="C61" s="83" t="str">
        <f>IF('1. gads'!D62="","",'1. gads'!D62)</f>
        <v/>
      </c>
      <c r="D61" s="84">
        <f>'1. gads'!E62</f>
        <v>0.21</v>
      </c>
      <c r="E61" s="35"/>
      <c r="F61" s="35"/>
      <c r="G61" s="35"/>
      <c r="H61" s="35"/>
      <c r="I61" s="35"/>
      <c r="J61" s="35"/>
      <c r="K61" s="35"/>
      <c r="L61" s="35"/>
      <c r="M61" s="35"/>
      <c r="N61" s="35"/>
      <c r="O61" s="35"/>
      <c r="P61" s="59"/>
      <c r="Q61" s="10"/>
      <c r="R61" s="13">
        <f t="shared" si="7"/>
        <v>0</v>
      </c>
      <c r="S61" s="3"/>
      <c r="T61" s="3"/>
      <c r="U61" s="160"/>
      <c r="V61" s="21"/>
      <c r="W61" s="21"/>
      <c r="X61" s="159"/>
      <c r="Y61" s="159"/>
      <c r="Z61" s="159"/>
      <c r="AA61" s="159"/>
      <c r="AB61" s="159"/>
      <c r="AC61" s="159"/>
      <c r="AD61" s="165"/>
      <c r="AE61" s="165"/>
      <c r="AF61" s="165"/>
      <c r="AG61" s="165"/>
      <c r="AH61" s="165"/>
      <c r="AI61" s="165"/>
      <c r="AJ61" s="165"/>
      <c r="AK61" s="159"/>
      <c r="AL61" s="159"/>
      <c r="AM61" s="159"/>
      <c r="AN61" s="159"/>
      <c r="AO61" s="159"/>
    </row>
    <row r="62" spans="1:41" s="78" customFormat="1" ht="11.25" customHeight="1" x14ac:dyDescent="0.2">
      <c r="A62" s="160"/>
      <c r="B62" s="159"/>
      <c r="C62" s="83" t="str">
        <f>IF('1. gads'!D63="","",'1. gads'!D63)</f>
        <v/>
      </c>
      <c r="D62" s="84">
        <f>'1. gads'!E63</f>
        <v>0.21</v>
      </c>
      <c r="E62" s="35"/>
      <c r="F62" s="35"/>
      <c r="G62" s="35"/>
      <c r="H62" s="35"/>
      <c r="I62" s="35"/>
      <c r="J62" s="35"/>
      <c r="K62" s="35"/>
      <c r="L62" s="35"/>
      <c r="M62" s="35"/>
      <c r="N62" s="35"/>
      <c r="O62" s="35"/>
      <c r="P62" s="59"/>
      <c r="Q62" s="10"/>
      <c r="R62" s="13">
        <f t="shared" si="7"/>
        <v>0</v>
      </c>
      <c r="S62" s="3"/>
      <c r="T62" s="3"/>
      <c r="U62" s="160"/>
      <c r="V62" s="21"/>
      <c r="W62" s="21"/>
      <c r="X62" s="159"/>
      <c r="Y62" s="159"/>
      <c r="Z62" s="159"/>
      <c r="AA62" s="159"/>
      <c r="AB62" s="159"/>
      <c r="AC62" s="159"/>
      <c r="AD62" s="165"/>
      <c r="AE62" s="165"/>
      <c r="AF62" s="165"/>
      <c r="AG62" s="165"/>
      <c r="AH62" s="165"/>
      <c r="AI62" s="165"/>
      <c r="AJ62" s="165"/>
      <c r="AK62" s="159"/>
      <c r="AL62" s="159"/>
      <c r="AM62" s="159"/>
      <c r="AN62" s="159"/>
      <c r="AO62" s="159"/>
    </row>
    <row r="63" spans="1:41" s="78" customFormat="1" ht="11.25" customHeight="1" x14ac:dyDescent="0.2">
      <c r="A63" s="160"/>
      <c r="B63" s="159"/>
      <c r="C63" s="85" t="str">
        <f>IF('1. gads'!D64="","",'1. gads'!D64)</f>
        <v/>
      </c>
      <c r="D63" s="86">
        <f>'1. gads'!E64</f>
        <v>0.21</v>
      </c>
      <c r="E63" s="53"/>
      <c r="F63" s="53"/>
      <c r="G63" s="53"/>
      <c r="H63" s="53"/>
      <c r="I63" s="53"/>
      <c r="J63" s="53"/>
      <c r="K63" s="53"/>
      <c r="L63" s="53"/>
      <c r="M63" s="53"/>
      <c r="N63" s="53"/>
      <c r="O63" s="53"/>
      <c r="P63" s="63"/>
      <c r="Q63" s="10"/>
      <c r="R63" s="13">
        <f t="shared" si="7"/>
        <v>0</v>
      </c>
      <c r="S63" s="3"/>
      <c r="T63" s="3"/>
      <c r="U63" s="160"/>
      <c r="V63" s="21"/>
      <c r="W63" s="21"/>
      <c r="X63" s="159"/>
      <c r="Y63" s="159"/>
      <c r="Z63" s="159"/>
      <c r="AA63" s="159"/>
      <c r="AB63" s="159"/>
      <c r="AC63" s="159"/>
      <c r="AD63" s="165"/>
      <c r="AE63" s="165"/>
      <c r="AF63" s="165"/>
      <c r="AG63" s="165"/>
      <c r="AH63" s="165"/>
      <c r="AI63" s="165"/>
      <c r="AJ63" s="165"/>
      <c r="AK63" s="159"/>
      <c r="AL63" s="159"/>
      <c r="AM63" s="159"/>
      <c r="AN63" s="159"/>
      <c r="AO63" s="159"/>
    </row>
    <row r="64" spans="1:41" ht="11.25" customHeight="1" x14ac:dyDescent="0.2">
      <c r="A64" s="160"/>
      <c r="B64" s="159"/>
      <c r="C64" s="96"/>
      <c r="D64" s="66" t="s">
        <v>6</v>
      </c>
      <c r="E64" s="67">
        <f>SUM(E51:E63)</f>
        <v>0</v>
      </c>
      <c r="F64" s="67">
        <f t="shared" ref="F64:P64" si="9">SUM(F51:F63)</f>
        <v>0</v>
      </c>
      <c r="G64" s="67">
        <f t="shared" si="9"/>
        <v>0</v>
      </c>
      <c r="H64" s="67">
        <f t="shared" si="9"/>
        <v>0</v>
      </c>
      <c r="I64" s="67">
        <f t="shared" si="9"/>
        <v>0</v>
      </c>
      <c r="J64" s="67">
        <f t="shared" si="9"/>
        <v>0</v>
      </c>
      <c r="K64" s="67">
        <f t="shared" si="9"/>
        <v>0</v>
      </c>
      <c r="L64" s="67">
        <f t="shared" si="9"/>
        <v>0</v>
      </c>
      <c r="M64" s="67">
        <f t="shared" si="9"/>
        <v>0</v>
      </c>
      <c r="N64" s="67">
        <f t="shared" si="9"/>
        <v>0</v>
      </c>
      <c r="O64" s="67">
        <f t="shared" si="9"/>
        <v>0</v>
      </c>
      <c r="P64" s="67">
        <f t="shared" si="9"/>
        <v>0</v>
      </c>
      <c r="Q64" s="14"/>
      <c r="R64" s="13">
        <f>SUM(R51:R63)</f>
        <v>0</v>
      </c>
      <c r="S64" s="3"/>
      <c r="T64" s="3"/>
      <c r="U64" s="160"/>
      <c r="V64" s="5"/>
      <c r="W64" s="5"/>
      <c r="X64" s="159"/>
      <c r="Y64" s="159"/>
      <c r="Z64" s="159"/>
      <c r="AA64" s="159"/>
      <c r="AB64" s="159"/>
      <c r="AC64" s="159"/>
      <c r="AD64" s="165"/>
      <c r="AE64" s="165"/>
      <c r="AF64" s="165"/>
      <c r="AG64" s="165"/>
      <c r="AH64" s="165"/>
      <c r="AI64" s="165"/>
      <c r="AJ64" s="165"/>
      <c r="AK64" s="159"/>
      <c r="AL64" s="159"/>
      <c r="AM64" s="159"/>
      <c r="AN64" s="159"/>
      <c r="AO64" s="159"/>
    </row>
    <row r="65" spans="1:36" s="78" customFormat="1" ht="11.25" customHeight="1" x14ac:dyDescent="0.2">
      <c r="A65" s="160"/>
      <c r="B65" s="159"/>
      <c r="C65" s="90" t="str">
        <f>IF('1. gads'!D66="","",'1. gads'!D66)</f>
        <v>Līzingu maksājumi: procenti</v>
      </c>
      <c r="D65" s="91">
        <f>'1. gads'!E66</f>
        <v>0</v>
      </c>
      <c r="E65" s="37"/>
      <c r="F65" s="37"/>
      <c r="G65" s="37"/>
      <c r="H65" s="37"/>
      <c r="I65" s="37"/>
      <c r="J65" s="37"/>
      <c r="K65" s="37"/>
      <c r="L65" s="37"/>
      <c r="M65" s="37"/>
      <c r="N65" s="37"/>
      <c r="O65" s="37"/>
      <c r="P65" s="64"/>
      <c r="Q65" s="10"/>
      <c r="R65" s="13">
        <f t="shared" si="7"/>
        <v>0</v>
      </c>
      <c r="S65" s="3"/>
      <c r="T65" s="3"/>
      <c r="U65" s="160"/>
      <c r="V65" s="21"/>
      <c r="W65" s="21"/>
      <c r="X65" s="159"/>
      <c r="Y65" s="159"/>
      <c r="Z65" s="159"/>
      <c r="AA65" s="159"/>
      <c r="AB65" s="159"/>
      <c r="AC65" s="159"/>
      <c r="AD65" s="165"/>
      <c r="AE65" s="165"/>
      <c r="AF65" s="165"/>
      <c r="AG65" s="165"/>
      <c r="AH65" s="165"/>
      <c r="AI65" s="165"/>
      <c r="AJ65" s="165"/>
    </row>
    <row r="66" spans="1:36" s="78" customFormat="1" ht="11.25" customHeight="1" x14ac:dyDescent="0.2">
      <c r="A66" s="160"/>
      <c r="B66" s="159"/>
      <c r="C66" s="83" t="str">
        <f>IF('1. gads'!D67="","",'1. gads'!D67)</f>
        <v>Līzingu maksājumi: pamatsumma</v>
      </c>
      <c r="D66" s="84">
        <f>'1. gads'!E67</f>
        <v>0</v>
      </c>
      <c r="E66" s="35"/>
      <c r="F66" s="35"/>
      <c r="G66" s="35"/>
      <c r="H66" s="35"/>
      <c r="I66" s="35"/>
      <c r="J66" s="35"/>
      <c r="K66" s="35"/>
      <c r="L66" s="35"/>
      <c r="M66" s="35"/>
      <c r="N66" s="35"/>
      <c r="O66" s="35"/>
      <c r="P66" s="59"/>
      <c r="Q66" s="10"/>
      <c r="R66" s="13">
        <f t="shared" si="7"/>
        <v>0</v>
      </c>
      <c r="S66" s="3"/>
      <c r="T66" s="3"/>
      <c r="U66" s="160"/>
      <c r="V66" s="21"/>
      <c r="W66" s="21"/>
      <c r="X66" s="159"/>
      <c r="Y66" s="159"/>
      <c r="Z66" s="159"/>
      <c r="AA66" s="159"/>
      <c r="AB66" s="159"/>
      <c r="AC66" s="159"/>
      <c r="AD66" s="165"/>
      <c r="AE66" s="165"/>
      <c r="AF66" s="165"/>
      <c r="AG66" s="165"/>
      <c r="AH66" s="165"/>
      <c r="AI66" s="165"/>
      <c r="AJ66" s="165"/>
    </row>
    <row r="67" spans="1:36" s="78" customFormat="1" ht="11.25" customHeight="1" x14ac:dyDescent="0.2">
      <c r="A67" s="160"/>
      <c r="B67" s="159"/>
      <c r="C67" s="83" t="s">
        <v>68</v>
      </c>
      <c r="D67" s="84">
        <f>'1. gads'!E68</f>
        <v>0</v>
      </c>
      <c r="E67" s="35"/>
      <c r="F67" s="35"/>
      <c r="G67" s="35"/>
      <c r="H67" s="35"/>
      <c r="I67" s="35"/>
      <c r="J67" s="35"/>
      <c r="K67" s="35"/>
      <c r="L67" s="35"/>
      <c r="M67" s="35"/>
      <c r="N67" s="35"/>
      <c r="O67" s="35"/>
      <c r="P67" s="59"/>
      <c r="Q67" s="10"/>
      <c r="R67" s="13">
        <f t="shared" si="7"/>
        <v>0</v>
      </c>
      <c r="S67" s="3"/>
      <c r="T67" s="3"/>
      <c r="U67" s="160"/>
      <c r="V67" s="21"/>
      <c r="W67" s="21"/>
      <c r="X67" s="159"/>
      <c r="Y67" s="159"/>
      <c r="Z67" s="159"/>
      <c r="AA67" s="159"/>
      <c r="AB67" s="159"/>
      <c r="AC67" s="159"/>
      <c r="AD67" s="165"/>
      <c r="AE67" s="165"/>
      <c r="AF67" s="165"/>
      <c r="AG67" s="165"/>
      <c r="AH67" s="165"/>
      <c r="AI67" s="165"/>
      <c r="AJ67" s="165"/>
    </row>
    <row r="68" spans="1:36" s="78" customFormat="1" ht="11.25" customHeight="1" x14ac:dyDescent="0.2">
      <c r="A68" s="160"/>
      <c r="B68" s="159"/>
      <c r="C68" s="83" t="str">
        <f>IF('1. gads'!D69="","",'1. gads'!D69)</f>
        <v/>
      </c>
      <c r="D68" s="84">
        <f>'1. gads'!E69</f>
        <v>0</v>
      </c>
      <c r="E68" s="35"/>
      <c r="F68" s="35"/>
      <c r="G68" s="35"/>
      <c r="H68" s="35"/>
      <c r="I68" s="35"/>
      <c r="J68" s="35"/>
      <c r="K68" s="35"/>
      <c r="L68" s="35"/>
      <c r="M68" s="35"/>
      <c r="N68" s="35"/>
      <c r="O68" s="35"/>
      <c r="P68" s="59"/>
      <c r="Q68" s="10"/>
      <c r="R68" s="13">
        <f t="shared" si="7"/>
        <v>0</v>
      </c>
      <c r="S68" s="3"/>
      <c r="T68" s="3"/>
      <c r="U68" s="160"/>
      <c r="V68" s="21"/>
      <c r="W68" s="21"/>
      <c r="X68" s="159"/>
      <c r="Y68" s="159"/>
      <c r="Z68" s="159"/>
      <c r="AA68" s="159"/>
      <c r="AB68" s="159"/>
      <c r="AC68" s="159"/>
      <c r="AD68" s="165"/>
      <c r="AE68" s="165"/>
      <c r="AF68" s="165"/>
      <c r="AG68" s="165"/>
      <c r="AH68" s="165"/>
      <c r="AI68" s="165"/>
      <c r="AJ68" s="165"/>
    </row>
    <row r="69" spans="1:36" s="78" customFormat="1" ht="11.25" customHeight="1" x14ac:dyDescent="0.2">
      <c r="A69" s="160"/>
      <c r="B69" s="159"/>
      <c r="C69" s="85" t="str">
        <f>IF('1. gads'!D70="","",'1. gads'!D70)</f>
        <v/>
      </c>
      <c r="D69" s="86">
        <f>'1. gads'!E70</f>
        <v>0.21</v>
      </c>
      <c r="E69" s="53"/>
      <c r="F69" s="53"/>
      <c r="G69" s="53"/>
      <c r="H69" s="53"/>
      <c r="I69" s="53"/>
      <c r="J69" s="53"/>
      <c r="K69" s="53"/>
      <c r="L69" s="53"/>
      <c r="M69" s="53"/>
      <c r="N69" s="53"/>
      <c r="O69" s="53"/>
      <c r="P69" s="63"/>
      <c r="Q69" s="10"/>
      <c r="R69" s="13">
        <f>SUM(E69:P69)</f>
        <v>0</v>
      </c>
      <c r="S69" s="3"/>
      <c r="T69" s="3"/>
      <c r="U69" s="160"/>
      <c r="V69" s="21"/>
      <c r="W69" s="21"/>
      <c r="X69" s="159"/>
      <c r="Y69" s="159"/>
      <c r="Z69" s="159"/>
      <c r="AA69" s="159"/>
      <c r="AB69" s="159"/>
      <c r="AC69" s="159"/>
      <c r="AD69" s="165"/>
      <c r="AE69" s="165"/>
      <c r="AF69" s="165"/>
      <c r="AG69" s="165"/>
      <c r="AH69" s="165"/>
      <c r="AI69" s="165"/>
      <c r="AJ69" s="165"/>
    </row>
    <row r="70" spans="1:36" s="78" customFormat="1" ht="12" customHeight="1" x14ac:dyDescent="0.2">
      <c r="A70" s="160"/>
      <c r="B70" s="159"/>
      <c r="C70" s="214" t="s">
        <v>52</v>
      </c>
      <c r="D70" s="214"/>
      <c r="E70" s="67">
        <f>($D$34*E34)+($D$36*E36)+($D$37*E37)+($D$38*E38)+($D$39*E39)+($D$40*E40)+($D$41*E41)+($D$42*E42)+($D$43*E43)+($D$44*E44)+($D$45*E45)+($D$46*E46)+($D$47*E47)+($D$48*E48)+($D$51*E51)+($D$52*E52)+($D$53*E53)+($D$54*E54)+($D$55*E55)+($D$56*E56)+($D$57*E57)+($D$58*E58)+($D$59*E59)+($D$60*E60)+($D$61*E61)+($D$62*E62)+($D$63*E63)+($D$65*E65)+($D$66*E66)+($D$67*E67)+($D$68*E68)+($D$69*E69)</f>
        <v>0</v>
      </c>
      <c r="F70" s="67">
        <f t="shared" ref="F70:R70" si="10">($D$34*F34)+($D$36*F36)+($D$37*F37)+($D$38*F38)+($D$39*F39)+($D$40*F40)+($D$41*F41)+($D$42*F42)+($D$43*F43)+($D$44*F44)+($D$45*F45)+($D$46*F46)+($D$47*F47)+($D$48*F48)+($D$51*F51)+($D$52*F52)+($D$53*F53)+($D$54*F54)+($D$55*F55)+($D$56*F56)+($D$57*F57)+($D$58*F58)+($D$59*F59)+($D$60*F60)+($D$61*F61)+($D$62*F62)+($D$63*F63)+($D$65*F65)+($D$66*F66)+($D$67*F67)+($D$68*F68)+($D$69*F69)</f>
        <v>0</v>
      </c>
      <c r="G70" s="67">
        <f t="shared" si="10"/>
        <v>0</v>
      </c>
      <c r="H70" s="67">
        <f t="shared" si="10"/>
        <v>0</v>
      </c>
      <c r="I70" s="67">
        <f t="shared" si="10"/>
        <v>0</v>
      </c>
      <c r="J70" s="67">
        <f t="shared" si="10"/>
        <v>0</v>
      </c>
      <c r="K70" s="67">
        <f t="shared" si="10"/>
        <v>0</v>
      </c>
      <c r="L70" s="67">
        <f t="shared" si="10"/>
        <v>0</v>
      </c>
      <c r="M70" s="67">
        <f t="shared" si="10"/>
        <v>0</v>
      </c>
      <c r="N70" s="67">
        <f t="shared" si="10"/>
        <v>0</v>
      </c>
      <c r="O70" s="67">
        <f t="shared" si="10"/>
        <v>0</v>
      </c>
      <c r="P70" s="67">
        <f t="shared" si="10"/>
        <v>0</v>
      </c>
      <c r="Q70" s="10"/>
      <c r="R70" s="13">
        <f t="shared" si="10"/>
        <v>0</v>
      </c>
      <c r="S70" s="3"/>
      <c r="T70" s="3"/>
      <c r="U70" s="160"/>
      <c r="V70" s="2"/>
      <c r="W70" s="2"/>
      <c r="X70" s="159"/>
      <c r="Y70" s="159"/>
      <c r="Z70" s="159"/>
      <c r="AA70" s="159"/>
      <c r="AB70" s="159"/>
      <c r="AC70" s="159"/>
      <c r="AD70" s="165"/>
      <c r="AE70" s="165"/>
      <c r="AF70" s="165"/>
      <c r="AG70" s="165"/>
      <c r="AH70" s="165"/>
      <c r="AI70" s="165"/>
      <c r="AJ70" s="165"/>
    </row>
    <row r="71" spans="1:36" s="78" customFormat="1" ht="12.75" customHeight="1" x14ac:dyDescent="0.2">
      <c r="A71" s="160"/>
      <c r="B71" s="159"/>
      <c r="C71" s="225" t="str">
        <f>IF('1. gads'!D72="","",'1. gads'!D72)</f>
        <v>Aizdevumu procenti</v>
      </c>
      <c r="D71" s="226"/>
      <c r="E71" s="37"/>
      <c r="F71" s="37"/>
      <c r="G71" s="37"/>
      <c r="H71" s="37"/>
      <c r="I71" s="37"/>
      <c r="J71" s="37"/>
      <c r="K71" s="37"/>
      <c r="L71" s="37"/>
      <c r="M71" s="37"/>
      <c r="N71" s="37"/>
      <c r="O71" s="37"/>
      <c r="P71" s="64"/>
      <c r="Q71" s="10"/>
      <c r="R71" s="13">
        <f t="shared" si="7"/>
        <v>0</v>
      </c>
      <c r="S71" s="3"/>
      <c r="T71" s="3"/>
      <c r="U71" s="160"/>
      <c r="V71" s="168"/>
      <c r="W71" s="168"/>
      <c r="X71" s="159"/>
      <c r="Y71" s="159"/>
      <c r="Z71" s="159"/>
      <c r="AA71" s="159"/>
      <c r="AB71" s="159"/>
      <c r="AC71" s="159"/>
      <c r="AD71" s="165"/>
      <c r="AE71" s="165"/>
      <c r="AF71" s="165"/>
      <c r="AG71" s="165"/>
      <c r="AH71" s="165"/>
      <c r="AI71" s="165"/>
      <c r="AJ71" s="165"/>
    </row>
    <row r="72" spans="1:36" s="78" customFormat="1" ht="12.75" customHeight="1" x14ac:dyDescent="0.2">
      <c r="A72" s="160"/>
      <c r="B72" s="159"/>
      <c r="C72" s="225" t="str">
        <f>IF('1. gads'!D73="","",'1. gads'!D73)</f>
        <v>Aizdevumu pamatsumma</v>
      </c>
      <c r="D72" s="226"/>
      <c r="E72" s="35"/>
      <c r="F72" s="35"/>
      <c r="G72" s="35"/>
      <c r="H72" s="35"/>
      <c r="I72" s="35"/>
      <c r="J72" s="35"/>
      <c r="K72" s="35"/>
      <c r="L72" s="35"/>
      <c r="M72" s="35"/>
      <c r="N72" s="35"/>
      <c r="O72" s="35"/>
      <c r="P72" s="59"/>
      <c r="Q72" s="10"/>
      <c r="R72" s="13">
        <f>SUM(E72:P72)</f>
        <v>0</v>
      </c>
      <c r="S72" s="3"/>
      <c r="T72" s="3"/>
      <c r="U72" s="160"/>
      <c r="V72" s="168"/>
      <c r="W72" s="168"/>
      <c r="X72" s="159"/>
      <c r="Y72" s="159"/>
      <c r="Z72" s="159"/>
      <c r="AA72" s="159"/>
      <c r="AB72" s="159"/>
      <c r="AC72" s="159"/>
      <c r="AD72" s="165"/>
      <c r="AE72" s="165"/>
      <c r="AF72" s="165"/>
      <c r="AG72" s="165"/>
      <c r="AH72" s="165"/>
      <c r="AI72" s="165"/>
      <c r="AJ72" s="165"/>
    </row>
    <row r="73" spans="1:36" s="78" customFormat="1" ht="12.75" customHeight="1" x14ac:dyDescent="0.2">
      <c r="A73" s="160"/>
      <c r="B73" s="159"/>
      <c r="C73" s="225" t="str">
        <f>IF('1. gads'!D74="","",'1. gads'!D74)</f>
        <v>Ar pamatdarbību nesaistīto aizdevumu pamatsummas un procenti</v>
      </c>
      <c r="D73" s="226"/>
      <c r="E73" s="35"/>
      <c r="F73" s="35"/>
      <c r="G73" s="35"/>
      <c r="H73" s="35"/>
      <c r="I73" s="35"/>
      <c r="J73" s="35"/>
      <c r="K73" s="35"/>
      <c r="L73" s="35"/>
      <c r="M73" s="35"/>
      <c r="N73" s="35"/>
      <c r="O73" s="35"/>
      <c r="P73" s="59"/>
      <c r="Q73" s="10"/>
      <c r="R73" s="13">
        <f t="shared" si="7"/>
        <v>0</v>
      </c>
      <c r="S73" s="3"/>
      <c r="T73" s="3"/>
      <c r="U73" s="160"/>
      <c r="V73" s="168"/>
      <c r="W73" s="168"/>
      <c r="X73" s="159"/>
      <c r="Y73" s="159"/>
      <c r="Z73" s="159"/>
      <c r="AA73" s="159"/>
      <c r="AB73" s="159"/>
      <c r="AC73" s="159"/>
      <c r="AD73" s="165"/>
      <c r="AE73" s="165"/>
      <c r="AF73" s="165"/>
      <c r="AG73" s="165"/>
      <c r="AH73" s="165"/>
      <c r="AI73" s="165"/>
      <c r="AJ73" s="165"/>
    </row>
    <row r="74" spans="1:36" s="78" customFormat="1" ht="12.75" customHeight="1" x14ac:dyDescent="0.2">
      <c r="A74" s="160"/>
      <c r="B74" s="159"/>
      <c r="C74" s="225" t="str">
        <f>IF('1. gads'!D75="","",'1. gads'!D75)</f>
        <v/>
      </c>
      <c r="D74" s="226"/>
      <c r="E74" s="35"/>
      <c r="F74" s="35"/>
      <c r="G74" s="35"/>
      <c r="H74" s="35"/>
      <c r="I74" s="35"/>
      <c r="J74" s="35"/>
      <c r="K74" s="35"/>
      <c r="L74" s="35"/>
      <c r="M74" s="35"/>
      <c r="N74" s="35"/>
      <c r="O74" s="35"/>
      <c r="P74" s="59"/>
      <c r="Q74" s="10"/>
      <c r="R74" s="13">
        <f t="shared" si="7"/>
        <v>0</v>
      </c>
      <c r="S74" s="3"/>
      <c r="T74" s="3"/>
      <c r="U74" s="160"/>
      <c r="V74" s="168"/>
      <c r="W74" s="168"/>
      <c r="X74" s="159"/>
      <c r="Y74" s="159"/>
      <c r="Z74" s="159"/>
      <c r="AA74" s="159"/>
      <c r="AB74" s="159"/>
      <c r="AC74" s="159"/>
      <c r="AD74" s="165"/>
      <c r="AE74" s="165"/>
      <c r="AF74" s="165"/>
      <c r="AG74" s="165"/>
      <c r="AH74" s="165"/>
      <c r="AI74" s="165"/>
      <c r="AJ74" s="165"/>
    </row>
    <row r="75" spans="1:36" s="78" customFormat="1" ht="12.75" customHeight="1" x14ac:dyDescent="0.2">
      <c r="A75" s="160"/>
      <c r="B75" s="159"/>
      <c r="C75" s="225" t="str">
        <f>IF('1. gads'!D76="","",'1. gads'!D76)</f>
        <v/>
      </c>
      <c r="D75" s="226"/>
      <c r="E75" s="35"/>
      <c r="F75" s="35"/>
      <c r="G75" s="35"/>
      <c r="H75" s="35"/>
      <c r="I75" s="35"/>
      <c r="J75" s="35"/>
      <c r="K75" s="35"/>
      <c r="L75" s="35"/>
      <c r="M75" s="35"/>
      <c r="N75" s="35"/>
      <c r="O75" s="35"/>
      <c r="P75" s="59"/>
      <c r="Q75" s="10"/>
      <c r="R75" s="13">
        <f t="shared" si="7"/>
        <v>0</v>
      </c>
      <c r="S75" s="3"/>
      <c r="T75" s="3"/>
      <c r="U75" s="160"/>
      <c r="V75" s="168"/>
      <c r="W75" s="168"/>
      <c r="X75" s="159"/>
      <c r="Y75" s="159"/>
      <c r="Z75" s="159"/>
      <c r="AA75" s="159"/>
      <c r="AB75" s="159"/>
      <c r="AC75" s="159"/>
      <c r="AD75" s="165"/>
      <c r="AE75" s="165"/>
      <c r="AF75" s="165"/>
      <c r="AG75" s="165"/>
      <c r="AH75" s="165"/>
      <c r="AI75" s="165"/>
      <c r="AJ75" s="165"/>
    </row>
    <row r="76" spans="1:36" s="78" customFormat="1" ht="12.75" customHeight="1" x14ac:dyDescent="0.2">
      <c r="A76" s="160"/>
      <c r="B76" s="159"/>
      <c r="C76" s="225" t="str">
        <f>IF('1. gads'!D77="","",'1. gads'!D77)</f>
        <v/>
      </c>
      <c r="D76" s="226"/>
      <c r="E76" s="35"/>
      <c r="F76" s="35"/>
      <c r="G76" s="35"/>
      <c r="H76" s="35"/>
      <c r="I76" s="35"/>
      <c r="J76" s="35"/>
      <c r="K76" s="35"/>
      <c r="L76" s="35"/>
      <c r="M76" s="35"/>
      <c r="N76" s="35"/>
      <c r="O76" s="35"/>
      <c r="P76" s="59"/>
      <c r="Q76" s="10"/>
      <c r="R76" s="13">
        <f t="shared" si="7"/>
        <v>0</v>
      </c>
      <c r="S76" s="3"/>
      <c r="T76" s="3"/>
      <c r="U76" s="160"/>
      <c r="V76" s="168"/>
      <c r="W76" s="168"/>
      <c r="X76" s="159"/>
      <c r="Y76" s="159"/>
      <c r="Z76" s="159"/>
      <c r="AA76" s="159"/>
      <c r="AB76" s="159"/>
      <c r="AC76" s="159"/>
      <c r="AD76" s="165"/>
      <c r="AE76" s="165"/>
      <c r="AF76" s="165"/>
      <c r="AG76" s="165"/>
      <c r="AH76" s="165"/>
      <c r="AI76" s="165"/>
      <c r="AJ76" s="165"/>
    </row>
    <row r="77" spans="1:36" s="78" customFormat="1" ht="12.75" customHeight="1" x14ac:dyDescent="0.2">
      <c r="A77" s="160"/>
      <c r="B77" s="159"/>
      <c r="C77" s="225" t="str">
        <f>IF('1. gads'!D78="","",'1. gads'!D78)</f>
        <v/>
      </c>
      <c r="D77" s="226"/>
      <c r="E77" s="35"/>
      <c r="F77" s="35"/>
      <c r="G77" s="35"/>
      <c r="H77" s="35"/>
      <c r="I77" s="35"/>
      <c r="J77" s="35"/>
      <c r="K77" s="35"/>
      <c r="L77" s="35"/>
      <c r="M77" s="35"/>
      <c r="N77" s="35"/>
      <c r="O77" s="35"/>
      <c r="P77" s="59"/>
      <c r="Q77" s="10"/>
      <c r="R77" s="13">
        <f>SUM(E77:P77)</f>
        <v>0</v>
      </c>
      <c r="S77" s="3"/>
      <c r="T77" s="3"/>
      <c r="U77" s="160"/>
      <c r="V77" s="168"/>
      <c r="W77" s="168"/>
      <c r="X77" s="159"/>
      <c r="Y77" s="159"/>
      <c r="Z77" s="159"/>
      <c r="AA77" s="159"/>
      <c r="AB77" s="159"/>
      <c r="AC77" s="159"/>
      <c r="AD77" s="165"/>
      <c r="AE77" s="165"/>
      <c r="AF77" s="165"/>
      <c r="AG77" s="165"/>
      <c r="AH77" s="165"/>
      <c r="AI77" s="165"/>
      <c r="AJ77" s="165"/>
    </row>
    <row r="78" spans="1:36" s="78" customFormat="1" ht="12.75" customHeight="1" x14ac:dyDescent="0.2">
      <c r="A78" s="160"/>
      <c r="B78" s="159"/>
      <c r="C78" s="225" t="str">
        <f>IF('1. gads'!D79="","",'1. gads'!D79)</f>
        <v xml:space="preserve">Ienākuma nodoklis </v>
      </c>
      <c r="D78" s="226"/>
      <c r="E78" s="35"/>
      <c r="F78" s="35"/>
      <c r="G78" s="35"/>
      <c r="H78" s="35"/>
      <c r="I78" s="35"/>
      <c r="J78" s="35"/>
      <c r="K78" s="35"/>
      <c r="L78" s="35"/>
      <c r="M78" s="35"/>
      <c r="N78" s="35"/>
      <c r="O78" s="35"/>
      <c r="P78" s="59"/>
      <c r="Q78" s="10"/>
      <c r="R78" s="13">
        <f t="shared" si="7"/>
        <v>0</v>
      </c>
      <c r="S78" s="3"/>
      <c r="T78" s="3"/>
      <c r="U78" s="160"/>
      <c r="V78" s="168"/>
      <c r="W78" s="168"/>
      <c r="X78" s="159"/>
      <c r="Y78" s="159"/>
      <c r="Z78" s="159"/>
      <c r="AA78" s="159"/>
      <c r="AB78" s="159"/>
      <c r="AC78" s="159"/>
      <c r="AD78" s="165"/>
      <c r="AE78" s="165"/>
      <c r="AF78" s="165"/>
      <c r="AG78" s="165"/>
      <c r="AH78" s="165"/>
      <c r="AI78" s="165"/>
      <c r="AJ78" s="165"/>
    </row>
    <row r="79" spans="1:36" s="78" customFormat="1" ht="12.75" customHeight="1" x14ac:dyDescent="0.2">
      <c r="A79" s="160"/>
      <c r="B79" s="159"/>
      <c r="C79" s="227" t="str">
        <f>IF('1. gads'!D80="","",'1. gads'!D80)</f>
        <v/>
      </c>
      <c r="D79" s="228"/>
      <c r="E79" s="53"/>
      <c r="F79" s="53"/>
      <c r="G79" s="53"/>
      <c r="H79" s="53"/>
      <c r="I79" s="53"/>
      <c r="J79" s="53"/>
      <c r="K79" s="53"/>
      <c r="L79" s="53"/>
      <c r="M79" s="53"/>
      <c r="N79" s="53"/>
      <c r="O79" s="53"/>
      <c r="P79" s="63"/>
      <c r="Q79" s="10"/>
      <c r="R79" s="13">
        <f>SUM(E79:P79)</f>
        <v>0</v>
      </c>
      <c r="S79" s="3"/>
      <c r="T79" s="3"/>
      <c r="U79" s="160"/>
      <c r="V79" s="168"/>
      <c r="W79" s="168"/>
      <c r="X79" s="159"/>
      <c r="Y79" s="159"/>
      <c r="Z79" s="159"/>
      <c r="AA79" s="159"/>
      <c r="AB79" s="159"/>
      <c r="AC79" s="159"/>
      <c r="AD79" s="165"/>
      <c r="AE79" s="165"/>
      <c r="AF79" s="165"/>
      <c r="AG79" s="165"/>
      <c r="AH79" s="165"/>
      <c r="AI79" s="165"/>
      <c r="AJ79" s="165"/>
    </row>
    <row r="80" spans="1:36" s="78" customFormat="1" ht="12.75" customHeight="1" x14ac:dyDescent="0.2">
      <c r="A80" s="160"/>
      <c r="B80" s="159"/>
      <c r="C80" s="229" t="s">
        <v>57</v>
      </c>
      <c r="D80" s="230"/>
      <c r="E80" s="112">
        <f>'1. gads'!Q31-'1. gads'!Q71</f>
        <v>0</v>
      </c>
      <c r="F80" s="112">
        <f>E30-E70</f>
        <v>0</v>
      </c>
      <c r="G80" s="112">
        <f t="shared" ref="G80:P80" si="11">F30-F70</f>
        <v>0</v>
      </c>
      <c r="H80" s="112">
        <f t="shared" si="11"/>
        <v>0</v>
      </c>
      <c r="I80" s="112">
        <f t="shared" si="11"/>
        <v>0</v>
      </c>
      <c r="J80" s="112">
        <f t="shared" si="11"/>
        <v>0</v>
      </c>
      <c r="K80" s="112">
        <f t="shared" si="11"/>
        <v>0</v>
      </c>
      <c r="L80" s="112">
        <f t="shared" si="11"/>
        <v>0</v>
      </c>
      <c r="M80" s="112">
        <f t="shared" si="11"/>
        <v>0</v>
      </c>
      <c r="N80" s="112">
        <f t="shared" si="11"/>
        <v>0</v>
      </c>
      <c r="O80" s="112">
        <f t="shared" si="11"/>
        <v>0</v>
      </c>
      <c r="P80" s="113">
        <f t="shared" si="11"/>
        <v>0</v>
      </c>
      <c r="Q80" s="14"/>
      <c r="R80" s="13">
        <f>SUM(E80:P80)</f>
        <v>0</v>
      </c>
      <c r="S80" s="3"/>
      <c r="T80" s="3"/>
      <c r="U80" s="160"/>
      <c r="V80" s="2"/>
      <c r="W80" s="2"/>
      <c r="X80" s="159"/>
      <c r="Y80" s="159"/>
      <c r="Z80" s="159"/>
      <c r="AA80" s="159"/>
      <c r="AB80" s="159"/>
      <c r="AC80" s="159"/>
      <c r="AD80" s="165"/>
      <c r="AE80" s="165"/>
      <c r="AF80" s="165"/>
      <c r="AG80" s="165"/>
      <c r="AH80" s="165"/>
      <c r="AI80" s="165"/>
      <c r="AJ80" s="165"/>
    </row>
    <row r="81" spans="1:36" ht="21.75" customHeight="1" thickBot="1" x14ac:dyDescent="0.25">
      <c r="A81" s="160"/>
      <c r="B81" s="161"/>
      <c r="C81" s="130"/>
      <c r="D81" s="131" t="s">
        <v>58</v>
      </c>
      <c r="E81" s="132">
        <f>SUM(E34,E49,E64,E65:E80)</f>
        <v>0</v>
      </c>
      <c r="F81" s="132">
        <f t="shared" ref="F81:R81" si="12">SUM(F34,F49,F64,F65:F80)</f>
        <v>0</v>
      </c>
      <c r="G81" s="132">
        <f t="shared" si="12"/>
        <v>0</v>
      </c>
      <c r="H81" s="132">
        <f t="shared" si="12"/>
        <v>0</v>
      </c>
      <c r="I81" s="132">
        <f t="shared" si="12"/>
        <v>0</v>
      </c>
      <c r="J81" s="132">
        <f t="shared" si="12"/>
        <v>0</v>
      </c>
      <c r="K81" s="132">
        <f t="shared" si="12"/>
        <v>0</v>
      </c>
      <c r="L81" s="132">
        <f t="shared" si="12"/>
        <v>0</v>
      </c>
      <c r="M81" s="132">
        <f t="shared" si="12"/>
        <v>0</v>
      </c>
      <c r="N81" s="132">
        <f t="shared" si="12"/>
        <v>0</v>
      </c>
      <c r="O81" s="132">
        <f t="shared" si="12"/>
        <v>0</v>
      </c>
      <c r="P81" s="132">
        <f t="shared" si="12"/>
        <v>0</v>
      </c>
      <c r="Q81" s="132"/>
      <c r="R81" s="132">
        <f t="shared" si="12"/>
        <v>0</v>
      </c>
      <c r="S81" s="3"/>
      <c r="T81" s="3"/>
      <c r="U81" s="160"/>
      <c r="V81" s="5"/>
      <c r="W81" s="5"/>
      <c r="X81" s="159"/>
      <c r="Y81" s="159"/>
      <c r="Z81" s="159"/>
      <c r="AA81" s="159"/>
      <c r="AB81" s="159"/>
      <c r="AC81" s="159"/>
      <c r="AD81" s="165"/>
      <c r="AE81" s="165"/>
      <c r="AF81" s="165"/>
      <c r="AG81" s="165"/>
      <c r="AH81" s="165"/>
      <c r="AI81" s="165"/>
      <c r="AJ81" s="165"/>
    </row>
    <row r="82" spans="1:36" ht="12.75" customHeight="1" x14ac:dyDescent="0.2">
      <c r="A82" s="160"/>
      <c r="B82" s="159"/>
      <c r="C82" s="159"/>
      <c r="D82" s="6" t="s">
        <v>59</v>
      </c>
      <c r="E82" s="13">
        <f>E31-E81</f>
        <v>0</v>
      </c>
      <c r="F82" s="13">
        <f t="shared" ref="F82:R82" si="13">F31-F81</f>
        <v>0</v>
      </c>
      <c r="G82" s="13">
        <f t="shared" si="13"/>
        <v>0</v>
      </c>
      <c r="H82" s="13">
        <f t="shared" si="13"/>
        <v>0</v>
      </c>
      <c r="I82" s="13">
        <f t="shared" si="13"/>
        <v>0</v>
      </c>
      <c r="J82" s="13">
        <f t="shared" si="13"/>
        <v>0</v>
      </c>
      <c r="K82" s="13">
        <f t="shared" si="13"/>
        <v>0</v>
      </c>
      <c r="L82" s="13">
        <f t="shared" si="13"/>
        <v>0</v>
      </c>
      <c r="M82" s="13">
        <f t="shared" si="13"/>
        <v>0</v>
      </c>
      <c r="N82" s="13">
        <f t="shared" si="13"/>
        <v>0</v>
      </c>
      <c r="O82" s="13">
        <f t="shared" si="13"/>
        <v>0</v>
      </c>
      <c r="P82" s="13">
        <f t="shared" si="13"/>
        <v>0</v>
      </c>
      <c r="Q82" s="13"/>
      <c r="R82" s="13">
        <f t="shared" si="13"/>
        <v>0</v>
      </c>
      <c r="S82" s="3"/>
      <c r="T82" s="3"/>
      <c r="U82" s="160"/>
      <c r="V82" s="5"/>
      <c r="W82" s="5"/>
      <c r="X82" s="159"/>
      <c r="Y82" s="159"/>
      <c r="Z82" s="159"/>
      <c r="AA82" s="159"/>
      <c r="AB82" s="159"/>
      <c r="AC82" s="159"/>
      <c r="AD82" s="165"/>
      <c r="AE82" s="165"/>
      <c r="AF82" s="165"/>
      <c r="AG82" s="165"/>
      <c r="AH82" s="165"/>
      <c r="AI82" s="165"/>
      <c r="AJ82" s="165"/>
    </row>
    <row r="83" spans="1:36" s="78" customFormat="1" ht="7.5" hidden="1" customHeight="1" thickBot="1" x14ac:dyDescent="0.25">
      <c r="A83" s="160"/>
      <c r="B83" s="159"/>
      <c r="C83" s="2"/>
      <c r="D83" s="2"/>
      <c r="E83" s="13"/>
      <c r="F83" s="13"/>
      <c r="G83" s="13"/>
      <c r="H83" s="13"/>
      <c r="I83" s="13"/>
      <c r="J83" s="13"/>
      <c r="K83" s="13"/>
      <c r="L83" s="13"/>
      <c r="M83" s="13"/>
      <c r="N83" s="13"/>
      <c r="O83" s="13"/>
      <c r="P83" s="13"/>
      <c r="Q83" s="13"/>
      <c r="R83" s="13"/>
      <c r="S83" s="3"/>
      <c r="T83" s="3"/>
      <c r="U83" s="160"/>
      <c r="V83" s="2"/>
      <c r="W83" s="2"/>
      <c r="X83" s="159"/>
      <c r="Y83" s="159"/>
      <c r="Z83" s="159"/>
      <c r="AA83" s="159"/>
      <c r="AB83" s="159"/>
      <c r="AC83" s="159"/>
      <c r="AD83" s="165"/>
      <c r="AE83" s="165"/>
      <c r="AF83" s="165"/>
      <c r="AG83" s="165"/>
      <c r="AH83" s="165"/>
      <c r="AI83" s="165"/>
      <c r="AJ83" s="165"/>
    </row>
    <row r="84" spans="1:36" ht="12.75" customHeight="1" x14ac:dyDescent="0.2">
      <c r="A84" s="160"/>
      <c r="B84" s="159"/>
      <c r="C84" s="6"/>
      <c r="D84" s="6" t="s">
        <v>60</v>
      </c>
      <c r="E84" s="13">
        <f t="shared" ref="E84:P84" si="14">E6+E31-E81</f>
        <v>0</v>
      </c>
      <c r="F84" s="13">
        <f t="shared" si="14"/>
        <v>0</v>
      </c>
      <c r="G84" s="13">
        <f t="shared" si="14"/>
        <v>0</v>
      </c>
      <c r="H84" s="13">
        <f t="shared" si="14"/>
        <v>0</v>
      </c>
      <c r="I84" s="13">
        <f t="shared" si="14"/>
        <v>0</v>
      </c>
      <c r="J84" s="13">
        <f t="shared" si="14"/>
        <v>0</v>
      </c>
      <c r="K84" s="13">
        <f t="shared" si="14"/>
        <v>0</v>
      </c>
      <c r="L84" s="13">
        <f t="shared" si="14"/>
        <v>0</v>
      </c>
      <c r="M84" s="13">
        <f t="shared" si="14"/>
        <v>0</v>
      </c>
      <c r="N84" s="13">
        <f t="shared" si="14"/>
        <v>0</v>
      </c>
      <c r="O84" s="13">
        <f t="shared" si="14"/>
        <v>0</v>
      </c>
      <c r="P84" s="13">
        <f t="shared" si="14"/>
        <v>0</v>
      </c>
      <c r="Q84" s="13"/>
      <c r="R84" s="13"/>
      <c r="S84" s="3"/>
      <c r="T84" s="3"/>
      <c r="U84" s="160"/>
      <c r="V84" s="5"/>
      <c r="W84" s="5"/>
      <c r="X84" s="159"/>
      <c r="Y84" s="159"/>
      <c r="Z84" s="159"/>
      <c r="AA84" s="159"/>
      <c r="AB84" s="159"/>
      <c r="AC84" s="159"/>
      <c r="AD84" s="165"/>
      <c r="AE84" s="165"/>
      <c r="AF84" s="165"/>
      <c r="AG84" s="165"/>
      <c r="AH84" s="165"/>
      <c r="AI84" s="165"/>
      <c r="AJ84" s="165"/>
    </row>
    <row r="85" spans="1:36" s="78" customFormat="1" ht="21.75" customHeight="1" x14ac:dyDescent="0.2">
      <c r="A85" s="160"/>
      <c r="B85" s="159"/>
      <c r="C85" s="231" t="s">
        <v>61</v>
      </c>
      <c r="D85" s="231"/>
      <c r="E85" s="207" t="s">
        <v>62</v>
      </c>
      <c r="F85" s="207"/>
      <c r="G85" s="220" t="str">
        <f>IF('1. gads'!H86="","",'1. gads'!H86)</f>
        <v/>
      </c>
      <c r="H85" s="220"/>
      <c r="I85" s="220"/>
      <c r="J85" s="220"/>
      <c r="K85" s="159"/>
      <c r="L85" s="221" t="str">
        <f>IF('1. gads'!M86="","",'1. gads'!M86)</f>
        <v/>
      </c>
      <c r="M85" s="221"/>
      <c r="N85" s="12"/>
      <c r="O85" s="218"/>
      <c r="P85" s="218"/>
      <c r="Q85" s="159"/>
      <c r="R85" s="159"/>
      <c r="S85" s="3"/>
      <c r="T85" s="3"/>
      <c r="U85" s="160"/>
      <c r="V85" s="3"/>
      <c r="W85" s="3"/>
      <c r="X85" s="3"/>
      <c r="Y85" s="159"/>
      <c r="Z85" s="159"/>
      <c r="AA85" s="159"/>
      <c r="AB85" s="159"/>
      <c r="AC85" s="159"/>
      <c r="AD85" s="159"/>
      <c r="AE85" s="159"/>
      <c r="AF85" s="159"/>
      <c r="AG85" s="159"/>
      <c r="AH85" s="159"/>
      <c r="AI85" s="159"/>
      <c r="AJ85" s="159"/>
    </row>
    <row r="86" spans="1:36" ht="12.75" x14ac:dyDescent="0.2">
      <c r="A86" s="160"/>
      <c r="B86" s="159"/>
      <c r="C86" s="231"/>
      <c r="D86" s="231"/>
      <c r="E86" s="159"/>
      <c r="F86" s="159"/>
      <c r="G86" s="219" t="s">
        <v>63</v>
      </c>
      <c r="H86" s="219"/>
      <c r="I86" s="219"/>
      <c r="J86" s="219"/>
      <c r="K86" s="73"/>
      <c r="L86" s="215" t="s">
        <v>64</v>
      </c>
      <c r="M86" s="215"/>
      <c r="N86" s="73"/>
      <c r="O86" s="215" t="s">
        <v>65</v>
      </c>
      <c r="P86" s="215"/>
      <c r="Q86" s="159"/>
      <c r="R86" s="3"/>
      <c r="S86" s="159"/>
      <c r="T86" s="159"/>
      <c r="U86" s="160"/>
      <c r="V86" s="159"/>
      <c r="W86" s="159"/>
      <c r="X86" s="159"/>
      <c r="Y86" s="159"/>
      <c r="Z86" s="159"/>
      <c r="AA86" s="159"/>
      <c r="AB86" s="159"/>
      <c r="AC86" s="159"/>
      <c r="AD86" s="159"/>
      <c r="AE86" s="159"/>
      <c r="AF86" s="159"/>
      <c r="AG86" s="159"/>
      <c r="AH86" s="159"/>
      <c r="AI86" s="159"/>
      <c r="AJ86" s="159"/>
    </row>
    <row r="87" spans="1:36" ht="12.75" customHeight="1" x14ac:dyDescent="0.2">
      <c r="A87" s="160"/>
      <c r="B87" s="159"/>
      <c r="C87" s="231"/>
      <c r="D87" s="231"/>
      <c r="E87" s="159"/>
      <c r="F87" s="159"/>
      <c r="G87" s="159"/>
      <c r="H87" s="159"/>
      <c r="I87" s="159"/>
      <c r="J87" s="159"/>
      <c r="K87" s="159"/>
      <c r="L87" s="159"/>
      <c r="M87" s="159"/>
      <c r="N87" s="159"/>
      <c r="O87" s="159"/>
      <c r="P87" s="159"/>
      <c r="Q87" s="159"/>
      <c r="R87" s="159"/>
      <c r="S87" s="159"/>
      <c r="T87" s="159"/>
      <c r="U87" s="160"/>
      <c r="V87" s="159"/>
      <c r="W87" s="159"/>
      <c r="X87" s="159"/>
      <c r="Y87" s="159"/>
      <c r="Z87" s="159"/>
      <c r="AA87" s="159"/>
      <c r="AB87" s="159"/>
      <c r="AC87" s="159"/>
      <c r="AD87" s="159"/>
      <c r="AE87" s="159"/>
      <c r="AF87" s="159"/>
      <c r="AG87" s="159"/>
      <c r="AH87" s="159"/>
      <c r="AI87" s="159"/>
      <c r="AJ87" s="159"/>
    </row>
    <row r="88" spans="1:36" ht="12.75" hidden="1" customHeight="1" x14ac:dyDescent="0.2">
      <c r="A88" s="160"/>
      <c r="B88" s="159"/>
      <c r="C88" s="159"/>
      <c r="D88" s="159"/>
      <c r="E88" s="159"/>
      <c r="F88" s="159"/>
      <c r="G88" s="159"/>
      <c r="H88" s="159"/>
      <c r="I88" s="159"/>
      <c r="J88" s="159"/>
      <c r="K88" s="159"/>
      <c r="L88" s="159"/>
      <c r="M88" s="159"/>
      <c r="N88" s="159"/>
      <c r="O88" s="159"/>
      <c r="P88" s="159"/>
      <c r="Q88" s="159"/>
      <c r="R88" s="159"/>
      <c r="S88" s="159"/>
      <c r="T88" s="159"/>
      <c r="U88" s="160"/>
      <c r="V88" s="159"/>
      <c r="W88" s="159"/>
      <c r="X88" s="159"/>
      <c r="Y88" s="159"/>
      <c r="Z88" s="159"/>
      <c r="AA88" s="159"/>
      <c r="AB88" s="159"/>
      <c r="AC88" s="159"/>
      <c r="AD88" s="159"/>
      <c r="AE88" s="159"/>
      <c r="AF88" s="159"/>
      <c r="AG88" s="159"/>
      <c r="AH88" s="159"/>
      <c r="AI88" s="159"/>
      <c r="AJ88" s="159"/>
    </row>
    <row r="89" spans="1:36" ht="12.75" hidden="1" customHeight="1" x14ac:dyDescent="0.2">
      <c r="A89" s="160"/>
      <c r="B89" s="159"/>
      <c r="C89" s="159"/>
      <c r="D89" s="159"/>
      <c r="E89" s="159"/>
      <c r="F89" s="159"/>
      <c r="G89" s="159"/>
      <c r="H89" s="159"/>
      <c r="I89" s="159"/>
      <c r="J89" s="159"/>
      <c r="K89" s="159"/>
      <c r="L89" s="159"/>
      <c r="M89" s="159"/>
      <c r="N89" s="159"/>
      <c r="O89" s="159"/>
      <c r="P89" s="159"/>
      <c r="Q89" s="159"/>
      <c r="R89" s="159"/>
      <c r="S89" s="159"/>
      <c r="T89" s="159"/>
      <c r="U89" s="160"/>
      <c r="V89" s="159"/>
      <c r="W89" s="159"/>
      <c r="X89" s="159"/>
      <c r="Y89" s="159"/>
      <c r="Z89" s="159"/>
      <c r="AA89" s="159"/>
      <c r="AB89" s="159"/>
      <c r="AC89" s="159"/>
      <c r="AD89" s="159"/>
      <c r="AE89" s="159"/>
      <c r="AF89" s="159"/>
      <c r="AG89" s="159"/>
      <c r="AH89" s="159"/>
      <c r="AI89" s="159"/>
      <c r="AJ89" s="159"/>
    </row>
    <row r="90" spans="1:36" ht="12.75" hidden="1" customHeight="1" x14ac:dyDescent="0.2">
      <c r="A90" s="160"/>
      <c r="B90" s="159"/>
      <c r="C90" s="159"/>
      <c r="D90" s="159"/>
      <c r="E90" s="159"/>
      <c r="F90" s="159"/>
      <c r="G90" s="159"/>
      <c r="H90" s="159"/>
      <c r="I90" s="159"/>
      <c r="J90" s="159"/>
      <c r="K90" s="159"/>
      <c r="L90" s="159"/>
      <c r="M90" s="159"/>
      <c r="N90" s="159"/>
      <c r="O90" s="159"/>
      <c r="P90" s="159"/>
      <c r="Q90" s="159"/>
      <c r="R90" s="159"/>
      <c r="S90" s="159"/>
      <c r="T90" s="159"/>
      <c r="U90" s="160"/>
      <c r="V90" s="159"/>
      <c r="W90" s="159"/>
      <c r="X90" s="159"/>
      <c r="Y90" s="159"/>
      <c r="Z90" s="159"/>
      <c r="AA90" s="159"/>
      <c r="AB90" s="159"/>
      <c r="AC90" s="159"/>
      <c r="AD90" s="159"/>
      <c r="AE90" s="159"/>
      <c r="AF90" s="159"/>
      <c r="AG90" s="159"/>
      <c r="AH90" s="159"/>
      <c r="AI90" s="159"/>
      <c r="AJ90" s="159"/>
    </row>
    <row r="91" spans="1:36" ht="12.75" hidden="1" customHeight="1" x14ac:dyDescent="0.2">
      <c r="A91" s="160"/>
      <c r="B91" s="159"/>
      <c r="C91" s="159"/>
      <c r="D91" s="159"/>
      <c r="E91" s="159"/>
      <c r="F91" s="159"/>
      <c r="G91" s="159"/>
      <c r="H91" s="159"/>
      <c r="I91" s="159"/>
      <c r="J91" s="159"/>
      <c r="K91" s="159"/>
      <c r="L91" s="159"/>
      <c r="M91" s="159"/>
      <c r="N91" s="159"/>
      <c r="O91" s="159"/>
      <c r="P91" s="159"/>
      <c r="Q91" s="159"/>
      <c r="R91" s="159"/>
      <c r="S91" s="159"/>
      <c r="T91" s="159"/>
      <c r="U91" s="160"/>
      <c r="V91" s="159"/>
      <c r="W91" s="159"/>
      <c r="X91" s="159"/>
      <c r="Y91" s="159"/>
      <c r="Z91" s="159"/>
      <c r="AA91" s="159"/>
      <c r="AB91" s="159"/>
      <c r="AC91" s="159"/>
      <c r="AD91" s="159"/>
      <c r="AE91" s="159"/>
      <c r="AF91" s="159"/>
      <c r="AG91" s="159"/>
      <c r="AH91" s="159"/>
      <c r="AI91" s="159"/>
      <c r="AJ91" s="159"/>
    </row>
    <row r="92" spans="1:36" ht="12.75" hidden="1" customHeight="1" x14ac:dyDescent="0.2">
      <c r="A92" s="160"/>
      <c r="B92" s="159"/>
      <c r="C92" s="159"/>
      <c r="D92" s="159"/>
      <c r="E92" s="159"/>
      <c r="F92" s="159"/>
      <c r="G92" s="159"/>
      <c r="H92" s="159"/>
      <c r="I92" s="159"/>
      <c r="J92" s="159"/>
      <c r="K92" s="159"/>
      <c r="L92" s="159"/>
      <c r="M92" s="159"/>
      <c r="N92" s="159"/>
      <c r="O92" s="159"/>
      <c r="P92" s="159"/>
      <c r="Q92" s="159"/>
      <c r="R92" s="159"/>
      <c r="S92" s="159"/>
      <c r="T92" s="159"/>
      <c r="U92" s="160"/>
      <c r="V92" s="159"/>
      <c r="W92" s="159"/>
      <c r="X92" s="159"/>
      <c r="Y92" s="159"/>
      <c r="Z92" s="159"/>
      <c r="AA92" s="159"/>
      <c r="AB92" s="159"/>
      <c r="AC92" s="159"/>
      <c r="AD92" s="159"/>
      <c r="AE92" s="159"/>
      <c r="AF92" s="159"/>
      <c r="AG92" s="159"/>
      <c r="AH92" s="159"/>
      <c r="AI92" s="159"/>
      <c r="AJ92" s="159"/>
    </row>
    <row r="93" spans="1:36" ht="12.75" hidden="1" customHeight="1" x14ac:dyDescent="0.2">
      <c r="A93" s="160"/>
      <c r="B93" s="159"/>
      <c r="C93" s="159"/>
      <c r="D93" s="159"/>
      <c r="E93" s="159"/>
      <c r="F93" s="159"/>
      <c r="G93" s="159"/>
      <c r="H93" s="159"/>
      <c r="I93" s="159"/>
      <c r="J93" s="159"/>
      <c r="K93" s="159"/>
      <c r="L93" s="159"/>
      <c r="M93" s="159"/>
      <c r="N93" s="159"/>
      <c r="O93" s="159"/>
      <c r="P93" s="159"/>
      <c r="Q93" s="159"/>
      <c r="R93" s="159"/>
      <c r="S93" s="159"/>
      <c r="T93" s="159"/>
      <c r="U93" s="160"/>
      <c r="V93" s="159"/>
      <c r="W93" s="159"/>
      <c r="X93" s="159"/>
      <c r="Y93" s="159"/>
      <c r="Z93" s="159"/>
      <c r="AA93" s="159"/>
      <c r="AB93" s="159"/>
      <c r="AC93" s="159"/>
      <c r="AD93" s="159"/>
      <c r="AE93" s="159"/>
      <c r="AF93" s="159"/>
      <c r="AG93" s="159"/>
      <c r="AH93" s="159"/>
      <c r="AI93" s="159"/>
      <c r="AJ93" s="159"/>
    </row>
    <row r="94" spans="1:36" ht="12.75" hidden="1" customHeight="1" x14ac:dyDescent="0.2">
      <c r="A94" s="160"/>
      <c r="B94" s="159"/>
      <c r="C94" s="159"/>
      <c r="D94" s="159"/>
      <c r="E94" s="159"/>
      <c r="F94" s="159"/>
      <c r="G94" s="159"/>
      <c r="H94" s="159"/>
      <c r="I94" s="159"/>
      <c r="J94" s="159"/>
      <c r="K94" s="159"/>
      <c r="L94" s="159"/>
      <c r="M94" s="159"/>
      <c r="N94" s="159"/>
      <c r="O94" s="159"/>
      <c r="P94" s="159"/>
      <c r="Q94" s="159"/>
      <c r="R94" s="159"/>
      <c r="S94" s="159"/>
      <c r="T94" s="159"/>
      <c r="U94" s="160"/>
      <c r="V94" s="159"/>
      <c r="W94" s="159"/>
      <c r="X94" s="159"/>
      <c r="Y94" s="159"/>
      <c r="Z94" s="159"/>
      <c r="AA94" s="159"/>
      <c r="AB94" s="159"/>
      <c r="AC94" s="159"/>
      <c r="AD94" s="159"/>
      <c r="AE94" s="159"/>
      <c r="AF94" s="159"/>
      <c r="AG94" s="159"/>
      <c r="AH94" s="159"/>
      <c r="AI94" s="159"/>
      <c r="AJ94" s="159"/>
    </row>
    <row r="95" spans="1:36" ht="12.75" hidden="1" customHeight="1" x14ac:dyDescent="0.2">
      <c r="A95" s="160"/>
      <c r="B95" s="159"/>
      <c r="C95" s="159"/>
      <c r="D95" s="159"/>
      <c r="E95" s="159"/>
      <c r="F95" s="159"/>
      <c r="G95" s="159"/>
      <c r="H95" s="159"/>
      <c r="I95" s="159"/>
      <c r="J95" s="159"/>
      <c r="K95" s="159"/>
      <c r="L95" s="159"/>
      <c r="M95" s="159"/>
      <c r="N95" s="159"/>
      <c r="O95" s="159"/>
      <c r="P95" s="159"/>
      <c r="Q95" s="159"/>
      <c r="R95" s="159"/>
      <c r="S95" s="159"/>
      <c r="T95" s="159"/>
      <c r="U95" s="160"/>
      <c r="V95" s="159"/>
      <c r="W95" s="159"/>
      <c r="X95" s="159"/>
      <c r="Y95" s="159"/>
      <c r="Z95" s="159"/>
      <c r="AA95" s="159"/>
      <c r="AB95" s="159"/>
      <c r="AC95" s="159"/>
      <c r="AD95" s="159"/>
      <c r="AE95" s="159"/>
      <c r="AF95" s="159"/>
      <c r="AG95" s="159"/>
      <c r="AH95" s="159"/>
      <c r="AI95" s="159"/>
      <c r="AJ95" s="159"/>
    </row>
    <row r="96" spans="1:36" ht="12.75" hidden="1" customHeight="1" x14ac:dyDescent="0.2">
      <c r="A96" s="160"/>
      <c r="B96" s="159"/>
      <c r="C96" s="159"/>
      <c r="D96" s="159"/>
      <c r="E96" s="159"/>
      <c r="F96" s="159"/>
      <c r="G96" s="159"/>
      <c r="H96" s="159"/>
      <c r="I96" s="159"/>
      <c r="J96" s="159"/>
      <c r="K96" s="159"/>
      <c r="L96" s="159"/>
      <c r="M96" s="159"/>
      <c r="N96" s="159"/>
      <c r="O96" s="159"/>
      <c r="P96" s="159"/>
      <c r="Q96" s="159"/>
      <c r="R96" s="159"/>
      <c r="S96" s="159"/>
      <c r="T96" s="159"/>
      <c r="U96" s="160"/>
      <c r="V96" s="159"/>
      <c r="W96" s="159"/>
      <c r="X96" s="159"/>
      <c r="Y96" s="159"/>
      <c r="Z96" s="159"/>
      <c r="AA96" s="159"/>
      <c r="AB96" s="159"/>
      <c r="AC96" s="159"/>
      <c r="AD96" s="159"/>
      <c r="AE96" s="159"/>
      <c r="AF96" s="159"/>
      <c r="AG96" s="159"/>
      <c r="AH96" s="159"/>
      <c r="AI96" s="159"/>
      <c r="AJ96" s="159"/>
    </row>
    <row r="97" ht="12.75" hidden="1" customHeight="1" x14ac:dyDescent="0.2"/>
    <row r="98" ht="12.75" hidden="1" customHeight="1" x14ac:dyDescent="0.2"/>
    <row r="99" ht="12.75" hidden="1" customHeight="1" x14ac:dyDescent="0.2"/>
    <row r="100" ht="12.75" hidden="1" customHeight="1" x14ac:dyDescent="0.2"/>
    <row r="101" ht="12.75" hidden="1" customHeight="1" x14ac:dyDescent="0.2"/>
    <row r="102" ht="12.75" hidden="1" customHeight="1" x14ac:dyDescent="0.2"/>
    <row r="103" ht="12.75" hidden="1" customHeight="1" x14ac:dyDescent="0.2"/>
  </sheetData>
  <sheetProtection algorithmName="SHA-512" hashValue="PYM+lK2m627kawNJpPySsXKMNPtgO2mpp08ngMIubUzFJMvMur3sSATj2CbkotKqzAoWAJuvHP0RYND+kL4V/w==" saltValue="0qJKIw9kGi6s236m7sQbFg==" spinCount="100000" sheet="1" objects="1" scenarios="1"/>
  <protectedRanges>
    <protectedRange sqref="E65:Q69 E25:Q29 E34:Q48 E51:Q63 E71:Q79 E91:Q92 E8:Q22 Q70" name="Range1"/>
    <protectedRange sqref="B2:B3 C4" name="Range1_1"/>
    <protectedRange sqref="G85" name="Range6"/>
    <protectedRange sqref="H85" name="Range4_1_2_1"/>
    <protectedRange sqref="H85" name="Range3_1"/>
  </protectedRanges>
  <mergeCells count="20">
    <mergeCell ref="C72:D72"/>
    <mergeCell ref="C74:D74"/>
    <mergeCell ref="C70:D70"/>
    <mergeCell ref="L85:M85"/>
    <mergeCell ref="O85:P85"/>
    <mergeCell ref="C75:D75"/>
    <mergeCell ref="C76:D76"/>
    <mergeCell ref="C77:D77"/>
    <mergeCell ref="C71:D71"/>
    <mergeCell ref="C73:D73"/>
    <mergeCell ref="C79:D79"/>
    <mergeCell ref="C78:D78"/>
    <mergeCell ref="C80:D80"/>
    <mergeCell ref="G85:J85"/>
    <mergeCell ref="C85:D87"/>
    <mergeCell ref="I2:R3"/>
    <mergeCell ref="E85:F85"/>
    <mergeCell ref="G86:J86"/>
    <mergeCell ref="L86:M86"/>
    <mergeCell ref="O86:P86"/>
  </mergeCells>
  <phoneticPr fontId="0" type="noConversion"/>
  <conditionalFormatting sqref="E82:P84 R82:R84">
    <cfRule type="cellIs" dxfId="5" priority="1" stopIfTrue="1" operator="greaterThanOrEqual">
      <formula>0</formula>
    </cfRule>
    <cfRule type="cellIs" dxfId="4" priority="2" stopIfTrue="1" operator="lessThan">
      <formula>0</formula>
    </cfRule>
  </conditionalFormatting>
  <dataValidations count="1">
    <dataValidation operator="greaterThan" allowBlank="1" showErrorMessage="1" errorTitle="Nepareizs skaitļa formāts!" error="Laukā drīkst ievadīt tikai skaitli bez cipariem aiz komata!" sqref="E8:P9 E12:P22 E25:P29 E34:P34 E36:P48 E51:P63 E65:P69 E71:P80" xr:uid="{00000000-0002-0000-0100-000000000000}"/>
  </dataValidations>
  <printOptions horizontalCentered="1"/>
  <pageMargins left="0.27559055118110237" right="0.27559055118110237" top="0.51181102362204722" bottom="0.43307086614173229" header="0.23622047244094491" footer="0.15748031496062992"/>
  <pageSetup paperSize="9" scale="89" fitToHeight="0" orientation="landscape" blackAndWhite="1" r:id="rId1"/>
  <headerFooter alignWithMargins="0">
    <oddFooter>&amp;L&amp;8 1. versija&amp;C&amp;8&amp;P. lp. no &amp;N&amp;R&amp;8&amp;D</oddFooter>
  </headerFooter>
  <ignoredErrors>
    <ignoredError sqref="R64"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AO103"/>
  <sheetViews>
    <sheetView zoomScaleNormal="100" workbookViewId="0">
      <selection activeCell="H21" sqref="H21"/>
    </sheetView>
  </sheetViews>
  <sheetFormatPr defaultColWidth="0" defaultRowHeight="0" customHeight="1" zeroHeight="1" x14ac:dyDescent="0.2"/>
  <cols>
    <col min="1" max="1" width="1.5703125" style="97" customWidth="1"/>
    <col min="2" max="2" width="1.42578125" style="7" customWidth="1"/>
    <col min="3" max="3" width="42.85546875" style="7" customWidth="1"/>
    <col min="4" max="4" width="6.42578125" style="7" customWidth="1"/>
    <col min="5" max="16" width="8.28515625" style="7" customWidth="1"/>
    <col min="17" max="17" width="1.140625" style="7" customWidth="1"/>
    <col min="18" max="18" width="11" style="7" customWidth="1"/>
    <col min="19" max="20" width="1.7109375" style="7" customWidth="1"/>
    <col min="21" max="21" width="1.5703125" style="97" customWidth="1"/>
    <col min="22" max="23" width="9.28515625" style="7" hidden="1" customWidth="1"/>
    <col min="24" max="24" width="8.28515625" style="7" hidden="1" customWidth="1"/>
    <col min="25" max="28" width="9.140625" style="7" hidden="1" customWidth="1"/>
    <col min="29" max="29" width="2.5703125" style="7" hidden="1" customWidth="1"/>
    <col min="30" max="31" width="9.140625" style="7" hidden="1" customWidth="1"/>
    <col min="32" max="32" width="17.5703125" style="7" hidden="1" customWidth="1"/>
    <col min="33" max="16384" width="9.140625" style="7" hidden="1"/>
  </cols>
  <sheetData>
    <row r="1" spans="1:41" s="97" customFormat="1" ht="7.5" customHeight="1" x14ac:dyDescent="0.2">
      <c r="A1" s="160"/>
      <c r="B1" s="160"/>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160"/>
      <c r="AL1" s="160"/>
      <c r="AM1" s="160"/>
      <c r="AN1" s="160"/>
      <c r="AO1" s="160"/>
    </row>
    <row r="2" spans="1:41" ht="72.75" customHeight="1" x14ac:dyDescent="0.2">
      <c r="A2" s="160"/>
      <c r="B2" s="28"/>
      <c r="C2" s="159"/>
      <c r="D2" s="17"/>
      <c r="E2" s="9"/>
      <c r="F2" s="9"/>
      <c r="G2" s="159"/>
      <c r="H2" s="18"/>
      <c r="I2" s="206" t="s">
        <v>71</v>
      </c>
      <c r="J2" s="206"/>
      <c r="K2" s="206"/>
      <c r="L2" s="206"/>
      <c r="M2" s="206"/>
      <c r="N2" s="206"/>
      <c r="O2" s="206"/>
      <c r="P2" s="206"/>
      <c r="Q2" s="206"/>
      <c r="R2" s="206"/>
      <c r="S2" s="9"/>
      <c r="T2" s="9"/>
      <c r="U2" s="160"/>
      <c r="V2" s="17"/>
      <c r="W2" s="17"/>
      <c r="X2" s="159"/>
      <c r="Y2" s="159"/>
      <c r="Z2" s="159"/>
      <c r="AA2" s="159"/>
      <c r="AB2" s="159"/>
      <c r="AC2" s="159"/>
      <c r="AD2" s="9"/>
      <c r="AE2" s="9"/>
      <c r="AF2" s="9">
        <v>44</v>
      </c>
      <c r="AG2" s="9" t="str">
        <f>"A"&amp;AO54</f>
        <v>A66</v>
      </c>
      <c r="AH2" s="159"/>
      <c r="AI2" s="159"/>
      <c r="AJ2" s="159"/>
      <c r="AK2" s="159"/>
      <c r="AL2" s="159"/>
      <c r="AM2" s="159"/>
      <c r="AN2" s="159">
        <v>1</v>
      </c>
      <c r="AO2" s="159">
        <v>7</v>
      </c>
    </row>
    <row r="3" spans="1:41" ht="14.25" customHeight="1" x14ac:dyDescent="0.2">
      <c r="A3" s="160"/>
      <c r="B3" s="122" t="str">
        <f>IF('1. gads'!$C$3="","",'1. gads'!$C$3)</f>
        <v/>
      </c>
      <c r="C3" s="159"/>
      <c r="D3" s="17"/>
      <c r="E3" s="9"/>
      <c r="F3" s="9"/>
      <c r="G3" s="159"/>
      <c r="H3" s="18"/>
      <c r="I3" s="206"/>
      <c r="J3" s="206"/>
      <c r="K3" s="206"/>
      <c r="L3" s="206"/>
      <c r="M3" s="206"/>
      <c r="N3" s="206"/>
      <c r="O3" s="206"/>
      <c r="P3" s="206"/>
      <c r="Q3" s="206"/>
      <c r="R3" s="206"/>
      <c r="S3" s="9"/>
      <c r="T3" s="9"/>
      <c r="U3" s="160"/>
      <c r="V3" s="17"/>
      <c r="W3" s="17"/>
      <c r="X3" s="159"/>
      <c r="Y3" s="159"/>
      <c r="Z3" s="159"/>
      <c r="AA3" s="159"/>
      <c r="AB3" s="159"/>
      <c r="AC3" s="159"/>
      <c r="AD3" s="9"/>
      <c r="AE3" s="9"/>
      <c r="AF3" s="9"/>
      <c r="AG3" s="9"/>
      <c r="AH3" s="159"/>
      <c r="AI3" s="159"/>
      <c r="AJ3" s="159"/>
      <c r="AK3" s="159"/>
      <c r="AL3" s="159"/>
      <c r="AM3" s="159"/>
      <c r="AN3" s="159"/>
      <c r="AO3" s="159"/>
    </row>
    <row r="4" spans="1:41" ht="23.25" customHeight="1" thickBot="1" x14ac:dyDescent="0.25">
      <c r="A4" s="160"/>
      <c r="B4" s="133" t="s">
        <v>4</v>
      </c>
      <c r="C4" s="140"/>
      <c r="D4" s="137"/>
      <c r="E4" s="138"/>
      <c r="F4" s="138"/>
      <c r="G4" s="161"/>
      <c r="H4" s="139"/>
      <c r="I4" s="153"/>
      <c r="J4" s="154"/>
      <c r="K4" s="154"/>
      <c r="L4" s="154"/>
      <c r="M4" s="154"/>
      <c r="N4" s="138"/>
      <c r="O4" s="138"/>
      <c r="P4" s="138"/>
      <c r="Q4" s="138"/>
      <c r="R4" s="137"/>
      <c r="S4" s="9"/>
      <c r="T4" s="9"/>
      <c r="U4" s="160"/>
      <c r="V4" s="114"/>
      <c r="W4" s="17"/>
      <c r="X4" s="159"/>
      <c r="Y4" s="159"/>
      <c r="Z4" s="159"/>
      <c r="AA4" s="159"/>
      <c r="AB4" s="159"/>
      <c r="AC4" s="159"/>
      <c r="AD4" s="9"/>
      <c r="AE4" s="9"/>
      <c r="AF4" s="9"/>
      <c r="AG4" s="9"/>
      <c r="AH4" s="159"/>
      <c r="AI4" s="159"/>
      <c r="AJ4" s="159"/>
      <c r="AK4" s="159"/>
      <c r="AL4" s="159"/>
      <c r="AM4" s="159"/>
      <c r="AN4" s="159"/>
      <c r="AO4" s="159"/>
    </row>
    <row r="5" spans="1:41" ht="15.75" customHeight="1" x14ac:dyDescent="0.2">
      <c r="A5" s="160"/>
      <c r="B5" s="159"/>
      <c r="C5" s="1"/>
      <c r="D5" s="8"/>
      <c r="E5" s="152" t="str">
        <f>'1. gads'!F6</f>
        <v>mar</v>
      </c>
      <c r="F5" s="152" t="str">
        <f>'1. gads'!G6</f>
        <v>apr</v>
      </c>
      <c r="G5" s="152" t="str">
        <f>'1. gads'!H6</f>
        <v>mai</v>
      </c>
      <c r="H5" s="152" t="str">
        <f>'1. gads'!I6</f>
        <v>jūn</v>
      </c>
      <c r="I5" s="152" t="str">
        <f>'1. gads'!J6</f>
        <v>jūl</v>
      </c>
      <c r="J5" s="152" t="str">
        <f>'1. gads'!K6</f>
        <v>aug</v>
      </c>
      <c r="K5" s="152" t="str">
        <f>'1. gads'!L6</f>
        <v>sep</v>
      </c>
      <c r="L5" s="152" t="str">
        <f>'1. gads'!M6</f>
        <v>okt</v>
      </c>
      <c r="M5" s="152" t="str">
        <f>'1. gads'!N6</f>
        <v>nov</v>
      </c>
      <c r="N5" s="152" t="str">
        <f>'1. gads'!O6</f>
        <v>dec</v>
      </c>
      <c r="O5" s="152" t="str">
        <f>'1. gads'!P6</f>
        <v>jan</v>
      </c>
      <c r="P5" s="152" t="str">
        <f>'1. gads'!Q6</f>
        <v>feb</v>
      </c>
      <c r="Q5" s="152"/>
      <c r="R5" s="148" t="s">
        <v>6</v>
      </c>
      <c r="S5" s="3"/>
      <c r="T5" s="3"/>
      <c r="U5" s="160"/>
      <c r="V5" s="30"/>
      <c r="W5" s="1"/>
      <c r="X5" s="159"/>
      <c r="Y5" s="159"/>
      <c r="Z5" s="159"/>
      <c r="AA5" s="159"/>
      <c r="AB5" s="159"/>
      <c r="AC5" s="159"/>
      <c r="AD5" s="3"/>
      <c r="AE5" s="3"/>
      <c r="AF5" s="3" t="s">
        <v>66</v>
      </c>
      <c r="AG5" s="3"/>
      <c r="AH5" s="159"/>
      <c r="AI5" s="159"/>
      <c r="AJ5" s="159"/>
      <c r="AK5" s="159"/>
      <c r="AL5" s="159"/>
      <c r="AM5" s="159"/>
      <c r="AN5" s="159">
        <v>2</v>
      </c>
      <c r="AO5" s="159">
        <v>8</v>
      </c>
    </row>
    <row r="6" spans="1:41" ht="11.25" customHeight="1" x14ac:dyDescent="0.2">
      <c r="A6" s="160"/>
      <c r="B6" s="159"/>
      <c r="C6" s="6"/>
      <c r="D6" s="5"/>
      <c r="E6" s="13">
        <f>'2. gads'!P84</f>
        <v>0</v>
      </c>
      <c r="F6" s="13">
        <f>E84</f>
        <v>0</v>
      </c>
      <c r="G6" s="13">
        <f t="shared" ref="G6:P6" si="0">F84</f>
        <v>0</v>
      </c>
      <c r="H6" s="13">
        <f t="shared" si="0"/>
        <v>0</v>
      </c>
      <c r="I6" s="13">
        <f t="shared" si="0"/>
        <v>0</v>
      </c>
      <c r="J6" s="13">
        <f t="shared" si="0"/>
        <v>0</v>
      </c>
      <c r="K6" s="13">
        <f t="shared" si="0"/>
        <v>0</v>
      </c>
      <c r="L6" s="13">
        <f t="shared" si="0"/>
        <v>0</v>
      </c>
      <c r="M6" s="13">
        <f t="shared" si="0"/>
        <v>0</v>
      </c>
      <c r="N6" s="13">
        <f t="shared" si="0"/>
        <v>0</v>
      </c>
      <c r="O6" s="13">
        <f t="shared" si="0"/>
        <v>0</v>
      </c>
      <c r="P6" s="13">
        <f t="shared" si="0"/>
        <v>0</v>
      </c>
      <c r="Q6" s="13"/>
      <c r="R6" s="13"/>
      <c r="S6" s="79"/>
      <c r="T6" s="79"/>
      <c r="U6" s="160"/>
      <c r="V6" s="31"/>
      <c r="W6" s="5"/>
      <c r="X6" s="159"/>
      <c r="Y6" s="159"/>
      <c r="Z6" s="159"/>
      <c r="AA6" s="159"/>
      <c r="AB6" s="159"/>
      <c r="AC6" s="159"/>
      <c r="AD6" s="79"/>
      <c r="AE6" s="79"/>
      <c r="AF6" s="79"/>
      <c r="AG6" s="79"/>
      <c r="AH6" s="159"/>
      <c r="AI6" s="159"/>
      <c r="AJ6" s="159"/>
      <c r="AK6" s="159"/>
      <c r="AL6" s="159"/>
      <c r="AM6" s="159"/>
      <c r="AN6" s="159">
        <v>3</v>
      </c>
      <c r="AO6" s="159">
        <v>9</v>
      </c>
    </row>
    <row r="7" spans="1:41" s="78" customFormat="1" ht="12.75" x14ac:dyDescent="0.2">
      <c r="A7" s="160"/>
      <c r="B7" s="159"/>
      <c r="C7" s="4"/>
      <c r="D7" s="80" t="s">
        <v>9</v>
      </c>
      <c r="E7" s="14"/>
      <c r="F7" s="14"/>
      <c r="G7" s="14"/>
      <c r="H7" s="14"/>
      <c r="I7" s="14"/>
      <c r="J7" s="14"/>
      <c r="K7" s="14"/>
      <c r="L7" s="14"/>
      <c r="M7" s="14"/>
      <c r="N7" s="14"/>
      <c r="O7" s="14"/>
      <c r="P7" s="14"/>
      <c r="Q7" s="14"/>
      <c r="R7" s="13"/>
      <c r="S7" s="3"/>
      <c r="T7" s="3"/>
      <c r="U7" s="160"/>
      <c r="V7" s="31"/>
      <c r="W7" s="5"/>
      <c r="X7" s="159"/>
      <c r="Y7" s="159"/>
      <c r="Z7" s="159"/>
      <c r="AA7" s="159"/>
      <c r="AB7" s="159"/>
      <c r="AC7" s="159"/>
      <c r="AD7" s="3"/>
      <c r="AE7" s="3"/>
      <c r="AF7" s="3"/>
      <c r="AG7" s="3"/>
      <c r="AH7" s="159"/>
      <c r="AI7" s="159"/>
      <c r="AJ7" s="159"/>
      <c r="AK7" s="159"/>
      <c r="AL7" s="159"/>
      <c r="AM7" s="159"/>
      <c r="AN7" s="159">
        <v>4</v>
      </c>
      <c r="AO7" s="159">
        <v>10</v>
      </c>
    </row>
    <row r="8" spans="1:41" ht="11.25" customHeight="1" x14ac:dyDescent="0.2">
      <c r="A8" s="160"/>
      <c r="B8" s="159"/>
      <c r="C8" s="81" t="str">
        <f>IF('1. gads'!D9="","",'1. gads'!D9)</f>
        <v>Ieņēmumi, kas saņemti no debitoru parādu atgūšanas</v>
      </c>
      <c r="D8" s="82">
        <f>'1. gads'!E9</f>
        <v>0.21</v>
      </c>
      <c r="E8" s="43"/>
      <c r="F8" s="43"/>
      <c r="G8" s="43"/>
      <c r="H8" s="43"/>
      <c r="I8" s="43"/>
      <c r="J8" s="43"/>
      <c r="K8" s="43"/>
      <c r="L8" s="43"/>
      <c r="M8" s="43"/>
      <c r="N8" s="43"/>
      <c r="O8" s="43"/>
      <c r="P8" s="58"/>
      <c r="Q8" s="10"/>
      <c r="R8" s="13">
        <f t="shared" ref="R8:R29" si="1">SUM(E8:P8)</f>
        <v>0</v>
      </c>
      <c r="S8" s="3"/>
      <c r="T8" s="3"/>
      <c r="U8" s="160"/>
      <c r="V8" s="21"/>
      <c r="W8" s="162"/>
      <c r="X8" s="159"/>
      <c r="Y8" s="159"/>
      <c r="Z8" s="159"/>
      <c r="AA8" s="159"/>
      <c r="AB8" s="159"/>
      <c r="AC8" s="159"/>
      <c r="AD8" s="3"/>
      <c r="AE8" s="3"/>
      <c r="AF8" s="3"/>
      <c r="AG8" s="3"/>
      <c r="AH8" s="159"/>
      <c r="AI8" s="159"/>
      <c r="AJ8" s="159"/>
      <c r="AK8" s="159"/>
      <c r="AL8" s="159"/>
      <c r="AM8" s="159"/>
      <c r="AN8" s="159">
        <v>5</v>
      </c>
      <c r="AO8" s="159">
        <v>11</v>
      </c>
    </row>
    <row r="9" spans="1:41" s="78" customFormat="1" ht="11.25" customHeight="1" x14ac:dyDescent="0.2">
      <c r="A9" s="160"/>
      <c r="B9" s="159"/>
      <c r="C9" s="85" t="str">
        <f>IF('1. gads'!D10="","",'1. gads'!D10)</f>
        <v>Ieņēmumi no krājumu pārdošanas</v>
      </c>
      <c r="D9" s="86">
        <f>'1. gads'!E10</f>
        <v>0.21</v>
      </c>
      <c r="E9" s="53"/>
      <c r="F9" s="53"/>
      <c r="G9" s="53"/>
      <c r="H9" s="53"/>
      <c r="I9" s="53"/>
      <c r="J9" s="53"/>
      <c r="K9" s="53"/>
      <c r="L9" s="53"/>
      <c r="M9" s="53"/>
      <c r="N9" s="53"/>
      <c r="O9" s="53"/>
      <c r="P9" s="63"/>
      <c r="Q9" s="10"/>
      <c r="R9" s="13">
        <f t="shared" si="1"/>
        <v>0</v>
      </c>
      <c r="S9" s="3"/>
      <c r="T9" s="3"/>
      <c r="U9" s="160"/>
      <c r="V9" s="21"/>
      <c r="W9" s="21"/>
      <c r="X9" s="159"/>
      <c r="Y9" s="159"/>
      <c r="Z9" s="159"/>
      <c r="AA9" s="159"/>
      <c r="AB9" s="159"/>
      <c r="AC9" s="159"/>
      <c r="AD9" s="159"/>
      <c r="AE9" s="159"/>
      <c r="AF9" s="159"/>
      <c r="AG9" s="159"/>
      <c r="AH9" s="159"/>
      <c r="AI9" s="159"/>
      <c r="AJ9" s="159"/>
      <c r="AK9" s="159"/>
      <c r="AL9" s="159"/>
      <c r="AM9" s="159"/>
      <c r="AN9" s="159">
        <v>6</v>
      </c>
      <c r="AO9" s="159">
        <v>12</v>
      </c>
    </row>
    <row r="10" spans="1:41" s="78" customFormat="1" ht="11.25" customHeight="1" x14ac:dyDescent="0.2">
      <c r="A10" s="160"/>
      <c r="B10" s="159"/>
      <c r="C10" s="163"/>
      <c r="D10" s="108" t="s">
        <v>6</v>
      </c>
      <c r="E10" s="109">
        <f>SUM(E8:E9)</f>
        <v>0</v>
      </c>
      <c r="F10" s="109">
        <f t="shared" ref="F10:P10" si="2">SUM(F8:F9)</f>
        <v>0</v>
      </c>
      <c r="G10" s="109">
        <f t="shared" si="2"/>
        <v>0</v>
      </c>
      <c r="H10" s="109">
        <f t="shared" si="2"/>
        <v>0</v>
      </c>
      <c r="I10" s="109">
        <f t="shared" si="2"/>
        <v>0</v>
      </c>
      <c r="J10" s="109">
        <f t="shared" si="2"/>
        <v>0</v>
      </c>
      <c r="K10" s="109">
        <f t="shared" si="2"/>
        <v>0</v>
      </c>
      <c r="L10" s="109">
        <f t="shared" si="2"/>
        <v>0</v>
      </c>
      <c r="M10" s="109">
        <f t="shared" si="2"/>
        <v>0</v>
      </c>
      <c r="N10" s="109">
        <f t="shared" si="2"/>
        <v>0</v>
      </c>
      <c r="O10" s="109">
        <f t="shared" si="2"/>
        <v>0</v>
      </c>
      <c r="P10" s="109">
        <f t="shared" si="2"/>
        <v>0</v>
      </c>
      <c r="Q10" s="10"/>
      <c r="R10" s="13">
        <f>SUM(R8:R9)</f>
        <v>0</v>
      </c>
      <c r="S10" s="3"/>
      <c r="T10" s="3"/>
      <c r="U10" s="160"/>
      <c r="V10" s="21"/>
      <c r="W10" s="21"/>
      <c r="X10" s="159"/>
      <c r="Y10" s="159"/>
      <c r="Z10" s="159"/>
      <c r="AA10" s="159"/>
      <c r="AB10" s="159"/>
      <c r="AC10" s="159"/>
      <c r="AD10" s="159"/>
      <c r="AE10" s="159"/>
      <c r="AF10" s="159"/>
      <c r="AG10" s="159"/>
      <c r="AH10" s="159"/>
      <c r="AI10" s="159"/>
      <c r="AJ10" s="159"/>
      <c r="AK10" s="159"/>
      <c r="AL10" s="159"/>
      <c r="AM10" s="159"/>
      <c r="AN10" s="159"/>
      <c r="AO10" s="159"/>
    </row>
    <row r="11" spans="1:41" s="78" customFormat="1" ht="11.25" customHeight="1" x14ac:dyDescent="0.2">
      <c r="A11" s="160"/>
      <c r="B11" s="159"/>
      <c r="C11" s="4" t="s">
        <v>73</v>
      </c>
      <c r="D11" s="111"/>
      <c r="E11" s="164"/>
      <c r="F11" s="164"/>
      <c r="G11" s="164"/>
      <c r="H11" s="164"/>
      <c r="I11" s="164"/>
      <c r="J11" s="164"/>
      <c r="K11" s="164"/>
      <c r="L11" s="164"/>
      <c r="M11" s="164"/>
      <c r="N11" s="164"/>
      <c r="O11" s="164"/>
      <c r="P11" s="164"/>
      <c r="Q11" s="10"/>
      <c r="R11" s="13"/>
      <c r="S11" s="3"/>
      <c r="T11" s="3"/>
      <c r="U11" s="160"/>
      <c r="V11" s="21"/>
      <c r="W11" s="21"/>
      <c r="X11" s="159"/>
      <c r="Y11" s="159"/>
      <c r="Z11" s="159"/>
      <c r="AA11" s="159"/>
      <c r="AB11" s="159"/>
      <c r="AC11" s="159"/>
      <c r="AD11" s="159"/>
      <c r="AE11" s="159"/>
      <c r="AF11" s="159"/>
      <c r="AG11" s="159"/>
      <c r="AH11" s="159"/>
      <c r="AI11" s="159"/>
      <c r="AJ11" s="159"/>
      <c r="AK11" s="159"/>
      <c r="AL11" s="159"/>
      <c r="AM11" s="159"/>
      <c r="AN11" s="159"/>
      <c r="AO11" s="159"/>
    </row>
    <row r="12" spans="1:41" s="78" customFormat="1" ht="11.25" customHeight="1" x14ac:dyDescent="0.2">
      <c r="A12" s="160"/>
      <c r="B12" s="159"/>
      <c r="C12" s="90" t="str">
        <f>IF('1. gads'!D13="","",'1. gads'!D13)</f>
        <v/>
      </c>
      <c r="D12" s="91">
        <f>'1. gads'!E13</f>
        <v>0.21</v>
      </c>
      <c r="E12" s="37"/>
      <c r="F12" s="37"/>
      <c r="G12" s="37"/>
      <c r="H12" s="37"/>
      <c r="I12" s="37"/>
      <c r="J12" s="37"/>
      <c r="K12" s="37"/>
      <c r="L12" s="37"/>
      <c r="M12" s="37"/>
      <c r="N12" s="37"/>
      <c r="O12" s="37"/>
      <c r="P12" s="64"/>
      <c r="Q12" s="10"/>
      <c r="R12" s="13">
        <f t="shared" si="1"/>
        <v>0</v>
      </c>
      <c r="S12" s="3"/>
      <c r="T12" s="3"/>
      <c r="U12" s="160"/>
      <c r="V12" s="21"/>
      <c r="W12" s="21"/>
      <c r="X12" s="159"/>
      <c r="Y12" s="159"/>
      <c r="Z12" s="159"/>
      <c r="AA12" s="159"/>
      <c r="AB12" s="159"/>
      <c r="AC12" s="159"/>
      <c r="AD12" s="159"/>
      <c r="AE12" s="159"/>
      <c r="AF12" s="159"/>
      <c r="AG12" s="159"/>
      <c r="AH12" s="159"/>
      <c r="AI12" s="159"/>
      <c r="AJ12" s="159"/>
      <c r="AK12" s="159"/>
      <c r="AL12" s="159"/>
      <c r="AM12" s="159"/>
      <c r="AN12" s="159">
        <v>7</v>
      </c>
      <c r="AO12" s="159">
        <v>13</v>
      </c>
    </row>
    <row r="13" spans="1:41" s="78" customFormat="1" ht="11.25" customHeight="1" x14ac:dyDescent="0.2">
      <c r="A13" s="160"/>
      <c r="B13" s="159"/>
      <c r="C13" s="83" t="str">
        <f>IF('1. gads'!D14="","",'1. gads'!D14)</f>
        <v/>
      </c>
      <c r="D13" s="84">
        <f>'1. gads'!E14</f>
        <v>0.21</v>
      </c>
      <c r="E13" s="35"/>
      <c r="F13" s="35"/>
      <c r="G13" s="35"/>
      <c r="H13" s="35"/>
      <c r="I13" s="35"/>
      <c r="J13" s="35"/>
      <c r="K13" s="35"/>
      <c r="L13" s="35"/>
      <c r="M13" s="35"/>
      <c r="N13" s="35"/>
      <c r="O13" s="35"/>
      <c r="P13" s="59"/>
      <c r="Q13" s="10"/>
      <c r="R13" s="13">
        <f t="shared" si="1"/>
        <v>0</v>
      </c>
      <c r="S13" s="3"/>
      <c r="T13" s="3"/>
      <c r="U13" s="160"/>
      <c r="V13" s="21"/>
      <c r="W13" s="21"/>
      <c r="X13" s="159"/>
      <c r="Y13" s="159"/>
      <c r="Z13" s="159"/>
      <c r="AA13" s="159"/>
      <c r="AB13" s="159"/>
      <c r="AC13" s="159"/>
      <c r="AD13" s="159"/>
      <c r="AE13" s="159"/>
      <c r="AF13" s="159"/>
      <c r="AG13" s="159"/>
      <c r="AH13" s="159"/>
      <c r="AI13" s="159"/>
      <c r="AJ13" s="159"/>
      <c r="AK13" s="159"/>
      <c r="AL13" s="159"/>
      <c r="AM13" s="159"/>
      <c r="AN13" s="159">
        <v>8</v>
      </c>
      <c r="AO13" s="159">
        <v>14</v>
      </c>
    </row>
    <row r="14" spans="1:41" s="78" customFormat="1" ht="11.25" customHeight="1" x14ac:dyDescent="0.2">
      <c r="A14" s="160"/>
      <c r="B14" s="159"/>
      <c r="C14" s="83" t="str">
        <f>IF('1. gads'!D15="","",'1. gads'!D15)</f>
        <v/>
      </c>
      <c r="D14" s="84">
        <f>'1. gads'!E15</f>
        <v>0.21</v>
      </c>
      <c r="E14" s="35"/>
      <c r="F14" s="35"/>
      <c r="G14" s="35"/>
      <c r="H14" s="35"/>
      <c r="I14" s="35"/>
      <c r="J14" s="35"/>
      <c r="K14" s="35"/>
      <c r="L14" s="35"/>
      <c r="M14" s="35"/>
      <c r="N14" s="35"/>
      <c r="O14" s="35"/>
      <c r="P14" s="59"/>
      <c r="Q14" s="10"/>
      <c r="R14" s="13">
        <f t="shared" si="1"/>
        <v>0</v>
      </c>
      <c r="S14" s="3"/>
      <c r="T14" s="3"/>
      <c r="U14" s="160"/>
      <c r="V14" s="21"/>
      <c r="W14" s="21"/>
      <c r="X14" s="159"/>
      <c r="Y14" s="159"/>
      <c r="Z14" s="159"/>
      <c r="AA14" s="159"/>
      <c r="AB14" s="159"/>
      <c r="AC14" s="159"/>
      <c r="AD14" s="159"/>
      <c r="AE14" s="159"/>
      <c r="AF14" s="159"/>
      <c r="AG14" s="159"/>
      <c r="AH14" s="159"/>
      <c r="AI14" s="159"/>
      <c r="AJ14" s="159"/>
      <c r="AK14" s="159"/>
      <c r="AL14" s="159"/>
      <c r="AM14" s="159"/>
      <c r="AN14" s="159">
        <v>9</v>
      </c>
      <c r="AO14" s="159">
        <v>15</v>
      </c>
    </row>
    <row r="15" spans="1:41" s="78" customFormat="1" ht="11.25" customHeight="1" x14ac:dyDescent="0.2">
      <c r="A15" s="160"/>
      <c r="B15" s="159"/>
      <c r="C15" s="83" t="str">
        <f>IF('1. gads'!D16="","",'1. gads'!D16)</f>
        <v/>
      </c>
      <c r="D15" s="84">
        <f>'1. gads'!E16</f>
        <v>0.21</v>
      </c>
      <c r="E15" s="35"/>
      <c r="F15" s="35"/>
      <c r="G15" s="35"/>
      <c r="H15" s="35"/>
      <c r="I15" s="35"/>
      <c r="J15" s="35"/>
      <c r="K15" s="35"/>
      <c r="L15" s="35"/>
      <c r="M15" s="35"/>
      <c r="N15" s="35"/>
      <c r="O15" s="35"/>
      <c r="P15" s="59"/>
      <c r="Q15" s="10"/>
      <c r="R15" s="13">
        <f t="shared" si="1"/>
        <v>0</v>
      </c>
      <c r="S15" s="3"/>
      <c r="T15" s="3"/>
      <c r="U15" s="160"/>
      <c r="V15" s="21"/>
      <c r="W15" s="21"/>
      <c r="X15" s="159"/>
      <c r="Y15" s="159"/>
      <c r="Z15" s="159"/>
      <c r="AA15" s="159"/>
      <c r="AB15" s="159"/>
      <c r="AC15" s="159"/>
      <c r="AD15" s="159"/>
      <c r="AE15" s="159"/>
      <c r="AF15" s="159"/>
      <c r="AG15" s="159"/>
      <c r="AH15" s="159"/>
      <c r="AI15" s="159"/>
      <c r="AJ15" s="159"/>
      <c r="AK15" s="159"/>
      <c r="AL15" s="159"/>
      <c r="AM15" s="159"/>
      <c r="AN15" s="159">
        <v>10</v>
      </c>
      <c r="AO15" s="159">
        <v>16</v>
      </c>
    </row>
    <row r="16" spans="1:41" s="78" customFormat="1" ht="11.25" customHeight="1" x14ac:dyDescent="0.2">
      <c r="A16" s="160"/>
      <c r="B16" s="159"/>
      <c r="C16" s="83" t="str">
        <f>IF('1. gads'!D17="","",'1. gads'!D17)</f>
        <v/>
      </c>
      <c r="D16" s="84">
        <f>'1. gads'!E17</f>
        <v>0.21</v>
      </c>
      <c r="E16" s="35"/>
      <c r="F16" s="35"/>
      <c r="G16" s="35"/>
      <c r="H16" s="35"/>
      <c r="I16" s="35"/>
      <c r="J16" s="35"/>
      <c r="K16" s="35"/>
      <c r="L16" s="35"/>
      <c r="M16" s="35"/>
      <c r="N16" s="35"/>
      <c r="O16" s="35"/>
      <c r="P16" s="59"/>
      <c r="Q16" s="10"/>
      <c r="R16" s="13">
        <f t="shared" si="1"/>
        <v>0</v>
      </c>
      <c r="S16" s="3"/>
      <c r="T16" s="3"/>
      <c r="U16" s="160"/>
      <c r="V16" s="21"/>
      <c r="W16" s="21"/>
      <c r="X16" s="159"/>
      <c r="Y16" s="159"/>
      <c r="Z16" s="159"/>
      <c r="AA16" s="159"/>
      <c r="AB16" s="159"/>
      <c r="AC16" s="159"/>
      <c r="AD16" s="159"/>
      <c r="AE16" s="159"/>
      <c r="AF16" s="159"/>
      <c r="AG16" s="159"/>
      <c r="AH16" s="159"/>
      <c r="AI16" s="159"/>
      <c r="AJ16" s="159"/>
      <c r="AK16" s="159"/>
      <c r="AL16" s="159"/>
      <c r="AM16" s="159"/>
      <c r="AN16" s="159">
        <v>11</v>
      </c>
      <c r="AO16" s="159">
        <v>17</v>
      </c>
    </row>
    <row r="17" spans="1:41" s="78" customFormat="1" ht="11.25" customHeight="1" x14ac:dyDescent="0.2">
      <c r="A17" s="160"/>
      <c r="B17" s="159"/>
      <c r="C17" s="83" t="str">
        <f>IF('1. gads'!D18="","",'1. gads'!D18)</f>
        <v/>
      </c>
      <c r="D17" s="84">
        <f>'1. gads'!E18</f>
        <v>0.21</v>
      </c>
      <c r="E17" s="35"/>
      <c r="F17" s="35"/>
      <c r="G17" s="35"/>
      <c r="H17" s="35"/>
      <c r="I17" s="35"/>
      <c r="J17" s="35"/>
      <c r="K17" s="35"/>
      <c r="L17" s="35"/>
      <c r="M17" s="35"/>
      <c r="N17" s="35"/>
      <c r="O17" s="35"/>
      <c r="P17" s="59"/>
      <c r="Q17" s="10"/>
      <c r="R17" s="13">
        <f t="shared" si="1"/>
        <v>0</v>
      </c>
      <c r="S17" s="3"/>
      <c r="T17" s="3"/>
      <c r="U17" s="160"/>
      <c r="V17" s="21"/>
      <c r="W17" s="21"/>
      <c r="X17" s="159"/>
      <c r="Y17" s="159"/>
      <c r="Z17" s="159"/>
      <c r="AA17" s="159"/>
      <c r="AB17" s="159"/>
      <c r="AC17" s="159"/>
      <c r="AD17" s="159"/>
      <c r="AE17" s="159"/>
      <c r="AF17" s="159"/>
      <c r="AG17" s="159"/>
      <c r="AH17" s="159"/>
      <c r="AI17" s="159"/>
      <c r="AJ17" s="159"/>
      <c r="AK17" s="159"/>
      <c r="AL17" s="159"/>
      <c r="AM17" s="159"/>
      <c r="AN17" s="159">
        <v>12</v>
      </c>
      <c r="AO17" s="159">
        <v>18</v>
      </c>
    </row>
    <row r="18" spans="1:41" s="78" customFormat="1" ht="11.25" customHeight="1" x14ac:dyDescent="0.2">
      <c r="A18" s="160"/>
      <c r="B18" s="159"/>
      <c r="C18" s="83" t="str">
        <f>IF('1. gads'!D19="","",'1. gads'!D19)</f>
        <v/>
      </c>
      <c r="D18" s="84">
        <f>'1. gads'!E19</f>
        <v>0.21</v>
      </c>
      <c r="E18" s="35"/>
      <c r="F18" s="35"/>
      <c r="G18" s="35"/>
      <c r="H18" s="35"/>
      <c r="I18" s="35"/>
      <c r="J18" s="35"/>
      <c r="K18" s="35"/>
      <c r="L18" s="35"/>
      <c r="M18" s="35"/>
      <c r="N18" s="35"/>
      <c r="O18" s="35"/>
      <c r="P18" s="59"/>
      <c r="Q18" s="10"/>
      <c r="R18" s="13">
        <f t="shared" si="1"/>
        <v>0</v>
      </c>
      <c r="S18" s="3"/>
      <c r="T18" s="3"/>
      <c r="U18" s="160"/>
      <c r="V18" s="21"/>
      <c r="W18" s="21"/>
      <c r="X18" s="159"/>
      <c r="Y18" s="159"/>
      <c r="Z18" s="159"/>
      <c r="AA18" s="159"/>
      <c r="AB18" s="159"/>
      <c r="AC18" s="159"/>
      <c r="AD18" s="159"/>
      <c r="AE18" s="159"/>
      <c r="AF18" s="159"/>
      <c r="AG18" s="159"/>
      <c r="AH18" s="159"/>
      <c r="AI18" s="159"/>
      <c r="AJ18" s="159"/>
      <c r="AK18" s="159"/>
      <c r="AL18" s="159"/>
      <c r="AM18" s="159"/>
      <c r="AN18" s="159">
        <v>13</v>
      </c>
      <c r="AO18" s="159">
        <v>19</v>
      </c>
    </row>
    <row r="19" spans="1:41" s="78" customFormat="1" ht="11.25" customHeight="1" x14ac:dyDescent="0.2">
      <c r="A19" s="160"/>
      <c r="B19" s="159"/>
      <c r="C19" s="83" t="str">
        <f>IF('1. gads'!D20="","",'1. gads'!D20)</f>
        <v/>
      </c>
      <c r="D19" s="84">
        <f>'1. gads'!E20</f>
        <v>0.21</v>
      </c>
      <c r="E19" s="35"/>
      <c r="F19" s="35"/>
      <c r="G19" s="35"/>
      <c r="H19" s="35"/>
      <c r="I19" s="35"/>
      <c r="J19" s="35"/>
      <c r="K19" s="35"/>
      <c r="L19" s="35"/>
      <c r="M19" s="35"/>
      <c r="N19" s="35"/>
      <c r="O19" s="35"/>
      <c r="P19" s="59"/>
      <c r="Q19" s="10"/>
      <c r="R19" s="13">
        <f t="shared" si="1"/>
        <v>0</v>
      </c>
      <c r="S19" s="3"/>
      <c r="T19" s="3"/>
      <c r="U19" s="160"/>
      <c r="V19" s="21"/>
      <c r="W19" s="21"/>
      <c r="X19" s="159"/>
      <c r="Y19" s="159"/>
      <c r="Z19" s="159"/>
      <c r="AA19" s="159"/>
      <c r="AB19" s="159"/>
      <c r="AC19" s="159"/>
      <c r="AD19" s="159"/>
      <c r="AE19" s="159"/>
      <c r="AF19" s="159"/>
      <c r="AG19" s="159"/>
      <c r="AH19" s="159"/>
      <c r="AI19" s="159"/>
      <c r="AJ19" s="159"/>
      <c r="AK19" s="159"/>
      <c r="AL19" s="159"/>
      <c r="AM19" s="159"/>
      <c r="AN19" s="159">
        <v>14</v>
      </c>
      <c r="AO19" s="159">
        <v>28</v>
      </c>
    </row>
    <row r="20" spans="1:41" s="78" customFormat="1" ht="11.25" customHeight="1" x14ac:dyDescent="0.2">
      <c r="A20" s="160"/>
      <c r="B20" s="159"/>
      <c r="C20" s="83" t="str">
        <f>IF('1. gads'!D21="","",'1. gads'!D21)</f>
        <v/>
      </c>
      <c r="D20" s="84">
        <f>'1. gads'!E21</f>
        <v>0.21</v>
      </c>
      <c r="E20" s="35"/>
      <c r="F20" s="35"/>
      <c r="G20" s="35"/>
      <c r="H20" s="35"/>
      <c r="I20" s="35"/>
      <c r="J20" s="35"/>
      <c r="K20" s="35"/>
      <c r="L20" s="35"/>
      <c r="M20" s="35"/>
      <c r="N20" s="35"/>
      <c r="O20" s="35"/>
      <c r="P20" s="59"/>
      <c r="Q20" s="10"/>
      <c r="R20" s="13">
        <f t="shared" si="1"/>
        <v>0</v>
      </c>
      <c r="S20" s="3"/>
      <c r="T20" s="3"/>
      <c r="U20" s="160"/>
      <c r="V20" s="21"/>
      <c r="W20" s="21"/>
      <c r="X20" s="159"/>
      <c r="Y20" s="159"/>
      <c r="Z20" s="159"/>
      <c r="AA20" s="159"/>
      <c r="AB20" s="159"/>
      <c r="AC20" s="159"/>
      <c r="AD20" s="159"/>
      <c r="AE20" s="159"/>
      <c r="AF20" s="159"/>
      <c r="AG20" s="159"/>
      <c r="AH20" s="159"/>
      <c r="AI20" s="159"/>
      <c r="AJ20" s="159"/>
      <c r="AK20" s="159"/>
      <c r="AL20" s="159"/>
      <c r="AM20" s="159"/>
      <c r="AN20" s="159">
        <v>15</v>
      </c>
      <c r="AO20" s="159">
        <v>29</v>
      </c>
    </row>
    <row r="21" spans="1:41" s="78" customFormat="1" ht="11.25" customHeight="1" x14ac:dyDescent="0.2">
      <c r="A21" s="160"/>
      <c r="B21" s="159"/>
      <c r="C21" s="83" t="str">
        <f>IF('1. gads'!D22="","",'1. gads'!D22)</f>
        <v/>
      </c>
      <c r="D21" s="84">
        <f>'1. gads'!E22</f>
        <v>0.21</v>
      </c>
      <c r="E21" s="35"/>
      <c r="F21" s="35"/>
      <c r="G21" s="35"/>
      <c r="H21" s="35"/>
      <c r="I21" s="35"/>
      <c r="J21" s="35"/>
      <c r="K21" s="35"/>
      <c r="L21" s="35"/>
      <c r="M21" s="35"/>
      <c r="N21" s="35"/>
      <c r="O21" s="35"/>
      <c r="P21" s="59"/>
      <c r="Q21" s="10"/>
      <c r="R21" s="13">
        <f t="shared" si="1"/>
        <v>0</v>
      </c>
      <c r="S21" s="3"/>
      <c r="T21" s="3"/>
      <c r="U21" s="160"/>
      <c r="V21" s="21"/>
      <c r="W21" s="21"/>
      <c r="X21" s="159"/>
      <c r="Y21" s="159"/>
      <c r="Z21" s="159"/>
      <c r="AA21" s="159"/>
      <c r="AB21" s="159"/>
      <c r="AC21" s="159"/>
      <c r="AD21" s="159"/>
      <c r="AE21" s="159"/>
      <c r="AF21" s="159"/>
      <c r="AG21" s="159"/>
      <c r="AH21" s="159"/>
      <c r="AI21" s="159"/>
      <c r="AJ21" s="159"/>
      <c r="AK21" s="159"/>
      <c r="AL21" s="159"/>
      <c r="AM21" s="159"/>
      <c r="AN21" s="159">
        <v>16</v>
      </c>
      <c r="AO21" s="159">
        <v>30</v>
      </c>
    </row>
    <row r="22" spans="1:41" s="78" customFormat="1" ht="11.25" customHeight="1" x14ac:dyDescent="0.2">
      <c r="A22" s="160"/>
      <c r="B22" s="159"/>
      <c r="C22" s="85" t="str">
        <f>IF('1. gads'!D23="","",'1. gads'!D23)</f>
        <v/>
      </c>
      <c r="D22" s="86">
        <f>'1. gads'!E23</f>
        <v>0.21</v>
      </c>
      <c r="E22" s="53"/>
      <c r="F22" s="53"/>
      <c r="G22" s="53"/>
      <c r="H22" s="53"/>
      <c r="I22" s="53"/>
      <c r="J22" s="53"/>
      <c r="K22" s="53"/>
      <c r="L22" s="53"/>
      <c r="M22" s="53"/>
      <c r="N22" s="53"/>
      <c r="O22" s="53"/>
      <c r="P22" s="63"/>
      <c r="Q22" s="10"/>
      <c r="R22" s="13">
        <f t="shared" si="1"/>
        <v>0</v>
      </c>
      <c r="S22" s="3"/>
      <c r="T22" s="3"/>
      <c r="U22" s="160"/>
      <c r="V22" s="21"/>
      <c r="W22" s="21"/>
      <c r="X22" s="159"/>
      <c r="Y22" s="159"/>
      <c r="Z22" s="159"/>
      <c r="AA22" s="159"/>
      <c r="AB22" s="159"/>
      <c r="AC22" s="159"/>
      <c r="AD22" s="159"/>
      <c r="AE22" s="159"/>
      <c r="AF22" s="159"/>
      <c r="AG22" s="159"/>
      <c r="AH22" s="159"/>
      <c r="AI22" s="159"/>
      <c r="AJ22" s="159"/>
      <c r="AK22" s="159"/>
      <c r="AL22" s="159"/>
      <c r="AM22" s="159"/>
      <c r="AN22" s="159">
        <v>17</v>
      </c>
      <c r="AO22" s="159">
        <v>31</v>
      </c>
    </row>
    <row r="23" spans="1:41" s="78" customFormat="1" ht="12.75" x14ac:dyDescent="0.2">
      <c r="A23" s="160"/>
      <c r="B23" s="159"/>
      <c r="C23" s="87"/>
      <c r="D23" s="75" t="s">
        <v>6</v>
      </c>
      <c r="E23" s="88">
        <f>SUM(E12:E22)</f>
        <v>0</v>
      </c>
      <c r="F23" s="88">
        <f t="shared" ref="F23:P23" si="3">SUM(F12:F22)</f>
        <v>0</v>
      </c>
      <c r="G23" s="88">
        <f t="shared" si="3"/>
        <v>0</v>
      </c>
      <c r="H23" s="88">
        <f t="shared" si="3"/>
        <v>0</v>
      </c>
      <c r="I23" s="88">
        <f t="shared" si="3"/>
        <v>0</v>
      </c>
      <c r="J23" s="88">
        <f t="shared" si="3"/>
        <v>0</v>
      </c>
      <c r="K23" s="88">
        <f t="shared" si="3"/>
        <v>0</v>
      </c>
      <c r="L23" s="88">
        <f t="shared" si="3"/>
        <v>0</v>
      </c>
      <c r="M23" s="88">
        <f t="shared" si="3"/>
        <v>0</v>
      </c>
      <c r="N23" s="88">
        <f t="shared" si="3"/>
        <v>0</v>
      </c>
      <c r="O23" s="88">
        <f t="shared" si="3"/>
        <v>0</v>
      </c>
      <c r="P23" s="88">
        <f t="shared" si="3"/>
        <v>0</v>
      </c>
      <c r="Q23" s="14"/>
      <c r="R23" s="13">
        <f>SUM(R12:R22)</f>
        <v>0</v>
      </c>
      <c r="S23" s="3"/>
      <c r="T23" s="3"/>
      <c r="U23" s="160"/>
      <c r="V23" s="21"/>
      <c r="W23" s="21"/>
      <c r="X23" s="159"/>
      <c r="Y23" s="159"/>
      <c r="Z23" s="159"/>
      <c r="AA23" s="159"/>
      <c r="AB23" s="159"/>
      <c r="AC23" s="159"/>
      <c r="AD23" s="165"/>
      <c r="AE23" s="165"/>
      <c r="AF23" s="165"/>
      <c r="AG23" s="165"/>
      <c r="AH23" s="165"/>
      <c r="AI23" s="165"/>
      <c r="AJ23" s="165"/>
      <c r="AK23" s="159"/>
      <c r="AL23" s="159"/>
      <c r="AM23" s="159"/>
      <c r="AN23" s="159">
        <v>18</v>
      </c>
      <c r="AO23" s="159">
        <v>32</v>
      </c>
    </row>
    <row r="24" spans="1:41" s="78" customFormat="1" ht="12.75" x14ac:dyDescent="0.2">
      <c r="A24" s="160"/>
      <c r="B24" s="159"/>
      <c r="C24" s="76" t="s">
        <v>13</v>
      </c>
      <c r="D24" s="77"/>
      <c r="E24" s="89"/>
      <c r="F24" s="89"/>
      <c r="G24" s="89"/>
      <c r="H24" s="89"/>
      <c r="I24" s="89"/>
      <c r="J24" s="89"/>
      <c r="K24" s="89"/>
      <c r="L24" s="89"/>
      <c r="M24" s="89"/>
      <c r="N24" s="89"/>
      <c r="O24" s="89"/>
      <c r="P24" s="89"/>
      <c r="Q24" s="14"/>
      <c r="R24" s="14"/>
      <c r="S24" s="3"/>
      <c r="T24" s="3"/>
      <c r="U24" s="160"/>
      <c r="V24" s="21"/>
      <c r="W24" s="21"/>
      <c r="X24" s="159"/>
      <c r="Y24" s="159"/>
      <c r="Z24" s="159"/>
      <c r="AA24" s="159"/>
      <c r="AB24" s="159"/>
      <c r="AC24" s="159"/>
      <c r="AD24" s="165"/>
      <c r="AE24" s="165"/>
      <c r="AF24" s="165"/>
      <c r="AG24" s="165"/>
      <c r="AH24" s="165"/>
      <c r="AI24" s="165"/>
      <c r="AJ24" s="165"/>
      <c r="AK24" s="159"/>
      <c r="AL24" s="159"/>
      <c r="AM24" s="159"/>
      <c r="AN24" s="159"/>
      <c r="AO24" s="159"/>
    </row>
    <row r="25" spans="1:41" s="78" customFormat="1" ht="11.25" customHeight="1" x14ac:dyDescent="0.2">
      <c r="A25" s="160"/>
      <c r="B25" s="159"/>
      <c r="C25" s="90" t="str">
        <f>IF('1. gads'!D26="","",'1. gads'!D26)</f>
        <v xml:space="preserve">Saņemtie granti </v>
      </c>
      <c r="D25" s="91">
        <f>'1. gads'!E26</f>
        <v>0</v>
      </c>
      <c r="E25" s="37"/>
      <c r="F25" s="37"/>
      <c r="G25" s="37"/>
      <c r="H25" s="37"/>
      <c r="I25" s="37"/>
      <c r="J25" s="37"/>
      <c r="K25" s="37"/>
      <c r="L25" s="37"/>
      <c r="M25" s="37"/>
      <c r="N25" s="37"/>
      <c r="O25" s="37"/>
      <c r="P25" s="64"/>
      <c r="Q25" s="10"/>
      <c r="R25" s="13">
        <f>SUM(E25:P25)</f>
        <v>0</v>
      </c>
      <c r="S25" s="3"/>
      <c r="T25" s="3"/>
      <c r="U25" s="160"/>
      <c r="V25" s="21"/>
      <c r="W25" s="21"/>
      <c r="X25" s="159"/>
      <c r="Y25" s="159"/>
      <c r="Z25" s="159"/>
      <c r="AA25" s="159"/>
      <c r="AB25" s="159"/>
      <c r="AC25" s="159"/>
      <c r="AD25" s="165"/>
      <c r="AE25" s="165"/>
      <c r="AF25" s="165"/>
      <c r="AG25" s="165"/>
      <c r="AH25" s="165"/>
      <c r="AI25" s="165"/>
      <c r="AJ25" s="165"/>
      <c r="AK25" s="159"/>
      <c r="AL25" s="159"/>
      <c r="AM25" s="159"/>
      <c r="AN25" s="159">
        <v>19</v>
      </c>
      <c r="AO25" s="159">
        <v>33</v>
      </c>
    </row>
    <row r="26" spans="1:41" s="78" customFormat="1" ht="11.25" customHeight="1" x14ac:dyDescent="0.2">
      <c r="A26" s="160"/>
      <c r="B26" s="159"/>
      <c r="C26" s="83" t="str">
        <f>IF('1. gads'!D27="","",'1. gads'!D27)</f>
        <v/>
      </c>
      <c r="D26" s="84">
        <f>'1. gads'!E27</f>
        <v>0</v>
      </c>
      <c r="E26" s="156"/>
      <c r="F26" s="156"/>
      <c r="G26" s="156"/>
      <c r="H26" s="156"/>
      <c r="I26" s="156"/>
      <c r="J26" s="156"/>
      <c r="K26" s="156"/>
      <c r="L26" s="156"/>
      <c r="M26" s="156"/>
      <c r="N26" s="156"/>
      <c r="O26" s="156"/>
      <c r="P26" s="157"/>
      <c r="Q26" s="3"/>
      <c r="R26" s="13">
        <f>SUM(E26:P26)</f>
        <v>0</v>
      </c>
      <c r="S26" s="3"/>
      <c r="T26" s="3"/>
      <c r="U26" s="160"/>
      <c r="V26" s="21"/>
      <c r="W26" s="21"/>
      <c r="X26" s="159"/>
      <c r="Y26" s="159"/>
      <c r="Z26" s="159"/>
      <c r="AA26" s="159"/>
      <c r="AB26" s="159"/>
      <c r="AC26" s="159"/>
      <c r="AD26" s="165"/>
      <c r="AE26" s="165"/>
      <c r="AF26" s="165"/>
      <c r="AG26" s="165"/>
      <c r="AH26" s="165"/>
      <c r="AI26" s="165"/>
      <c r="AJ26" s="165"/>
      <c r="AK26" s="159"/>
      <c r="AL26" s="159"/>
      <c r="AM26" s="159"/>
      <c r="AN26" s="159">
        <v>20</v>
      </c>
      <c r="AO26" s="159">
        <v>34</v>
      </c>
    </row>
    <row r="27" spans="1:41" s="78" customFormat="1" ht="11.25" customHeight="1" x14ac:dyDescent="0.2">
      <c r="A27" s="160"/>
      <c r="B27" s="159"/>
      <c r="C27" s="83" t="str">
        <f>IF('1. gads'!D28="","",'1. gads'!D28)</f>
        <v>Ārkārtas ieņēmumi</v>
      </c>
      <c r="D27" s="84">
        <f>'1. gads'!E28</f>
        <v>0.21</v>
      </c>
      <c r="E27" s="35"/>
      <c r="F27" s="35"/>
      <c r="G27" s="35"/>
      <c r="H27" s="35"/>
      <c r="I27" s="35"/>
      <c r="J27" s="35"/>
      <c r="K27" s="35"/>
      <c r="L27" s="35"/>
      <c r="M27" s="35"/>
      <c r="N27" s="35"/>
      <c r="O27" s="35"/>
      <c r="P27" s="59"/>
      <c r="Q27" s="10"/>
      <c r="R27" s="13">
        <f t="shared" si="1"/>
        <v>0</v>
      </c>
      <c r="S27" s="3"/>
      <c r="T27" s="3"/>
      <c r="U27" s="160"/>
      <c r="V27" s="21"/>
      <c r="W27" s="21"/>
      <c r="X27" s="159"/>
      <c r="Y27" s="159"/>
      <c r="Z27" s="159"/>
      <c r="AA27" s="159"/>
      <c r="AB27" s="159"/>
      <c r="AC27" s="159"/>
      <c r="AD27" s="165"/>
      <c r="AE27" s="165"/>
      <c r="AF27" s="165"/>
      <c r="AG27" s="165"/>
      <c r="AH27" s="165"/>
      <c r="AI27" s="165"/>
      <c r="AJ27" s="165"/>
      <c r="AK27" s="159"/>
      <c r="AL27" s="159"/>
      <c r="AM27" s="159"/>
      <c r="AN27" s="159">
        <v>21</v>
      </c>
      <c r="AO27" s="159">
        <v>35</v>
      </c>
    </row>
    <row r="28" spans="1:41" s="78" customFormat="1" ht="11.25" customHeight="1" x14ac:dyDescent="0.2">
      <c r="A28" s="160"/>
      <c r="B28" s="159"/>
      <c r="C28" s="83" t="str">
        <f>IF('1. gads'!D29="","",'1. gads'!D29)</f>
        <v/>
      </c>
      <c r="D28" s="84">
        <f>'1. gads'!E29</f>
        <v>0.21</v>
      </c>
      <c r="E28" s="35"/>
      <c r="F28" s="35"/>
      <c r="G28" s="35"/>
      <c r="H28" s="35"/>
      <c r="I28" s="35"/>
      <c r="J28" s="35"/>
      <c r="K28" s="35"/>
      <c r="L28" s="35"/>
      <c r="M28" s="35"/>
      <c r="N28" s="35"/>
      <c r="O28" s="35"/>
      <c r="P28" s="59"/>
      <c r="Q28" s="10"/>
      <c r="R28" s="13">
        <f t="shared" si="1"/>
        <v>0</v>
      </c>
      <c r="S28" s="3"/>
      <c r="T28" s="3"/>
      <c r="U28" s="160"/>
      <c r="V28" s="21"/>
      <c r="W28" s="21"/>
      <c r="X28" s="159"/>
      <c r="Y28" s="159"/>
      <c r="Z28" s="159"/>
      <c r="AA28" s="159"/>
      <c r="AB28" s="159"/>
      <c r="AC28" s="159"/>
      <c r="AD28" s="165"/>
      <c r="AE28" s="165"/>
      <c r="AF28" s="165"/>
      <c r="AG28" s="165"/>
      <c r="AH28" s="165"/>
      <c r="AI28" s="165"/>
      <c r="AJ28" s="165"/>
      <c r="AK28" s="159"/>
      <c r="AL28" s="159"/>
      <c r="AM28" s="159"/>
      <c r="AN28" s="159">
        <v>22</v>
      </c>
      <c r="AO28" s="159">
        <v>36</v>
      </c>
    </row>
    <row r="29" spans="1:41" s="78" customFormat="1" ht="11.25" customHeight="1" x14ac:dyDescent="0.2">
      <c r="A29" s="160"/>
      <c r="B29" s="159"/>
      <c r="C29" s="92" t="str">
        <f>IF('1. gads'!D30="","",'1. gads'!D30)</f>
        <v/>
      </c>
      <c r="D29" s="93">
        <f>'1. gads'!E30</f>
        <v>0.21</v>
      </c>
      <c r="E29" s="61"/>
      <c r="F29" s="61"/>
      <c r="G29" s="61"/>
      <c r="H29" s="61"/>
      <c r="I29" s="61"/>
      <c r="J29" s="61"/>
      <c r="K29" s="61"/>
      <c r="L29" s="61"/>
      <c r="M29" s="61"/>
      <c r="N29" s="61"/>
      <c r="O29" s="61"/>
      <c r="P29" s="62"/>
      <c r="Q29" s="10"/>
      <c r="R29" s="13">
        <f t="shared" si="1"/>
        <v>0</v>
      </c>
      <c r="S29" s="3"/>
      <c r="T29" s="3"/>
      <c r="U29" s="160"/>
      <c r="V29" s="21"/>
      <c r="W29" s="21"/>
      <c r="X29" s="159"/>
      <c r="Y29" s="159"/>
      <c r="Z29" s="159"/>
      <c r="AA29" s="159"/>
      <c r="AB29" s="159"/>
      <c r="AC29" s="159"/>
      <c r="AD29" s="165"/>
      <c r="AE29" s="165"/>
      <c r="AF29" s="165"/>
      <c r="AG29" s="165"/>
      <c r="AH29" s="165"/>
      <c r="AI29" s="165"/>
      <c r="AJ29" s="165"/>
      <c r="AK29" s="159"/>
      <c r="AL29" s="159"/>
      <c r="AM29" s="159"/>
      <c r="AN29" s="159">
        <v>23</v>
      </c>
      <c r="AO29" s="159">
        <v>37</v>
      </c>
    </row>
    <row r="30" spans="1:41" s="78" customFormat="1" ht="10.5" customHeight="1" x14ac:dyDescent="0.2">
      <c r="A30" s="160"/>
      <c r="B30" s="159"/>
      <c r="C30" s="94"/>
      <c r="D30" s="6" t="s">
        <v>18</v>
      </c>
      <c r="E30" s="109">
        <f>($D$8*E8)+($D$9*E9)+($D$12*E12)+($D$13*E13)+($D$14*E14)+($D$15*E15)+($D$16*E16)+($D$17*E17)+($D$18*E18)+($D$19*E19)+($D$20*E20)+($D$21*E21)+($D$22*E22)+($D$25*E25)+($D$26*E26)+($D$27*E27)+($D$28*E28)+($D$29*E29)</f>
        <v>0</v>
      </c>
      <c r="F30" s="109">
        <f t="shared" ref="F30:R30" si="4">($D$8*F8)+($D$9*F9)+($D$12*F12)+($D$13*F13)+($D$14*F14)+($D$15*F15)+($D$16*F16)+($D$17*F17)+($D$18*F18)+($D$19*F19)+($D$20*F20)+($D$21*F21)+($D$22*F22)+($D$25*F25)+($D$26*F26)+($D$27*F27)+($D$28*F28)+($D$29*F29)</f>
        <v>0</v>
      </c>
      <c r="G30" s="109">
        <f t="shared" si="4"/>
        <v>0</v>
      </c>
      <c r="H30" s="109">
        <f t="shared" si="4"/>
        <v>0</v>
      </c>
      <c r="I30" s="109">
        <f t="shared" si="4"/>
        <v>0</v>
      </c>
      <c r="J30" s="109">
        <f t="shared" si="4"/>
        <v>0</v>
      </c>
      <c r="K30" s="109">
        <f t="shared" si="4"/>
        <v>0</v>
      </c>
      <c r="L30" s="109">
        <f t="shared" si="4"/>
        <v>0</v>
      </c>
      <c r="M30" s="109">
        <f t="shared" si="4"/>
        <v>0</v>
      </c>
      <c r="N30" s="109">
        <f t="shared" si="4"/>
        <v>0</v>
      </c>
      <c r="O30" s="109">
        <f t="shared" si="4"/>
        <v>0</v>
      </c>
      <c r="P30" s="109">
        <f t="shared" si="4"/>
        <v>0</v>
      </c>
      <c r="Q30" s="13"/>
      <c r="R30" s="13">
        <f t="shared" si="4"/>
        <v>0</v>
      </c>
      <c r="S30" s="3"/>
      <c r="T30" s="3"/>
      <c r="U30" s="160"/>
      <c r="V30" s="2"/>
      <c r="W30" s="2"/>
      <c r="X30" s="159"/>
      <c r="Y30" s="159"/>
      <c r="Z30" s="159"/>
      <c r="AA30" s="159"/>
      <c r="AB30" s="159"/>
      <c r="AC30" s="159"/>
      <c r="AD30" s="165"/>
      <c r="AE30" s="165"/>
      <c r="AF30" s="165"/>
      <c r="AG30" s="165"/>
      <c r="AH30" s="165"/>
      <c r="AI30" s="165"/>
      <c r="AJ30" s="165"/>
      <c r="AK30" s="159"/>
      <c r="AL30" s="159"/>
      <c r="AM30" s="159"/>
      <c r="AN30" s="159">
        <v>24</v>
      </c>
      <c r="AO30" s="159">
        <v>38</v>
      </c>
    </row>
    <row r="31" spans="1:41" ht="11.25" customHeight="1" x14ac:dyDescent="0.2">
      <c r="A31" s="160"/>
      <c r="B31" s="159"/>
      <c r="C31" s="94"/>
      <c r="D31" s="6" t="s">
        <v>67</v>
      </c>
      <c r="E31" s="13">
        <f>E10+E23+SUM(E25:E30)</f>
        <v>0</v>
      </c>
      <c r="F31" s="13">
        <f t="shared" ref="F31:P31" si="5">F10+F23+SUM(F25:F30)</f>
        <v>0</v>
      </c>
      <c r="G31" s="13">
        <f t="shared" si="5"/>
        <v>0</v>
      </c>
      <c r="H31" s="13">
        <f t="shared" si="5"/>
        <v>0</v>
      </c>
      <c r="I31" s="13">
        <f t="shared" si="5"/>
        <v>0</v>
      </c>
      <c r="J31" s="13">
        <f t="shared" si="5"/>
        <v>0</v>
      </c>
      <c r="K31" s="13">
        <f t="shared" si="5"/>
        <v>0</v>
      </c>
      <c r="L31" s="13">
        <f t="shared" si="5"/>
        <v>0</v>
      </c>
      <c r="M31" s="13">
        <f t="shared" si="5"/>
        <v>0</v>
      </c>
      <c r="N31" s="13">
        <f t="shared" si="5"/>
        <v>0</v>
      </c>
      <c r="O31" s="13">
        <f t="shared" si="5"/>
        <v>0</v>
      </c>
      <c r="P31" s="13">
        <f t="shared" si="5"/>
        <v>0</v>
      </c>
      <c r="Q31" s="13"/>
      <c r="R31" s="13">
        <f>SUM(R8:R9,R23,R25:R30)</f>
        <v>0</v>
      </c>
      <c r="S31" s="3"/>
      <c r="T31" s="3"/>
      <c r="U31" s="160"/>
      <c r="V31" s="5"/>
      <c r="W31" s="2"/>
      <c r="X31" s="159"/>
      <c r="Y31" s="159"/>
      <c r="Z31" s="159"/>
      <c r="AA31" s="159"/>
      <c r="AB31" s="159"/>
      <c r="AC31" s="159"/>
      <c r="AD31" s="165"/>
      <c r="AE31" s="165"/>
      <c r="AF31" s="165"/>
      <c r="AG31" s="165"/>
      <c r="AH31" s="165"/>
      <c r="AI31" s="165"/>
      <c r="AJ31" s="165"/>
      <c r="AK31" s="159"/>
      <c r="AL31" s="159"/>
      <c r="AM31" s="159"/>
      <c r="AN31" s="159">
        <v>25</v>
      </c>
      <c r="AO31" s="159">
        <v>39</v>
      </c>
    </row>
    <row r="32" spans="1:41" ht="17.25" customHeight="1" thickBot="1" x14ac:dyDescent="0.25">
      <c r="A32" s="160"/>
      <c r="B32" s="133" t="s">
        <v>20</v>
      </c>
      <c r="C32" s="155"/>
      <c r="D32" s="135"/>
      <c r="E32" s="136"/>
      <c r="F32" s="136"/>
      <c r="G32" s="136"/>
      <c r="H32" s="136"/>
      <c r="I32" s="136"/>
      <c r="J32" s="136"/>
      <c r="K32" s="136"/>
      <c r="L32" s="136"/>
      <c r="M32" s="136"/>
      <c r="N32" s="136"/>
      <c r="O32" s="136"/>
      <c r="P32" s="136"/>
      <c r="Q32" s="136"/>
      <c r="R32" s="132"/>
      <c r="S32" s="3"/>
      <c r="T32" s="3"/>
      <c r="U32" s="160"/>
      <c r="V32" s="5"/>
      <c r="W32" s="2"/>
      <c r="X32" s="159"/>
      <c r="Y32" s="159"/>
      <c r="Z32" s="159"/>
      <c r="AA32" s="159"/>
      <c r="AB32" s="159"/>
      <c r="AC32" s="159"/>
      <c r="AD32" s="165"/>
      <c r="AE32" s="165"/>
      <c r="AF32" s="165"/>
      <c r="AG32" s="165"/>
      <c r="AH32" s="165"/>
      <c r="AI32" s="165"/>
      <c r="AJ32" s="165"/>
      <c r="AK32" s="159"/>
      <c r="AL32" s="159"/>
      <c r="AM32" s="159"/>
      <c r="AN32" s="159">
        <v>26</v>
      </c>
      <c r="AO32" s="159">
        <v>40</v>
      </c>
    </row>
    <row r="33" spans="1:41" s="145" customFormat="1" ht="21" customHeight="1" x14ac:dyDescent="0.2">
      <c r="A33" s="144"/>
      <c r="C33" s="143" t="s">
        <v>21</v>
      </c>
      <c r="D33" s="146"/>
      <c r="E33" s="147" t="str">
        <f>E5</f>
        <v>mar</v>
      </c>
      <c r="F33" s="147" t="str">
        <f t="shared" ref="F33:P33" si="6">F5</f>
        <v>apr</v>
      </c>
      <c r="G33" s="147" t="str">
        <f t="shared" si="6"/>
        <v>mai</v>
      </c>
      <c r="H33" s="147" t="str">
        <f t="shared" si="6"/>
        <v>jūn</v>
      </c>
      <c r="I33" s="147" t="str">
        <f t="shared" si="6"/>
        <v>jūl</v>
      </c>
      <c r="J33" s="147" t="str">
        <f t="shared" si="6"/>
        <v>aug</v>
      </c>
      <c r="K33" s="147" t="str">
        <f t="shared" si="6"/>
        <v>sep</v>
      </c>
      <c r="L33" s="147" t="str">
        <f t="shared" si="6"/>
        <v>okt</v>
      </c>
      <c r="M33" s="147" t="str">
        <f t="shared" si="6"/>
        <v>nov</v>
      </c>
      <c r="N33" s="147" t="str">
        <f t="shared" si="6"/>
        <v>dec</v>
      </c>
      <c r="O33" s="147" t="str">
        <f t="shared" si="6"/>
        <v>jan</v>
      </c>
      <c r="P33" s="147" t="str">
        <f t="shared" si="6"/>
        <v>feb</v>
      </c>
      <c r="Q33" s="128"/>
      <c r="R33" s="148" t="s">
        <v>6</v>
      </c>
      <c r="S33" s="149"/>
      <c r="T33" s="149"/>
      <c r="U33" s="144"/>
      <c r="V33" s="146"/>
      <c r="W33" s="150"/>
      <c r="AD33" s="151"/>
      <c r="AE33" s="151"/>
      <c r="AF33" s="151"/>
      <c r="AG33" s="151"/>
      <c r="AH33" s="151"/>
      <c r="AI33" s="151"/>
      <c r="AJ33" s="151"/>
    </row>
    <row r="34" spans="1:41" s="78" customFormat="1" ht="11.25" customHeight="1" x14ac:dyDescent="0.2">
      <c r="A34" s="160"/>
      <c r="B34" s="159"/>
      <c r="C34" s="81" t="str">
        <f>IF('1. gads'!D35="","",'1. gads'!D35)</f>
        <v>Gaidāmie maksājumi</v>
      </c>
      <c r="D34" s="82">
        <f>'1. gads'!E35</f>
        <v>0.21</v>
      </c>
      <c r="E34" s="43"/>
      <c r="F34" s="43"/>
      <c r="G34" s="43"/>
      <c r="H34" s="43"/>
      <c r="I34" s="43"/>
      <c r="J34" s="43"/>
      <c r="K34" s="43"/>
      <c r="L34" s="43"/>
      <c r="M34" s="43"/>
      <c r="N34" s="43"/>
      <c r="O34" s="43"/>
      <c r="P34" s="58"/>
      <c r="Q34" s="10"/>
      <c r="R34" s="13">
        <f t="shared" ref="R34:R78" si="7">SUM(E34:P34)</f>
        <v>0</v>
      </c>
      <c r="S34" s="3"/>
      <c r="T34" s="3"/>
      <c r="U34" s="160"/>
      <c r="V34" s="21"/>
      <c r="W34" s="21"/>
      <c r="X34" s="159"/>
      <c r="Y34" s="159"/>
      <c r="Z34" s="159"/>
      <c r="AA34" s="159"/>
      <c r="AB34" s="159"/>
      <c r="AC34" s="159"/>
      <c r="AD34" s="165"/>
      <c r="AE34" s="165"/>
      <c r="AF34" s="165"/>
      <c r="AG34" s="165"/>
      <c r="AH34" s="165"/>
      <c r="AI34" s="165"/>
      <c r="AJ34" s="165"/>
      <c r="AK34" s="159"/>
      <c r="AL34" s="159"/>
      <c r="AM34" s="159"/>
      <c r="AN34" s="159">
        <v>27</v>
      </c>
      <c r="AO34" s="159">
        <v>42</v>
      </c>
    </row>
    <row r="35" spans="1:41" s="78" customFormat="1" ht="11.25" customHeight="1" x14ac:dyDescent="0.2">
      <c r="A35" s="160"/>
      <c r="B35" s="159"/>
      <c r="C35" s="96"/>
      <c r="D35" s="166"/>
      <c r="E35" s="167"/>
      <c r="F35" s="167"/>
      <c r="G35" s="167"/>
      <c r="H35" s="167"/>
      <c r="I35" s="167"/>
      <c r="J35" s="167"/>
      <c r="K35" s="167"/>
      <c r="L35" s="167"/>
      <c r="M35" s="167"/>
      <c r="N35" s="167"/>
      <c r="O35" s="167"/>
      <c r="P35" s="167"/>
      <c r="Q35" s="10"/>
      <c r="R35" s="13"/>
      <c r="S35" s="3"/>
      <c r="T35" s="3"/>
      <c r="U35" s="160"/>
      <c r="V35" s="21"/>
      <c r="W35" s="21"/>
      <c r="X35" s="159"/>
      <c r="Y35" s="159"/>
      <c r="Z35" s="159"/>
      <c r="AA35" s="159"/>
      <c r="AB35" s="159"/>
      <c r="AC35" s="159"/>
      <c r="AD35" s="165"/>
      <c r="AE35" s="165"/>
      <c r="AF35" s="165"/>
      <c r="AG35" s="165"/>
      <c r="AH35" s="165"/>
      <c r="AI35" s="165"/>
      <c r="AJ35" s="165"/>
      <c r="AK35" s="159"/>
      <c r="AL35" s="159"/>
      <c r="AM35" s="159"/>
      <c r="AN35" s="159"/>
      <c r="AO35" s="159"/>
    </row>
    <row r="36" spans="1:41" s="78" customFormat="1" ht="11.25" customHeight="1" x14ac:dyDescent="0.2">
      <c r="A36" s="160"/>
      <c r="B36" s="159"/>
      <c r="C36" s="83" t="str">
        <f>IF('1. gads'!D37="","",'1. gads'!D37)</f>
        <v>Izejmateriāli</v>
      </c>
      <c r="D36" s="84">
        <f>'1. gads'!E37</f>
        <v>0.21</v>
      </c>
      <c r="E36" s="35"/>
      <c r="F36" s="35"/>
      <c r="G36" s="35"/>
      <c r="H36" s="35"/>
      <c r="I36" s="35"/>
      <c r="J36" s="35"/>
      <c r="K36" s="35"/>
      <c r="L36" s="35"/>
      <c r="M36" s="35"/>
      <c r="N36" s="35"/>
      <c r="O36" s="35"/>
      <c r="P36" s="59"/>
      <c r="Q36" s="10"/>
      <c r="R36" s="13">
        <f t="shared" si="7"/>
        <v>0</v>
      </c>
      <c r="S36" s="3"/>
      <c r="T36" s="3"/>
      <c r="U36" s="160"/>
      <c r="V36" s="21"/>
      <c r="W36" s="21"/>
      <c r="X36" s="159"/>
      <c r="Y36" s="159"/>
      <c r="Z36" s="159"/>
      <c r="AA36" s="159"/>
      <c r="AB36" s="159"/>
      <c r="AC36" s="159"/>
      <c r="AD36" s="165"/>
      <c r="AE36" s="165"/>
      <c r="AF36" s="165"/>
      <c r="AG36" s="165"/>
      <c r="AH36" s="165"/>
      <c r="AI36" s="165"/>
      <c r="AJ36" s="165"/>
      <c r="AK36" s="159"/>
      <c r="AL36" s="159"/>
      <c r="AM36" s="159"/>
      <c r="AN36" s="159">
        <v>28</v>
      </c>
      <c r="AO36" s="159">
        <v>43</v>
      </c>
    </row>
    <row r="37" spans="1:41" s="78" customFormat="1" ht="11.25" customHeight="1" x14ac:dyDescent="0.2">
      <c r="A37" s="160"/>
      <c r="B37" s="159"/>
      <c r="C37" s="83" t="str">
        <f>IF('1. gads'!D38="","",'1. gads'!D38)</f>
        <v>Palīgmateriāli</v>
      </c>
      <c r="D37" s="84">
        <f>'1. gads'!E38</f>
        <v>0.21</v>
      </c>
      <c r="E37" s="35"/>
      <c r="F37" s="35"/>
      <c r="G37" s="35"/>
      <c r="H37" s="35"/>
      <c r="I37" s="35"/>
      <c r="J37" s="35"/>
      <c r="K37" s="35"/>
      <c r="L37" s="35"/>
      <c r="M37" s="35"/>
      <c r="N37" s="35"/>
      <c r="O37" s="35"/>
      <c r="P37" s="59"/>
      <c r="Q37" s="10"/>
      <c r="R37" s="13">
        <f t="shared" si="7"/>
        <v>0</v>
      </c>
      <c r="S37" s="3"/>
      <c r="T37" s="3"/>
      <c r="U37" s="160"/>
      <c r="V37" s="21"/>
      <c r="W37" s="21"/>
      <c r="X37" s="159"/>
      <c r="Y37" s="159"/>
      <c r="Z37" s="159"/>
      <c r="AA37" s="159"/>
      <c r="AB37" s="159"/>
      <c r="AC37" s="159"/>
      <c r="AD37" s="165"/>
      <c r="AE37" s="165"/>
      <c r="AF37" s="165"/>
      <c r="AG37" s="165"/>
      <c r="AH37" s="165"/>
      <c r="AI37" s="165"/>
      <c r="AJ37" s="165"/>
      <c r="AK37" s="159"/>
      <c r="AL37" s="159"/>
      <c r="AM37" s="159"/>
      <c r="AN37" s="159">
        <v>29</v>
      </c>
      <c r="AO37" s="159">
        <v>44</v>
      </c>
    </row>
    <row r="38" spans="1:41" s="78" customFormat="1" ht="11.25" customHeight="1" x14ac:dyDescent="0.2">
      <c r="A38" s="160"/>
      <c r="B38" s="159"/>
      <c r="C38" s="83" t="str">
        <f>IF('1. gads'!D39="","",'1. gads'!D39)</f>
        <v>Ražošanā strādājošo darba alga un sociālais nodoklis</v>
      </c>
      <c r="D38" s="84">
        <f>'1. gads'!E39</f>
        <v>0</v>
      </c>
      <c r="E38" s="35"/>
      <c r="F38" s="35"/>
      <c r="G38" s="35"/>
      <c r="H38" s="35"/>
      <c r="I38" s="35"/>
      <c r="J38" s="35"/>
      <c r="K38" s="35"/>
      <c r="L38" s="35"/>
      <c r="M38" s="35"/>
      <c r="N38" s="35"/>
      <c r="O38" s="35"/>
      <c r="P38" s="59"/>
      <c r="Q38" s="10"/>
      <c r="R38" s="13">
        <f t="shared" si="7"/>
        <v>0</v>
      </c>
      <c r="S38" s="3"/>
      <c r="T38" s="3"/>
      <c r="U38" s="160"/>
      <c r="V38" s="21"/>
      <c r="W38" s="21"/>
      <c r="X38" s="159"/>
      <c r="Y38" s="159"/>
      <c r="Z38" s="159"/>
      <c r="AA38" s="159"/>
      <c r="AB38" s="159"/>
      <c r="AC38" s="159"/>
      <c r="AD38" s="165"/>
      <c r="AE38" s="165"/>
      <c r="AF38" s="165"/>
      <c r="AG38" s="165"/>
      <c r="AH38" s="165"/>
      <c r="AI38" s="165"/>
      <c r="AJ38" s="165"/>
      <c r="AK38" s="159"/>
      <c r="AL38" s="159"/>
      <c r="AM38" s="159"/>
      <c r="AN38" s="159">
        <v>30</v>
      </c>
      <c r="AO38" s="159">
        <v>45</v>
      </c>
    </row>
    <row r="39" spans="1:41" s="78" customFormat="1" ht="11.25" customHeight="1" x14ac:dyDescent="0.2">
      <c r="A39" s="160"/>
      <c r="B39" s="159"/>
      <c r="C39" s="83" t="str">
        <f>IF('1. gads'!D40="","",'1. gads'!D40)</f>
        <v>Energoresursi</v>
      </c>
      <c r="D39" s="84">
        <f>'1. gads'!E40</f>
        <v>0.21</v>
      </c>
      <c r="E39" s="35"/>
      <c r="F39" s="35"/>
      <c r="G39" s="35"/>
      <c r="H39" s="35"/>
      <c r="I39" s="35"/>
      <c r="J39" s="35"/>
      <c r="K39" s="35"/>
      <c r="L39" s="35"/>
      <c r="M39" s="35"/>
      <c r="N39" s="35"/>
      <c r="O39" s="35"/>
      <c r="P39" s="59"/>
      <c r="Q39" s="10"/>
      <c r="R39" s="13">
        <f t="shared" si="7"/>
        <v>0</v>
      </c>
      <c r="S39" s="3"/>
      <c r="T39" s="3"/>
      <c r="U39" s="160"/>
      <c r="V39" s="21"/>
      <c r="W39" s="21"/>
      <c r="X39" s="159"/>
      <c r="Y39" s="159"/>
      <c r="Z39" s="159"/>
      <c r="AA39" s="159"/>
      <c r="AB39" s="159"/>
      <c r="AC39" s="159"/>
      <c r="AD39" s="165"/>
      <c r="AE39" s="165"/>
      <c r="AF39" s="165"/>
      <c r="AG39" s="165"/>
      <c r="AH39" s="165"/>
      <c r="AI39" s="165"/>
      <c r="AJ39" s="165"/>
      <c r="AK39" s="159"/>
      <c r="AL39" s="159"/>
      <c r="AM39" s="159"/>
      <c r="AN39" s="159">
        <v>31</v>
      </c>
      <c r="AO39" s="159">
        <v>46</v>
      </c>
    </row>
    <row r="40" spans="1:41" s="78" customFormat="1" ht="11.25" customHeight="1" x14ac:dyDescent="0.2">
      <c r="A40" s="160"/>
      <c r="B40" s="159"/>
      <c r="C40" s="83" t="str">
        <f>IF('1. gads'!D41="","",'1. gads'!D41)</f>
        <v>Realizācijas izmaksas</v>
      </c>
      <c r="D40" s="84">
        <f>'1. gads'!E41</f>
        <v>0.21</v>
      </c>
      <c r="E40" s="35"/>
      <c r="F40" s="35"/>
      <c r="G40" s="35"/>
      <c r="H40" s="35"/>
      <c r="I40" s="35"/>
      <c r="J40" s="35"/>
      <c r="K40" s="35"/>
      <c r="L40" s="35"/>
      <c r="M40" s="35"/>
      <c r="N40" s="35"/>
      <c r="O40" s="35"/>
      <c r="P40" s="59"/>
      <c r="Q40" s="10"/>
      <c r="R40" s="13">
        <f t="shared" si="7"/>
        <v>0</v>
      </c>
      <c r="S40" s="3"/>
      <c r="T40" s="3"/>
      <c r="U40" s="160"/>
      <c r="V40" s="21"/>
      <c r="W40" s="21"/>
      <c r="X40" s="159"/>
      <c r="Y40" s="159"/>
      <c r="Z40" s="159"/>
      <c r="AA40" s="159"/>
      <c r="AB40" s="159"/>
      <c r="AC40" s="159"/>
      <c r="AD40" s="165"/>
      <c r="AE40" s="165"/>
      <c r="AF40" s="165"/>
      <c r="AG40" s="165"/>
      <c r="AH40" s="165"/>
      <c r="AI40" s="165"/>
      <c r="AJ40" s="165"/>
      <c r="AK40" s="159"/>
      <c r="AL40" s="159"/>
      <c r="AM40" s="159"/>
      <c r="AN40" s="159">
        <v>32</v>
      </c>
      <c r="AO40" s="159">
        <v>47</v>
      </c>
    </row>
    <row r="41" spans="1:41" s="78" customFormat="1" ht="11.25" customHeight="1" x14ac:dyDescent="0.2">
      <c r="A41" s="160"/>
      <c r="B41" s="159"/>
      <c r="C41" s="83" t="str">
        <f>IF('1. gads'!D42="","",'1. gads'!D42)</f>
        <v xml:space="preserve">Transporta izmaksas </v>
      </c>
      <c r="D41" s="84">
        <f>'1. gads'!E42</f>
        <v>0.21</v>
      </c>
      <c r="E41" s="35"/>
      <c r="F41" s="35"/>
      <c r="G41" s="35"/>
      <c r="H41" s="35"/>
      <c r="I41" s="35"/>
      <c r="J41" s="35"/>
      <c r="K41" s="35"/>
      <c r="L41" s="35"/>
      <c r="M41" s="35"/>
      <c r="N41" s="35"/>
      <c r="O41" s="35"/>
      <c r="P41" s="59"/>
      <c r="Q41" s="10"/>
      <c r="R41" s="13">
        <f t="shared" si="7"/>
        <v>0</v>
      </c>
      <c r="S41" s="3"/>
      <c r="T41" s="3"/>
      <c r="U41" s="160"/>
      <c r="V41" s="21"/>
      <c r="W41" s="21"/>
      <c r="X41" s="159"/>
      <c r="Y41" s="159"/>
      <c r="Z41" s="159"/>
      <c r="AA41" s="159"/>
      <c r="AB41" s="159"/>
      <c r="AC41" s="159"/>
      <c r="AD41" s="165"/>
      <c r="AE41" s="165"/>
      <c r="AF41" s="165"/>
      <c r="AG41" s="165"/>
      <c r="AH41" s="165"/>
      <c r="AI41" s="165"/>
      <c r="AJ41" s="165"/>
      <c r="AK41" s="159"/>
      <c r="AL41" s="159"/>
      <c r="AM41" s="159"/>
      <c r="AN41" s="159">
        <v>33</v>
      </c>
      <c r="AO41" s="159">
        <v>48</v>
      </c>
    </row>
    <row r="42" spans="1:41" s="78" customFormat="1" ht="11.25" customHeight="1" x14ac:dyDescent="0.2">
      <c r="A42" s="160"/>
      <c r="B42" s="159"/>
      <c r="C42" s="83" t="str">
        <f>IF('1. gads'!D43="","",'1. gads'!D43)</f>
        <v>cits</v>
      </c>
      <c r="D42" s="84">
        <f>'1. gads'!E43</f>
        <v>0.21</v>
      </c>
      <c r="E42" s="35"/>
      <c r="F42" s="35"/>
      <c r="G42" s="35"/>
      <c r="H42" s="35"/>
      <c r="I42" s="35"/>
      <c r="J42" s="35"/>
      <c r="K42" s="35"/>
      <c r="L42" s="35"/>
      <c r="M42" s="35"/>
      <c r="N42" s="35"/>
      <c r="O42" s="35"/>
      <c r="P42" s="59"/>
      <c r="Q42" s="10"/>
      <c r="R42" s="13">
        <f t="shared" si="7"/>
        <v>0</v>
      </c>
      <c r="S42" s="3"/>
      <c r="T42" s="3"/>
      <c r="U42" s="160"/>
      <c r="V42" s="21"/>
      <c r="W42" s="21"/>
      <c r="X42" s="159"/>
      <c r="Y42" s="159"/>
      <c r="Z42" s="159"/>
      <c r="AA42" s="159"/>
      <c r="AB42" s="159"/>
      <c r="AC42" s="159"/>
      <c r="AD42" s="165"/>
      <c r="AE42" s="165"/>
      <c r="AF42" s="165"/>
      <c r="AG42" s="165"/>
      <c r="AH42" s="165"/>
      <c r="AI42" s="165"/>
      <c r="AJ42" s="165"/>
      <c r="AK42" s="159"/>
      <c r="AL42" s="159"/>
      <c r="AM42" s="159"/>
      <c r="AN42" s="159">
        <v>34</v>
      </c>
      <c r="AO42" s="159">
        <v>49</v>
      </c>
    </row>
    <row r="43" spans="1:41" s="78" customFormat="1" ht="11.25" customHeight="1" x14ac:dyDescent="0.2">
      <c r="A43" s="160"/>
      <c r="B43" s="159"/>
      <c r="C43" s="83" t="str">
        <f>IF('1. gads'!D44="","",'1. gads'!D44)</f>
        <v>cits</v>
      </c>
      <c r="D43" s="84">
        <f>'1. gads'!E44</f>
        <v>0.21</v>
      </c>
      <c r="E43" s="35"/>
      <c r="F43" s="35"/>
      <c r="G43" s="35"/>
      <c r="H43" s="35"/>
      <c r="I43" s="35"/>
      <c r="J43" s="35"/>
      <c r="K43" s="35"/>
      <c r="L43" s="35"/>
      <c r="M43" s="35"/>
      <c r="N43" s="35"/>
      <c r="O43" s="35"/>
      <c r="P43" s="59"/>
      <c r="Q43" s="10"/>
      <c r="R43" s="13">
        <f t="shared" si="7"/>
        <v>0</v>
      </c>
      <c r="S43" s="3"/>
      <c r="T43" s="3"/>
      <c r="U43" s="160"/>
      <c r="V43" s="21"/>
      <c r="W43" s="21"/>
      <c r="X43" s="159"/>
      <c r="Y43" s="159"/>
      <c r="Z43" s="159"/>
      <c r="AA43" s="159"/>
      <c r="AB43" s="159"/>
      <c r="AC43" s="159"/>
      <c r="AD43" s="165"/>
      <c r="AE43" s="165"/>
      <c r="AF43" s="165"/>
      <c r="AG43" s="165"/>
      <c r="AH43" s="165"/>
      <c r="AI43" s="165"/>
      <c r="AJ43" s="165"/>
      <c r="AK43" s="159"/>
      <c r="AL43" s="159"/>
      <c r="AM43" s="159"/>
      <c r="AN43" s="159">
        <v>35</v>
      </c>
      <c r="AO43" s="159">
        <v>50</v>
      </c>
    </row>
    <row r="44" spans="1:41" s="78" customFormat="1" ht="11.25" customHeight="1" x14ac:dyDescent="0.2">
      <c r="A44" s="160"/>
      <c r="B44" s="159"/>
      <c r="C44" s="83" t="str">
        <f>IF('1. gads'!D45="","",'1. gads'!D45)</f>
        <v/>
      </c>
      <c r="D44" s="84">
        <f>'1. gads'!E45</f>
        <v>0.21</v>
      </c>
      <c r="E44" s="35"/>
      <c r="F44" s="35"/>
      <c r="G44" s="35"/>
      <c r="H44" s="35"/>
      <c r="I44" s="35"/>
      <c r="J44" s="35"/>
      <c r="K44" s="35"/>
      <c r="L44" s="35"/>
      <c r="M44" s="35"/>
      <c r="N44" s="35"/>
      <c r="O44" s="35"/>
      <c r="P44" s="59"/>
      <c r="Q44" s="10"/>
      <c r="R44" s="13">
        <f t="shared" si="7"/>
        <v>0</v>
      </c>
      <c r="S44" s="3"/>
      <c r="T44" s="3"/>
      <c r="U44" s="160"/>
      <c r="V44" s="21"/>
      <c r="W44" s="21"/>
      <c r="X44" s="159"/>
      <c r="Y44" s="159"/>
      <c r="Z44" s="159"/>
      <c r="AA44" s="159"/>
      <c r="AB44" s="159"/>
      <c r="AC44" s="159"/>
      <c r="AD44" s="165"/>
      <c r="AE44" s="165"/>
      <c r="AF44" s="165"/>
      <c r="AG44" s="165"/>
      <c r="AH44" s="165"/>
      <c r="AI44" s="165"/>
      <c r="AJ44" s="165"/>
      <c r="AK44" s="159"/>
      <c r="AL44" s="159"/>
      <c r="AM44" s="159"/>
      <c r="AN44" s="159">
        <v>36</v>
      </c>
      <c r="AO44" s="159">
        <v>51</v>
      </c>
    </row>
    <row r="45" spans="1:41" s="78" customFormat="1" ht="11.25" customHeight="1" x14ac:dyDescent="0.2">
      <c r="A45" s="160"/>
      <c r="B45" s="159"/>
      <c r="C45" s="83" t="str">
        <f>IF('1. gads'!D46="","",'1. gads'!D46)</f>
        <v/>
      </c>
      <c r="D45" s="84">
        <f>'1. gads'!E46</f>
        <v>0.21</v>
      </c>
      <c r="E45" s="35"/>
      <c r="F45" s="35"/>
      <c r="G45" s="35"/>
      <c r="H45" s="35"/>
      <c r="I45" s="35"/>
      <c r="J45" s="35"/>
      <c r="K45" s="35"/>
      <c r="L45" s="35"/>
      <c r="M45" s="35"/>
      <c r="N45" s="35"/>
      <c r="O45" s="35"/>
      <c r="P45" s="59"/>
      <c r="Q45" s="10"/>
      <c r="R45" s="13">
        <f t="shared" si="7"/>
        <v>0</v>
      </c>
      <c r="S45" s="3"/>
      <c r="T45" s="3"/>
      <c r="U45" s="160"/>
      <c r="V45" s="21"/>
      <c r="W45" s="21"/>
      <c r="X45" s="159"/>
      <c r="Y45" s="159"/>
      <c r="Z45" s="159"/>
      <c r="AA45" s="159"/>
      <c r="AB45" s="159"/>
      <c r="AC45" s="159"/>
      <c r="AD45" s="165"/>
      <c r="AE45" s="165"/>
      <c r="AF45" s="165"/>
      <c r="AG45" s="165"/>
      <c r="AH45" s="165"/>
      <c r="AI45" s="165"/>
      <c r="AJ45" s="165"/>
      <c r="AK45" s="159"/>
      <c r="AL45" s="159"/>
      <c r="AM45" s="159"/>
      <c r="AN45" s="159">
        <v>37</v>
      </c>
      <c r="AO45" s="159">
        <v>52</v>
      </c>
    </row>
    <row r="46" spans="1:41" s="78" customFormat="1" ht="11.25" customHeight="1" x14ac:dyDescent="0.2">
      <c r="A46" s="160"/>
      <c r="B46" s="159"/>
      <c r="C46" s="83" t="str">
        <f>IF('1. gads'!D47="","",'1. gads'!D47)</f>
        <v/>
      </c>
      <c r="D46" s="84">
        <f>'1. gads'!E47</f>
        <v>0.21</v>
      </c>
      <c r="E46" s="35"/>
      <c r="F46" s="35"/>
      <c r="G46" s="35"/>
      <c r="H46" s="35"/>
      <c r="I46" s="35"/>
      <c r="J46" s="35"/>
      <c r="K46" s="35"/>
      <c r="L46" s="35"/>
      <c r="M46" s="35"/>
      <c r="N46" s="35"/>
      <c r="O46" s="35"/>
      <c r="P46" s="59"/>
      <c r="Q46" s="10"/>
      <c r="R46" s="13">
        <f t="shared" si="7"/>
        <v>0</v>
      </c>
      <c r="S46" s="3"/>
      <c r="T46" s="3"/>
      <c r="U46" s="160"/>
      <c r="V46" s="21"/>
      <c r="W46" s="21"/>
      <c r="X46" s="159"/>
      <c r="Y46" s="159"/>
      <c r="Z46" s="159"/>
      <c r="AA46" s="159"/>
      <c r="AB46" s="159"/>
      <c r="AC46" s="159"/>
      <c r="AD46" s="165"/>
      <c r="AE46" s="165"/>
      <c r="AF46" s="165"/>
      <c r="AG46" s="165"/>
      <c r="AH46" s="165"/>
      <c r="AI46" s="165"/>
      <c r="AJ46" s="165"/>
      <c r="AK46" s="159"/>
      <c r="AL46" s="159"/>
      <c r="AM46" s="159"/>
      <c r="AN46" s="159">
        <v>38</v>
      </c>
      <c r="AO46" s="159">
        <v>53</v>
      </c>
    </row>
    <row r="47" spans="1:41" s="78" customFormat="1" ht="11.25" customHeight="1" x14ac:dyDescent="0.2">
      <c r="A47" s="160"/>
      <c r="B47" s="159"/>
      <c r="C47" s="83" t="str">
        <f>IF('1. gads'!D48="","",'1. gads'!D48)</f>
        <v/>
      </c>
      <c r="D47" s="84">
        <f>'1. gads'!E48</f>
        <v>0.21</v>
      </c>
      <c r="E47" s="35"/>
      <c r="F47" s="35"/>
      <c r="G47" s="35"/>
      <c r="H47" s="35"/>
      <c r="I47" s="35"/>
      <c r="J47" s="35"/>
      <c r="K47" s="35"/>
      <c r="L47" s="35"/>
      <c r="M47" s="35"/>
      <c r="N47" s="35"/>
      <c r="O47" s="35"/>
      <c r="P47" s="59"/>
      <c r="Q47" s="10"/>
      <c r="R47" s="13">
        <f t="shared" si="7"/>
        <v>0</v>
      </c>
      <c r="S47" s="3"/>
      <c r="T47" s="3"/>
      <c r="U47" s="160"/>
      <c r="V47" s="21"/>
      <c r="W47" s="21"/>
      <c r="X47" s="159"/>
      <c r="Y47" s="159"/>
      <c r="Z47" s="159"/>
      <c r="AA47" s="159"/>
      <c r="AB47" s="159"/>
      <c r="AC47" s="159"/>
      <c r="AD47" s="165"/>
      <c r="AE47" s="165"/>
      <c r="AF47" s="165"/>
      <c r="AG47" s="165"/>
      <c r="AH47" s="165"/>
      <c r="AI47" s="165"/>
      <c r="AJ47" s="165"/>
      <c r="AK47" s="159"/>
      <c r="AL47" s="159"/>
      <c r="AM47" s="159"/>
      <c r="AN47" s="159">
        <v>39</v>
      </c>
      <c r="AO47" s="159">
        <v>54</v>
      </c>
    </row>
    <row r="48" spans="1:41" s="78" customFormat="1" ht="11.25" customHeight="1" x14ac:dyDescent="0.2">
      <c r="A48" s="160"/>
      <c r="B48" s="159"/>
      <c r="C48" s="85" t="str">
        <f>IF('1. gads'!D49="","",'1. gads'!D49)</f>
        <v/>
      </c>
      <c r="D48" s="86">
        <f>'1. gads'!E49</f>
        <v>0.21</v>
      </c>
      <c r="E48" s="53"/>
      <c r="F48" s="53"/>
      <c r="G48" s="53"/>
      <c r="H48" s="53"/>
      <c r="I48" s="53"/>
      <c r="J48" s="53"/>
      <c r="K48" s="53"/>
      <c r="L48" s="53"/>
      <c r="M48" s="53"/>
      <c r="N48" s="53"/>
      <c r="O48" s="53"/>
      <c r="P48" s="63"/>
      <c r="Q48" s="10"/>
      <c r="R48" s="13">
        <f t="shared" si="7"/>
        <v>0</v>
      </c>
      <c r="S48" s="3"/>
      <c r="T48" s="3"/>
      <c r="U48" s="160"/>
      <c r="V48" s="21"/>
      <c r="W48" s="21"/>
      <c r="X48" s="159"/>
      <c r="Y48" s="159"/>
      <c r="Z48" s="159"/>
      <c r="AA48" s="159"/>
      <c r="AB48" s="159"/>
      <c r="AC48" s="159"/>
      <c r="AD48" s="165"/>
      <c r="AE48" s="165"/>
      <c r="AF48" s="165"/>
      <c r="AG48" s="165"/>
      <c r="AH48" s="165"/>
      <c r="AI48" s="165"/>
      <c r="AJ48" s="165"/>
      <c r="AK48" s="159"/>
      <c r="AL48" s="159"/>
      <c r="AM48" s="159"/>
      <c r="AN48" s="159">
        <v>40</v>
      </c>
      <c r="AO48" s="159">
        <v>62</v>
      </c>
    </row>
    <row r="49" spans="1:41" ht="11.25" customHeight="1" x14ac:dyDescent="0.2">
      <c r="A49" s="160"/>
      <c r="B49" s="159"/>
      <c r="C49" s="87"/>
      <c r="D49" s="75" t="s">
        <v>6</v>
      </c>
      <c r="E49" s="88">
        <f>SUM(E36:E48)</f>
        <v>0</v>
      </c>
      <c r="F49" s="88">
        <f t="shared" ref="F49:P49" si="8">SUM(F36:F48)</f>
        <v>0</v>
      </c>
      <c r="G49" s="88">
        <f t="shared" si="8"/>
        <v>0</v>
      </c>
      <c r="H49" s="88">
        <f t="shared" si="8"/>
        <v>0</v>
      </c>
      <c r="I49" s="88">
        <f t="shared" si="8"/>
        <v>0</v>
      </c>
      <c r="J49" s="88">
        <f t="shared" si="8"/>
        <v>0</v>
      </c>
      <c r="K49" s="88">
        <f t="shared" si="8"/>
        <v>0</v>
      </c>
      <c r="L49" s="88">
        <f t="shared" si="8"/>
        <v>0</v>
      </c>
      <c r="M49" s="88">
        <f t="shared" si="8"/>
        <v>0</v>
      </c>
      <c r="N49" s="88">
        <f t="shared" si="8"/>
        <v>0</v>
      </c>
      <c r="O49" s="88">
        <f t="shared" si="8"/>
        <v>0</v>
      </c>
      <c r="P49" s="88">
        <f t="shared" si="8"/>
        <v>0</v>
      </c>
      <c r="Q49" s="14"/>
      <c r="R49" s="13">
        <f>SUM(R36:R48)</f>
        <v>0</v>
      </c>
      <c r="S49" s="3"/>
      <c r="T49" s="3"/>
      <c r="U49" s="160"/>
      <c r="V49" s="5"/>
      <c r="W49" s="44"/>
      <c r="X49" s="159"/>
      <c r="Y49" s="159"/>
      <c r="Z49" s="159"/>
      <c r="AA49" s="159"/>
      <c r="AB49" s="159"/>
      <c r="AC49" s="159"/>
      <c r="AD49" s="165"/>
      <c r="AE49" s="165"/>
      <c r="AF49" s="165"/>
      <c r="AG49" s="165"/>
      <c r="AH49" s="165"/>
      <c r="AI49" s="165"/>
      <c r="AJ49" s="165"/>
      <c r="AK49" s="159"/>
      <c r="AL49" s="159"/>
      <c r="AM49" s="159"/>
      <c r="AN49" s="159">
        <v>41</v>
      </c>
      <c r="AO49" s="159">
        <v>63</v>
      </c>
    </row>
    <row r="50" spans="1:41" ht="11.25" customHeight="1" x14ac:dyDescent="0.2">
      <c r="A50" s="160"/>
      <c r="B50" s="159"/>
      <c r="C50" s="142" t="s">
        <v>30</v>
      </c>
      <c r="D50" s="77"/>
      <c r="E50" s="95"/>
      <c r="F50" s="95"/>
      <c r="G50" s="95"/>
      <c r="H50" s="95"/>
      <c r="I50" s="95"/>
      <c r="J50" s="95"/>
      <c r="K50" s="95"/>
      <c r="L50" s="95"/>
      <c r="M50" s="95"/>
      <c r="N50" s="95"/>
      <c r="O50" s="95"/>
      <c r="P50" s="95"/>
      <c r="Q50" s="14"/>
      <c r="R50" s="13"/>
      <c r="S50" s="3"/>
      <c r="T50" s="3"/>
      <c r="U50" s="160"/>
      <c r="V50" s="5"/>
      <c r="W50" s="44"/>
      <c r="X50" s="159"/>
      <c r="Y50" s="159"/>
      <c r="Z50" s="159"/>
      <c r="AA50" s="159"/>
      <c r="AB50" s="159"/>
      <c r="AC50" s="159"/>
      <c r="AD50" s="165"/>
      <c r="AE50" s="165"/>
      <c r="AF50" s="165"/>
      <c r="AG50" s="165"/>
      <c r="AH50" s="165"/>
      <c r="AI50" s="165"/>
      <c r="AJ50" s="165"/>
      <c r="AK50" s="159"/>
      <c r="AL50" s="159"/>
      <c r="AM50" s="159"/>
      <c r="AN50" s="159"/>
      <c r="AO50" s="159"/>
    </row>
    <row r="51" spans="1:41" s="78" customFormat="1" ht="11.25" customHeight="1" x14ac:dyDescent="0.2">
      <c r="A51" s="160"/>
      <c r="B51" s="159"/>
      <c r="C51" s="90" t="str">
        <f>IF('1. gads'!D52="","",'1. gads'!D52)</f>
        <v>Pastāvīgi strādājošo algas un sociālais nodoklis</v>
      </c>
      <c r="D51" s="91">
        <f>'1. gads'!E52</f>
        <v>0</v>
      </c>
      <c r="E51" s="37"/>
      <c r="F51" s="37"/>
      <c r="G51" s="37"/>
      <c r="H51" s="37"/>
      <c r="I51" s="37"/>
      <c r="J51" s="37"/>
      <c r="K51" s="37"/>
      <c r="L51" s="37"/>
      <c r="M51" s="37"/>
      <c r="N51" s="37"/>
      <c r="O51" s="37"/>
      <c r="P51" s="64"/>
      <c r="Q51" s="10"/>
      <c r="R51" s="13">
        <f t="shared" si="7"/>
        <v>0</v>
      </c>
      <c r="S51" s="3"/>
      <c r="T51" s="3"/>
      <c r="U51" s="160"/>
      <c r="V51" s="21"/>
      <c r="W51" s="21"/>
      <c r="X51" s="159"/>
      <c r="Y51" s="159"/>
      <c r="Z51" s="159"/>
      <c r="AA51" s="159"/>
      <c r="AB51" s="159"/>
      <c r="AC51" s="159"/>
      <c r="AD51" s="165"/>
      <c r="AE51" s="165"/>
      <c r="AF51" s="165"/>
      <c r="AG51" s="165"/>
      <c r="AH51" s="165"/>
      <c r="AI51" s="165"/>
      <c r="AJ51" s="165"/>
      <c r="AK51" s="159"/>
      <c r="AL51" s="159"/>
      <c r="AM51" s="159"/>
      <c r="AN51" s="159">
        <v>42</v>
      </c>
      <c r="AO51" s="159">
        <v>64</v>
      </c>
    </row>
    <row r="52" spans="1:41" s="78" customFormat="1" ht="11.25" customHeight="1" x14ac:dyDescent="0.2">
      <c r="A52" s="160"/>
      <c r="B52" s="159"/>
      <c r="C52" s="83" t="str">
        <f>IF('1. gads'!D53="","",'1. gads'!D53)</f>
        <v>Transporta izmaksas (degviela u.c.)</v>
      </c>
      <c r="D52" s="84">
        <f>'1. gads'!E53</f>
        <v>0.21</v>
      </c>
      <c r="E52" s="35"/>
      <c r="F52" s="35"/>
      <c r="G52" s="35"/>
      <c r="H52" s="35"/>
      <c r="I52" s="35"/>
      <c r="J52" s="35"/>
      <c r="K52" s="35"/>
      <c r="L52" s="35"/>
      <c r="M52" s="35"/>
      <c r="N52" s="35"/>
      <c r="O52" s="35"/>
      <c r="P52" s="59"/>
      <c r="Q52" s="10"/>
      <c r="R52" s="13">
        <f t="shared" si="7"/>
        <v>0</v>
      </c>
      <c r="S52" s="3"/>
      <c r="T52" s="3"/>
      <c r="U52" s="160"/>
      <c r="V52" s="21"/>
      <c r="W52" s="21"/>
      <c r="X52" s="159"/>
      <c r="Y52" s="159"/>
      <c r="Z52" s="159"/>
      <c r="AA52" s="159"/>
      <c r="AB52" s="159"/>
      <c r="AC52" s="159"/>
      <c r="AD52" s="165"/>
      <c r="AE52" s="165"/>
      <c r="AF52" s="165"/>
      <c r="AG52" s="165"/>
      <c r="AH52" s="165"/>
      <c r="AI52" s="165"/>
      <c r="AJ52" s="165"/>
      <c r="AK52" s="159"/>
      <c r="AL52" s="159"/>
      <c r="AM52" s="159"/>
      <c r="AN52" s="159">
        <v>43</v>
      </c>
      <c r="AO52" s="159">
        <v>65</v>
      </c>
    </row>
    <row r="53" spans="1:41" s="78" customFormat="1" ht="11.25" customHeight="1" x14ac:dyDescent="0.2">
      <c r="A53" s="160"/>
      <c r="B53" s="159"/>
      <c r="C53" s="83" t="str">
        <f>IF('1. gads'!D54="","",'1. gads'!D54)</f>
        <v>Apdrošināšana</v>
      </c>
      <c r="D53" s="84">
        <f>'1. gads'!E54</f>
        <v>0</v>
      </c>
      <c r="E53" s="35"/>
      <c r="F53" s="35"/>
      <c r="G53" s="35"/>
      <c r="H53" s="35"/>
      <c r="I53" s="35"/>
      <c r="J53" s="35"/>
      <c r="K53" s="35"/>
      <c r="L53" s="35"/>
      <c r="M53" s="35"/>
      <c r="N53" s="35"/>
      <c r="O53" s="35"/>
      <c r="P53" s="59"/>
      <c r="Q53" s="10"/>
      <c r="R53" s="13">
        <f t="shared" si="7"/>
        <v>0</v>
      </c>
      <c r="S53" s="3"/>
      <c r="T53" s="3"/>
      <c r="U53" s="160"/>
      <c r="V53" s="21"/>
      <c r="W53" s="21"/>
      <c r="X53" s="159"/>
      <c r="Y53" s="159"/>
      <c r="Z53" s="159"/>
      <c r="AA53" s="159"/>
      <c r="AB53" s="159"/>
      <c r="AC53" s="159"/>
      <c r="AD53" s="165"/>
      <c r="AE53" s="165"/>
      <c r="AF53" s="165"/>
      <c r="AG53" s="165"/>
      <c r="AH53" s="165"/>
      <c r="AI53" s="165"/>
      <c r="AJ53" s="165"/>
      <c r="AK53" s="159"/>
      <c r="AL53" s="159"/>
      <c r="AM53" s="159"/>
      <c r="AN53" s="159">
        <v>44</v>
      </c>
      <c r="AO53" s="159">
        <v>66</v>
      </c>
    </row>
    <row r="54" spans="1:41" s="78" customFormat="1" ht="11.25" customHeight="1" x14ac:dyDescent="0.2">
      <c r="A54" s="160"/>
      <c r="B54" s="159"/>
      <c r="C54" s="83" t="str">
        <f>IF('1. gads'!D55="","",'1. gads'!D55)</f>
        <v>Energoresursi</v>
      </c>
      <c r="D54" s="84">
        <f>'1. gads'!E55</f>
        <v>0.21</v>
      </c>
      <c r="E54" s="35"/>
      <c r="F54" s="35"/>
      <c r="G54" s="35"/>
      <c r="H54" s="35"/>
      <c r="I54" s="35"/>
      <c r="J54" s="35"/>
      <c r="K54" s="35"/>
      <c r="L54" s="35"/>
      <c r="M54" s="35"/>
      <c r="N54" s="35"/>
      <c r="O54" s="35"/>
      <c r="P54" s="59"/>
      <c r="Q54" s="10"/>
      <c r="R54" s="13">
        <f t="shared" si="7"/>
        <v>0</v>
      </c>
      <c r="S54" s="3"/>
      <c r="T54" s="3"/>
      <c r="U54" s="160"/>
      <c r="V54" s="21"/>
      <c r="W54" s="21"/>
      <c r="X54" s="159"/>
      <c r="Y54" s="159"/>
      <c r="Z54" s="159"/>
      <c r="AA54" s="159"/>
      <c r="AB54" s="159"/>
      <c r="AC54" s="159"/>
      <c r="AD54" s="165"/>
      <c r="AE54" s="165"/>
      <c r="AF54" s="165"/>
      <c r="AG54" s="165"/>
      <c r="AH54" s="165"/>
      <c r="AI54" s="165"/>
      <c r="AJ54" s="165"/>
      <c r="AK54" s="159"/>
      <c r="AL54" s="159"/>
      <c r="AM54" s="159"/>
      <c r="AN54" s="159"/>
      <c r="AO54" s="159">
        <f>LOOKUP(AF2,AN2:AN53,AO2:AO53)</f>
        <v>66</v>
      </c>
    </row>
    <row r="55" spans="1:41" s="78" customFormat="1" ht="11.25" customHeight="1" x14ac:dyDescent="0.2">
      <c r="A55" s="160"/>
      <c r="B55" s="159"/>
      <c r="C55" s="83" t="str">
        <f>IF('1. gads'!D56="","",'1. gads'!D56)</f>
        <v>Tehnikas remonts</v>
      </c>
      <c r="D55" s="84">
        <f>'1. gads'!E56</f>
        <v>0.21</v>
      </c>
      <c r="E55" s="35"/>
      <c r="F55" s="35"/>
      <c r="G55" s="35"/>
      <c r="H55" s="35"/>
      <c r="I55" s="35"/>
      <c r="J55" s="35"/>
      <c r="K55" s="35"/>
      <c r="L55" s="35"/>
      <c r="M55" s="35"/>
      <c r="N55" s="35"/>
      <c r="O55" s="35"/>
      <c r="P55" s="59"/>
      <c r="Q55" s="10"/>
      <c r="R55" s="13">
        <f t="shared" si="7"/>
        <v>0</v>
      </c>
      <c r="S55" s="3"/>
      <c r="T55" s="3"/>
      <c r="U55" s="160"/>
      <c r="V55" s="21"/>
      <c r="W55" s="21"/>
      <c r="X55" s="159"/>
      <c r="Y55" s="159"/>
      <c r="Z55" s="159"/>
      <c r="AA55" s="159"/>
      <c r="AB55" s="159"/>
      <c r="AC55" s="159"/>
      <c r="AD55" s="165"/>
      <c r="AE55" s="165"/>
      <c r="AF55" s="165"/>
      <c r="AG55" s="165"/>
      <c r="AH55" s="165"/>
      <c r="AI55" s="165"/>
      <c r="AJ55" s="165"/>
      <c r="AK55" s="159"/>
      <c r="AL55" s="159"/>
      <c r="AM55" s="159"/>
      <c r="AN55" s="159"/>
      <c r="AO55" s="159"/>
    </row>
    <row r="56" spans="1:41" s="78" customFormat="1" ht="11.25" customHeight="1" x14ac:dyDescent="0.2">
      <c r="A56" s="160"/>
      <c r="B56" s="159"/>
      <c r="C56" s="83" t="str">
        <f>IF('1. gads'!D57="","",'1. gads'!D57)</f>
        <v>Nomas maksa par telpām, zemi.</v>
      </c>
      <c r="D56" s="84">
        <f>'1. gads'!E57</f>
        <v>0.21</v>
      </c>
      <c r="E56" s="35"/>
      <c r="F56" s="35"/>
      <c r="G56" s="35"/>
      <c r="H56" s="35"/>
      <c r="I56" s="35"/>
      <c r="J56" s="35"/>
      <c r="K56" s="35"/>
      <c r="L56" s="35"/>
      <c r="M56" s="35"/>
      <c r="N56" s="35"/>
      <c r="O56" s="35"/>
      <c r="P56" s="59"/>
      <c r="Q56" s="10"/>
      <c r="R56" s="13">
        <f t="shared" si="7"/>
        <v>0</v>
      </c>
      <c r="S56" s="3"/>
      <c r="T56" s="3"/>
      <c r="U56" s="160"/>
      <c r="V56" s="21"/>
      <c r="W56" s="21"/>
      <c r="X56" s="159"/>
      <c r="Y56" s="159"/>
      <c r="Z56" s="159"/>
      <c r="AA56" s="159"/>
      <c r="AB56" s="159"/>
      <c r="AC56" s="159"/>
      <c r="AD56" s="165"/>
      <c r="AE56" s="165"/>
      <c r="AF56" s="165"/>
      <c r="AG56" s="165"/>
      <c r="AH56" s="165"/>
      <c r="AI56" s="165"/>
      <c r="AJ56" s="165"/>
      <c r="AK56" s="159"/>
      <c r="AL56" s="159"/>
      <c r="AM56" s="159"/>
      <c r="AN56" s="159"/>
      <c r="AO56" s="159"/>
    </row>
    <row r="57" spans="1:41" s="78" customFormat="1" ht="11.25" customHeight="1" x14ac:dyDescent="0.2">
      <c r="A57" s="160"/>
      <c r="B57" s="159"/>
      <c r="C57" s="83" t="str">
        <f>IF('1. gads'!D58="","",'1. gads'!D58)</f>
        <v>Grāmatvedības pakalpojumi</v>
      </c>
      <c r="D57" s="84">
        <f>'1. gads'!E58</f>
        <v>0.21</v>
      </c>
      <c r="E57" s="35"/>
      <c r="F57" s="35"/>
      <c r="G57" s="35"/>
      <c r="H57" s="35"/>
      <c r="I57" s="35"/>
      <c r="J57" s="35"/>
      <c r="K57" s="35"/>
      <c r="L57" s="35"/>
      <c r="M57" s="35"/>
      <c r="N57" s="35"/>
      <c r="O57" s="35"/>
      <c r="P57" s="59"/>
      <c r="Q57" s="10"/>
      <c r="R57" s="13">
        <f t="shared" si="7"/>
        <v>0</v>
      </c>
      <c r="S57" s="3"/>
      <c r="T57" s="3"/>
      <c r="U57" s="160"/>
      <c r="V57" s="21"/>
      <c r="W57" s="21"/>
      <c r="X57" s="159"/>
      <c r="Y57" s="159"/>
      <c r="Z57" s="159"/>
      <c r="AA57" s="159"/>
      <c r="AB57" s="159"/>
      <c r="AC57" s="159"/>
      <c r="AD57" s="165"/>
      <c r="AE57" s="165"/>
      <c r="AF57" s="165"/>
      <c r="AG57" s="165"/>
      <c r="AH57" s="165"/>
      <c r="AI57" s="165"/>
      <c r="AJ57" s="165"/>
      <c r="AK57" s="159"/>
      <c r="AL57" s="159"/>
      <c r="AM57" s="159"/>
      <c r="AN57" s="159"/>
      <c r="AO57" s="159"/>
    </row>
    <row r="58" spans="1:41" s="78" customFormat="1" ht="11.25" customHeight="1" x14ac:dyDescent="0.2">
      <c r="A58" s="160"/>
      <c r="B58" s="159"/>
      <c r="C58" s="83" t="str">
        <f>IF('1. gads'!D59="","",'1. gads'!D59)</f>
        <v>cits</v>
      </c>
      <c r="D58" s="84">
        <f>'1. gads'!E59</f>
        <v>0.21</v>
      </c>
      <c r="E58" s="35"/>
      <c r="F58" s="35"/>
      <c r="G58" s="35"/>
      <c r="H58" s="35"/>
      <c r="I58" s="35"/>
      <c r="J58" s="35"/>
      <c r="K58" s="35"/>
      <c r="L58" s="35"/>
      <c r="M58" s="35"/>
      <c r="N58" s="35"/>
      <c r="O58" s="35"/>
      <c r="P58" s="59"/>
      <c r="Q58" s="10"/>
      <c r="R58" s="13">
        <f t="shared" si="7"/>
        <v>0</v>
      </c>
      <c r="S58" s="3"/>
      <c r="T58" s="3"/>
      <c r="U58" s="160"/>
      <c r="V58" s="21"/>
      <c r="W58" s="21"/>
      <c r="X58" s="159"/>
      <c r="Y58" s="159"/>
      <c r="Z58" s="159"/>
      <c r="AA58" s="159"/>
      <c r="AB58" s="159"/>
      <c r="AC58" s="159"/>
      <c r="AD58" s="165"/>
      <c r="AE58" s="165"/>
      <c r="AF58" s="165"/>
      <c r="AG58" s="165"/>
      <c r="AH58" s="165"/>
      <c r="AI58" s="165"/>
      <c r="AJ58" s="165"/>
      <c r="AK58" s="159"/>
      <c r="AL58" s="159"/>
      <c r="AM58" s="159"/>
      <c r="AN58" s="159"/>
      <c r="AO58" s="159"/>
    </row>
    <row r="59" spans="1:41" s="78" customFormat="1" ht="11.25" customHeight="1" x14ac:dyDescent="0.2">
      <c r="A59" s="160"/>
      <c r="B59" s="159"/>
      <c r="C59" s="83" t="str">
        <f>IF('1. gads'!D60="","",'1. gads'!D60)</f>
        <v>cits</v>
      </c>
      <c r="D59" s="84">
        <f>'1. gads'!E60</f>
        <v>0.21</v>
      </c>
      <c r="E59" s="35"/>
      <c r="F59" s="35"/>
      <c r="G59" s="35"/>
      <c r="H59" s="35"/>
      <c r="I59" s="35"/>
      <c r="J59" s="35"/>
      <c r="K59" s="35"/>
      <c r="L59" s="35"/>
      <c r="M59" s="35"/>
      <c r="N59" s="35"/>
      <c r="O59" s="35"/>
      <c r="P59" s="59"/>
      <c r="Q59" s="10"/>
      <c r="R59" s="13">
        <f t="shared" si="7"/>
        <v>0</v>
      </c>
      <c r="S59" s="3"/>
      <c r="T59" s="3"/>
      <c r="U59" s="160"/>
      <c r="V59" s="21"/>
      <c r="W59" s="21"/>
      <c r="X59" s="159"/>
      <c r="Y59" s="159"/>
      <c r="Z59" s="159"/>
      <c r="AA59" s="159"/>
      <c r="AB59" s="159"/>
      <c r="AC59" s="159"/>
      <c r="AD59" s="165"/>
      <c r="AE59" s="165"/>
      <c r="AF59" s="165"/>
      <c r="AG59" s="165"/>
      <c r="AH59" s="165"/>
      <c r="AI59" s="165"/>
      <c r="AJ59" s="165"/>
      <c r="AK59" s="159"/>
      <c r="AL59" s="159"/>
      <c r="AM59" s="159"/>
      <c r="AN59" s="159"/>
      <c r="AO59" s="159"/>
    </row>
    <row r="60" spans="1:41" s="78" customFormat="1" ht="11.25" customHeight="1" x14ac:dyDescent="0.2">
      <c r="A60" s="160"/>
      <c r="B60" s="159"/>
      <c r="C60" s="83" t="str">
        <f>IF('1. gads'!D61="","",'1. gads'!D61)</f>
        <v/>
      </c>
      <c r="D60" s="84">
        <f>'1. gads'!E61</f>
        <v>0.21</v>
      </c>
      <c r="E60" s="35"/>
      <c r="F60" s="35"/>
      <c r="G60" s="35"/>
      <c r="H60" s="35"/>
      <c r="I60" s="35"/>
      <c r="J60" s="35"/>
      <c r="K60" s="35"/>
      <c r="L60" s="35"/>
      <c r="M60" s="35"/>
      <c r="N60" s="35"/>
      <c r="O60" s="35"/>
      <c r="P60" s="59"/>
      <c r="Q60" s="10"/>
      <c r="R60" s="13">
        <f t="shared" si="7"/>
        <v>0</v>
      </c>
      <c r="S60" s="3"/>
      <c r="T60" s="3"/>
      <c r="U60" s="160"/>
      <c r="V60" s="21"/>
      <c r="W60" s="21"/>
      <c r="X60" s="159"/>
      <c r="Y60" s="159"/>
      <c r="Z60" s="159"/>
      <c r="AA60" s="159"/>
      <c r="AB60" s="159"/>
      <c r="AC60" s="159"/>
      <c r="AD60" s="165"/>
      <c r="AE60" s="165"/>
      <c r="AF60" s="165"/>
      <c r="AG60" s="165"/>
      <c r="AH60" s="165"/>
      <c r="AI60" s="165"/>
      <c r="AJ60" s="165"/>
      <c r="AK60" s="159"/>
      <c r="AL60" s="159"/>
      <c r="AM60" s="159"/>
      <c r="AN60" s="159"/>
      <c r="AO60" s="159"/>
    </row>
    <row r="61" spans="1:41" s="78" customFormat="1" ht="11.25" customHeight="1" x14ac:dyDescent="0.2">
      <c r="A61" s="160"/>
      <c r="B61" s="159"/>
      <c r="C61" s="83" t="str">
        <f>IF('1. gads'!D62="","",'1. gads'!D62)</f>
        <v/>
      </c>
      <c r="D61" s="84">
        <f>'1. gads'!E62</f>
        <v>0.21</v>
      </c>
      <c r="E61" s="35"/>
      <c r="F61" s="35"/>
      <c r="G61" s="35"/>
      <c r="H61" s="35"/>
      <c r="I61" s="35"/>
      <c r="J61" s="35"/>
      <c r="K61" s="35"/>
      <c r="L61" s="35"/>
      <c r="M61" s="35"/>
      <c r="N61" s="35"/>
      <c r="O61" s="35"/>
      <c r="P61" s="59"/>
      <c r="Q61" s="10"/>
      <c r="R61" s="13">
        <f t="shared" si="7"/>
        <v>0</v>
      </c>
      <c r="S61" s="3"/>
      <c r="T61" s="3"/>
      <c r="U61" s="160"/>
      <c r="V61" s="21"/>
      <c r="W61" s="21"/>
      <c r="X61" s="159"/>
      <c r="Y61" s="159"/>
      <c r="Z61" s="159"/>
      <c r="AA61" s="159"/>
      <c r="AB61" s="159"/>
      <c r="AC61" s="159"/>
      <c r="AD61" s="165"/>
      <c r="AE61" s="165"/>
      <c r="AF61" s="165"/>
      <c r="AG61" s="165"/>
      <c r="AH61" s="165"/>
      <c r="AI61" s="165"/>
      <c r="AJ61" s="165"/>
      <c r="AK61" s="159"/>
      <c r="AL61" s="159"/>
      <c r="AM61" s="159"/>
      <c r="AN61" s="159"/>
      <c r="AO61" s="159"/>
    </row>
    <row r="62" spans="1:41" s="78" customFormat="1" ht="11.25" customHeight="1" x14ac:dyDescent="0.2">
      <c r="A62" s="160"/>
      <c r="B62" s="159"/>
      <c r="C62" s="83" t="str">
        <f>IF('1. gads'!D63="","",'1. gads'!D63)</f>
        <v/>
      </c>
      <c r="D62" s="84">
        <f>'1. gads'!E63</f>
        <v>0.21</v>
      </c>
      <c r="E62" s="35"/>
      <c r="F62" s="35"/>
      <c r="G62" s="35"/>
      <c r="H62" s="35"/>
      <c r="I62" s="35"/>
      <c r="J62" s="35"/>
      <c r="K62" s="35"/>
      <c r="L62" s="35"/>
      <c r="M62" s="35"/>
      <c r="N62" s="35"/>
      <c r="O62" s="35"/>
      <c r="P62" s="59"/>
      <c r="Q62" s="10"/>
      <c r="R62" s="13">
        <f t="shared" si="7"/>
        <v>0</v>
      </c>
      <c r="S62" s="3"/>
      <c r="T62" s="3"/>
      <c r="U62" s="160"/>
      <c r="V62" s="21"/>
      <c r="W62" s="21"/>
      <c r="X62" s="159"/>
      <c r="Y62" s="159"/>
      <c r="Z62" s="159"/>
      <c r="AA62" s="159"/>
      <c r="AB62" s="159"/>
      <c r="AC62" s="159"/>
      <c r="AD62" s="165"/>
      <c r="AE62" s="165"/>
      <c r="AF62" s="165"/>
      <c r="AG62" s="165"/>
      <c r="AH62" s="165"/>
      <c r="AI62" s="165"/>
      <c r="AJ62" s="165"/>
      <c r="AK62" s="159"/>
      <c r="AL62" s="159"/>
      <c r="AM62" s="159"/>
      <c r="AN62" s="159"/>
      <c r="AO62" s="159"/>
    </row>
    <row r="63" spans="1:41" s="78" customFormat="1" ht="11.25" customHeight="1" x14ac:dyDescent="0.2">
      <c r="A63" s="160"/>
      <c r="B63" s="159"/>
      <c r="C63" s="85" t="str">
        <f>IF('1. gads'!D64="","",'1. gads'!D64)</f>
        <v/>
      </c>
      <c r="D63" s="86">
        <f>'1. gads'!E64</f>
        <v>0.21</v>
      </c>
      <c r="E63" s="53"/>
      <c r="F63" s="53"/>
      <c r="G63" s="53"/>
      <c r="H63" s="53"/>
      <c r="I63" s="53"/>
      <c r="J63" s="53"/>
      <c r="K63" s="53"/>
      <c r="L63" s="53"/>
      <c r="M63" s="53"/>
      <c r="N63" s="53"/>
      <c r="O63" s="53"/>
      <c r="P63" s="63"/>
      <c r="Q63" s="10"/>
      <c r="R63" s="13">
        <f t="shared" si="7"/>
        <v>0</v>
      </c>
      <c r="S63" s="3"/>
      <c r="T63" s="3"/>
      <c r="U63" s="160"/>
      <c r="V63" s="21"/>
      <c r="W63" s="21"/>
      <c r="X63" s="159"/>
      <c r="Y63" s="159"/>
      <c r="Z63" s="159"/>
      <c r="AA63" s="159"/>
      <c r="AB63" s="159"/>
      <c r="AC63" s="159"/>
      <c r="AD63" s="165"/>
      <c r="AE63" s="165"/>
      <c r="AF63" s="165"/>
      <c r="AG63" s="165"/>
      <c r="AH63" s="165"/>
      <c r="AI63" s="165"/>
      <c r="AJ63" s="165"/>
      <c r="AK63" s="159"/>
      <c r="AL63" s="159"/>
      <c r="AM63" s="159"/>
      <c r="AN63" s="159"/>
      <c r="AO63" s="159"/>
    </row>
    <row r="64" spans="1:41" ht="11.25" customHeight="1" x14ac:dyDescent="0.2">
      <c r="A64" s="160"/>
      <c r="B64" s="159"/>
      <c r="C64" s="96"/>
      <c r="D64" s="66" t="s">
        <v>6</v>
      </c>
      <c r="E64" s="67">
        <f>SUM(E51:E63)</f>
        <v>0</v>
      </c>
      <c r="F64" s="67">
        <f t="shared" ref="F64:P64" si="9">SUM(F51:F63)</f>
        <v>0</v>
      </c>
      <c r="G64" s="67">
        <f t="shared" si="9"/>
        <v>0</v>
      </c>
      <c r="H64" s="67">
        <f t="shared" si="9"/>
        <v>0</v>
      </c>
      <c r="I64" s="67">
        <f t="shared" si="9"/>
        <v>0</v>
      </c>
      <c r="J64" s="67">
        <f t="shared" si="9"/>
        <v>0</v>
      </c>
      <c r="K64" s="67">
        <f t="shared" si="9"/>
        <v>0</v>
      </c>
      <c r="L64" s="67">
        <f t="shared" si="9"/>
        <v>0</v>
      </c>
      <c r="M64" s="67">
        <f t="shared" si="9"/>
        <v>0</v>
      </c>
      <c r="N64" s="67">
        <f t="shared" si="9"/>
        <v>0</v>
      </c>
      <c r="O64" s="67">
        <f t="shared" si="9"/>
        <v>0</v>
      </c>
      <c r="P64" s="67">
        <f t="shared" si="9"/>
        <v>0</v>
      </c>
      <c r="Q64" s="14"/>
      <c r="R64" s="13">
        <f>SUM(R51:R63)</f>
        <v>0</v>
      </c>
      <c r="S64" s="3"/>
      <c r="T64" s="3"/>
      <c r="U64" s="160"/>
      <c r="V64" s="5"/>
      <c r="W64" s="5"/>
      <c r="X64" s="159"/>
      <c r="Y64" s="159"/>
      <c r="Z64" s="159"/>
      <c r="AA64" s="159"/>
      <c r="AB64" s="159"/>
      <c r="AC64" s="159"/>
      <c r="AD64" s="165"/>
      <c r="AE64" s="165"/>
      <c r="AF64" s="165"/>
      <c r="AG64" s="165"/>
      <c r="AH64" s="165"/>
      <c r="AI64" s="165"/>
      <c r="AJ64" s="165"/>
      <c r="AK64" s="159"/>
      <c r="AL64" s="159"/>
      <c r="AM64" s="159"/>
      <c r="AN64" s="159"/>
      <c r="AO64" s="159"/>
    </row>
    <row r="65" spans="1:36" s="78" customFormat="1" ht="11.25" customHeight="1" x14ac:dyDescent="0.2">
      <c r="A65" s="160"/>
      <c r="B65" s="159"/>
      <c r="C65" s="90" t="str">
        <f>IF('1. gads'!D66="","",'1. gads'!D66)</f>
        <v>Līzingu maksājumi: procenti</v>
      </c>
      <c r="D65" s="91">
        <f>'1. gads'!E66</f>
        <v>0</v>
      </c>
      <c r="E65" s="37"/>
      <c r="F65" s="37"/>
      <c r="G65" s="37"/>
      <c r="H65" s="37"/>
      <c r="I65" s="37"/>
      <c r="J65" s="37"/>
      <c r="K65" s="37"/>
      <c r="L65" s="37"/>
      <c r="M65" s="37"/>
      <c r="N65" s="37"/>
      <c r="O65" s="37"/>
      <c r="P65" s="64"/>
      <c r="Q65" s="10"/>
      <c r="R65" s="13">
        <f t="shared" si="7"/>
        <v>0</v>
      </c>
      <c r="S65" s="3"/>
      <c r="T65" s="3"/>
      <c r="U65" s="160"/>
      <c r="V65" s="21"/>
      <c r="W65" s="21"/>
      <c r="X65" s="159"/>
      <c r="Y65" s="159"/>
      <c r="Z65" s="159"/>
      <c r="AA65" s="159"/>
      <c r="AB65" s="159"/>
      <c r="AC65" s="159"/>
      <c r="AD65" s="165"/>
      <c r="AE65" s="165"/>
      <c r="AF65" s="165"/>
      <c r="AG65" s="165"/>
      <c r="AH65" s="165"/>
      <c r="AI65" s="165"/>
      <c r="AJ65" s="165"/>
    </row>
    <row r="66" spans="1:36" s="78" customFormat="1" ht="11.25" customHeight="1" x14ac:dyDescent="0.2">
      <c r="A66" s="160"/>
      <c r="B66" s="159"/>
      <c r="C66" s="83" t="str">
        <f>IF('1. gads'!D67="","",'1. gads'!D67)</f>
        <v>Līzingu maksājumi: pamatsumma</v>
      </c>
      <c r="D66" s="84">
        <f>'1. gads'!E67</f>
        <v>0</v>
      </c>
      <c r="E66" s="35"/>
      <c r="F66" s="35"/>
      <c r="G66" s="35"/>
      <c r="H66" s="35"/>
      <c r="I66" s="35"/>
      <c r="J66" s="35"/>
      <c r="K66" s="35"/>
      <c r="L66" s="35"/>
      <c r="M66" s="35"/>
      <c r="N66" s="35"/>
      <c r="O66" s="35"/>
      <c r="P66" s="59"/>
      <c r="Q66" s="10"/>
      <c r="R66" s="13">
        <f t="shared" si="7"/>
        <v>0</v>
      </c>
      <c r="S66" s="3"/>
      <c r="T66" s="3"/>
      <c r="U66" s="160"/>
      <c r="V66" s="21"/>
      <c r="W66" s="21"/>
      <c r="X66" s="159"/>
      <c r="Y66" s="159"/>
      <c r="Z66" s="159"/>
      <c r="AA66" s="159"/>
      <c r="AB66" s="159"/>
      <c r="AC66" s="159"/>
      <c r="AD66" s="165"/>
      <c r="AE66" s="165"/>
      <c r="AF66" s="165"/>
      <c r="AG66" s="165"/>
      <c r="AH66" s="165"/>
      <c r="AI66" s="165"/>
      <c r="AJ66" s="165"/>
    </row>
    <row r="67" spans="1:36" s="78" customFormat="1" ht="11.25" customHeight="1" x14ac:dyDescent="0.2">
      <c r="A67" s="160"/>
      <c r="B67" s="159"/>
      <c r="C67" s="83" t="s">
        <v>68</v>
      </c>
      <c r="D67" s="84">
        <f>'1. gads'!E68</f>
        <v>0</v>
      </c>
      <c r="E67" s="35"/>
      <c r="F67" s="35"/>
      <c r="G67" s="35"/>
      <c r="H67" s="35"/>
      <c r="I67" s="35"/>
      <c r="J67" s="35"/>
      <c r="K67" s="35"/>
      <c r="L67" s="35"/>
      <c r="M67" s="35"/>
      <c r="N67" s="35"/>
      <c r="O67" s="35"/>
      <c r="P67" s="59"/>
      <c r="Q67" s="10"/>
      <c r="R67" s="13">
        <f t="shared" si="7"/>
        <v>0</v>
      </c>
      <c r="S67" s="3"/>
      <c r="T67" s="3"/>
      <c r="U67" s="160"/>
      <c r="V67" s="21"/>
      <c r="W67" s="21"/>
      <c r="X67" s="159"/>
      <c r="Y67" s="159"/>
      <c r="Z67" s="159"/>
      <c r="AA67" s="159"/>
      <c r="AB67" s="159"/>
      <c r="AC67" s="159"/>
      <c r="AD67" s="165"/>
      <c r="AE67" s="165"/>
      <c r="AF67" s="165"/>
      <c r="AG67" s="165"/>
      <c r="AH67" s="165"/>
      <c r="AI67" s="165"/>
      <c r="AJ67" s="165"/>
    </row>
    <row r="68" spans="1:36" s="78" customFormat="1" ht="11.25" customHeight="1" x14ac:dyDescent="0.2">
      <c r="A68" s="160"/>
      <c r="B68" s="159"/>
      <c r="C68" s="83" t="str">
        <f>IF('1. gads'!D69="","",'1. gads'!D69)</f>
        <v/>
      </c>
      <c r="D68" s="84">
        <f>'1. gads'!E69</f>
        <v>0</v>
      </c>
      <c r="E68" s="35"/>
      <c r="F68" s="35"/>
      <c r="G68" s="35"/>
      <c r="H68" s="35"/>
      <c r="I68" s="35"/>
      <c r="J68" s="35"/>
      <c r="K68" s="35"/>
      <c r="L68" s="35"/>
      <c r="M68" s="35"/>
      <c r="N68" s="35"/>
      <c r="O68" s="35"/>
      <c r="P68" s="59"/>
      <c r="Q68" s="10"/>
      <c r="R68" s="13">
        <f t="shared" si="7"/>
        <v>0</v>
      </c>
      <c r="S68" s="3"/>
      <c r="T68" s="3"/>
      <c r="U68" s="160"/>
      <c r="V68" s="21"/>
      <c r="W68" s="21"/>
      <c r="X68" s="159"/>
      <c r="Y68" s="159"/>
      <c r="Z68" s="159"/>
      <c r="AA68" s="159"/>
      <c r="AB68" s="159"/>
      <c r="AC68" s="159"/>
      <c r="AD68" s="165"/>
      <c r="AE68" s="165"/>
      <c r="AF68" s="165"/>
      <c r="AG68" s="165"/>
      <c r="AH68" s="165"/>
      <c r="AI68" s="165"/>
      <c r="AJ68" s="165"/>
    </row>
    <row r="69" spans="1:36" s="78" customFormat="1" ht="11.25" customHeight="1" x14ac:dyDescent="0.2">
      <c r="A69" s="160"/>
      <c r="B69" s="159"/>
      <c r="C69" s="85" t="str">
        <f>IF('1. gads'!D70="","",'1. gads'!D70)</f>
        <v/>
      </c>
      <c r="D69" s="86">
        <f>'1. gads'!E70</f>
        <v>0.21</v>
      </c>
      <c r="E69" s="53"/>
      <c r="F69" s="53"/>
      <c r="G69" s="53"/>
      <c r="H69" s="53"/>
      <c r="I69" s="53"/>
      <c r="J69" s="53"/>
      <c r="K69" s="53"/>
      <c r="L69" s="53"/>
      <c r="M69" s="53"/>
      <c r="N69" s="53"/>
      <c r="O69" s="53"/>
      <c r="P69" s="63"/>
      <c r="Q69" s="10"/>
      <c r="R69" s="13">
        <f>SUM(E69:P69)</f>
        <v>0</v>
      </c>
      <c r="S69" s="3"/>
      <c r="T69" s="3"/>
      <c r="U69" s="160"/>
      <c r="V69" s="21"/>
      <c r="W69" s="21"/>
      <c r="X69" s="159"/>
      <c r="Y69" s="159"/>
      <c r="Z69" s="159"/>
      <c r="AA69" s="159"/>
      <c r="AB69" s="159"/>
      <c r="AC69" s="159"/>
      <c r="AD69" s="165"/>
      <c r="AE69" s="165"/>
      <c r="AF69" s="165"/>
      <c r="AG69" s="165"/>
      <c r="AH69" s="165"/>
      <c r="AI69" s="165"/>
      <c r="AJ69" s="165"/>
    </row>
    <row r="70" spans="1:36" s="78" customFormat="1" ht="12" customHeight="1" x14ac:dyDescent="0.2">
      <c r="A70" s="160"/>
      <c r="B70" s="159"/>
      <c r="C70" s="214" t="s">
        <v>52</v>
      </c>
      <c r="D70" s="214"/>
      <c r="E70" s="67">
        <f>($D$34*E34)+($D$36*E36)+($D$37*E37)+($D$38*E38)+($D$39*E39)+($D$40*E40)+($D$41*E41)+($D$42*E42)+($D$43*E43)+($D$44*E44)+($D$45*E45)+($D$46*E46)+($D$47*E47)+($D$48*E48)+($D$51*E51)+($D$52*E52)+($D$53*E53)+($D$54*E54)+($D$55*E55)+($D$56*E56)+($D$57*E57)+($D$58*E58)+($D$59*E59)+($D$60*E60)+($D$61*E61)+($D$62*E62)+($D$63*E63)+($D$65*E65)+($D$66*E66)+($D$67*E67)+($D$68*E68)+($D$69*E69)</f>
        <v>0</v>
      </c>
      <c r="F70" s="67">
        <f t="shared" ref="F70:R70" si="10">($D$34*F34)+($D$36*F36)+($D$37*F37)+($D$38*F38)+($D$39*F39)+($D$40*F40)+($D$41*F41)+($D$42*F42)+($D$43*F43)+($D$44*F44)+($D$45*F45)+($D$46*F46)+($D$47*F47)+($D$48*F48)+($D$51*F51)+($D$52*F52)+($D$53*F53)+($D$54*F54)+($D$55*F55)+($D$56*F56)+($D$57*F57)+($D$58*F58)+($D$59*F59)+($D$60*F60)+($D$61*F61)+($D$62*F62)+($D$63*F63)+($D$65*F65)+($D$66*F66)+($D$67*F67)+($D$68*F68)+($D$69*F69)</f>
        <v>0</v>
      </c>
      <c r="G70" s="67">
        <f t="shared" si="10"/>
        <v>0</v>
      </c>
      <c r="H70" s="67">
        <f t="shared" si="10"/>
        <v>0</v>
      </c>
      <c r="I70" s="67">
        <f t="shared" si="10"/>
        <v>0</v>
      </c>
      <c r="J70" s="67">
        <f t="shared" si="10"/>
        <v>0</v>
      </c>
      <c r="K70" s="67">
        <f t="shared" si="10"/>
        <v>0</v>
      </c>
      <c r="L70" s="67">
        <f t="shared" si="10"/>
        <v>0</v>
      </c>
      <c r="M70" s="67">
        <f t="shared" si="10"/>
        <v>0</v>
      </c>
      <c r="N70" s="67">
        <f t="shared" si="10"/>
        <v>0</v>
      </c>
      <c r="O70" s="67">
        <f t="shared" si="10"/>
        <v>0</v>
      </c>
      <c r="P70" s="67">
        <f t="shared" si="10"/>
        <v>0</v>
      </c>
      <c r="Q70" s="10"/>
      <c r="R70" s="13">
        <f t="shared" si="10"/>
        <v>0</v>
      </c>
      <c r="S70" s="3"/>
      <c r="T70" s="3"/>
      <c r="U70" s="160"/>
      <c r="V70" s="2"/>
      <c r="W70" s="2"/>
      <c r="X70" s="159"/>
      <c r="Y70" s="159"/>
      <c r="Z70" s="159"/>
      <c r="AA70" s="159"/>
      <c r="AB70" s="159"/>
      <c r="AC70" s="159"/>
      <c r="AD70" s="165"/>
      <c r="AE70" s="165"/>
      <c r="AF70" s="165"/>
      <c r="AG70" s="165"/>
      <c r="AH70" s="165"/>
      <c r="AI70" s="165"/>
      <c r="AJ70" s="165"/>
    </row>
    <row r="71" spans="1:36" s="78" customFormat="1" ht="12.75" customHeight="1" x14ac:dyDescent="0.2">
      <c r="A71" s="160"/>
      <c r="B71" s="159"/>
      <c r="C71" s="225" t="str">
        <f>IF('1. gads'!D72="","",'1. gads'!D72)</f>
        <v>Aizdevumu procenti</v>
      </c>
      <c r="D71" s="226"/>
      <c r="E71" s="37"/>
      <c r="F71" s="37"/>
      <c r="G71" s="37"/>
      <c r="H71" s="37"/>
      <c r="I71" s="37"/>
      <c r="J71" s="37"/>
      <c r="K71" s="37"/>
      <c r="L71" s="37"/>
      <c r="M71" s="37"/>
      <c r="N71" s="37"/>
      <c r="O71" s="37"/>
      <c r="P71" s="64"/>
      <c r="Q71" s="10"/>
      <c r="R71" s="13">
        <f t="shared" si="7"/>
        <v>0</v>
      </c>
      <c r="S71" s="3"/>
      <c r="T71" s="3"/>
      <c r="U71" s="160"/>
      <c r="V71" s="168"/>
      <c r="W71" s="168"/>
      <c r="X71" s="159"/>
      <c r="Y71" s="159"/>
      <c r="Z71" s="159"/>
      <c r="AA71" s="159"/>
      <c r="AB71" s="159"/>
      <c r="AC71" s="159"/>
      <c r="AD71" s="165"/>
      <c r="AE71" s="165"/>
      <c r="AF71" s="165"/>
      <c r="AG71" s="165"/>
      <c r="AH71" s="165"/>
      <c r="AI71" s="165"/>
      <c r="AJ71" s="165"/>
    </row>
    <row r="72" spans="1:36" s="78" customFormat="1" ht="12.75" customHeight="1" x14ac:dyDescent="0.2">
      <c r="A72" s="160"/>
      <c r="B72" s="159"/>
      <c r="C72" s="225" t="str">
        <f>IF('1. gads'!D73="","",'1. gads'!D73)</f>
        <v>Aizdevumu pamatsumma</v>
      </c>
      <c r="D72" s="226"/>
      <c r="E72" s="35"/>
      <c r="F72" s="35"/>
      <c r="G72" s="35"/>
      <c r="H72" s="35"/>
      <c r="I72" s="35"/>
      <c r="J72" s="35"/>
      <c r="K72" s="35"/>
      <c r="L72" s="35"/>
      <c r="M72" s="35"/>
      <c r="N72" s="35"/>
      <c r="O72" s="35"/>
      <c r="P72" s="59"/>
      <c r="Q72" s="10"/>
      <c r="R72" s="13">
        <f>SUM(E72:P72)</f>
        <v>0</v>
      </c>
      <c r="S72" s="3"/>
      <c r="T72" s="3"/>
      <c r="U72" s="160"/>
      <c r="V72" s="168"/>
      <c r="W72" s="168"/>
      <c r="X72" s="159"/>
      <c r="Y72" s="159"/>
      <c r="Z72" s="159"/>
      <c r="AA72" s="159"/>
      <c r="AB72" s="159"/>
      <c r="AC72" s="159"/>
      <c r="AD72" s="165"/>
      <c r="AE72" s="165"/>
      <c r="AF72" s="165"/>
      <c r="AG72" s="165"/>
      <c r="AH72" s="165"/>
      <c r="AI72" s="165"/>
      <c r="AJ72" s="165"/>
    </row>
    <row r="73" spans="1:36" s="78" customFormat="1" ht="12.75" customHeight="1" x14ac:dyDescent="0.2">
      <c r="A73" s="160"/>
      <c r="B73" s="159"/>
      <c r="C73" s="225" t="str">
        <f>IF('1. gads'!D74="","",'1. gads'!D74)</f>
        <v>Ar pamatdarbību nesaistīto aizdevumu pamatsummas un procenti</v>
      </c>
      <c r="D73" s="226"/>
      <c r="E73" s="35"/>
      <c r="F73" s="35"/>
      <c r="G73" s="35"/>
      <c r="H73" s="35"/>
      <c r="I73" s="35"/>
      <c r="J73" s="35"/>
      <c r="K73" s="35"/>
      <c r="L73" s="35"/>
      <c r="M73" s="35"/>
      <c r="N73" s="35"/>
      <c r="O73" s="35"/>
      <c r="P73" s="59"/>
      <c r="Q73" s="10"/>
      <c r="R73" s="13">
        <f t="shared" si="7"/>
        <v>0</v>
      </c>
      <c r="S73" s="3"/>
      <c r="T73" s="3"/>
      <c r="U73" s="160"/>
      <c r="V73" s="168"/>
      <c r="W73" s="168"/>
      <c r="X73" s="159"/>
      <c r="Y73" s="159"/>
      <c r="Z73" s="159"/>
      <c r="AA73" s="159"/>
      <c r="AB73" s="159"/>
      <c r="AC73" s="159"/>
      <c r="AD73" s="165"/>
      <c r="AE73" s="165"/>
      <c r="AF73" s="165"/>
      <c r="AG73" s="165"/>
      <c r="AH73" s="165"/>
      <c r="AI73" s="165"/>
      <c r="AJ73" s="165"/>
    </row>
    <row r="74" spans="1:36" s="78" customFormat="1" ht="12.75" customHeight="1" x14ac:dyDescent="0.2">
      <c r="A74" s="160"/>
      <c r="B74" s="159"/>
      <c r="C74" s="225" t="str">
        <f>IF('1. gads'!D75="","",'1. gads'!D75)</f>
        <v/>
      </c>
      <c r="D74" s="226"/>
      <c r="E74" s="35"/>
      <c r="F74" s="35"/>
      <c r="G74" s="35"/>
      <c r="H74" s="35"/>
      <c r="I74" s="35"/>
      <c r="J74" s="35"/>
      <c r="K74" s="35"/>
      <c r="L74" s="35"/>
      <c r="M74" s="35"/>
      <c r="N74" s="35"/>
      <c r="O74" s="35"/>
      <c r="P74" s="59"/>
      <c r="Q74" s="10"/>
      <c r="R74" s="13">
        <f t="shared" si="7"/>
        <v>0</v>
      </c>
      <c r="S74" s="3"/>
      <c r="T74" s="3"/>
      <c r="U74" s="160"/>
      <c r="V74" s="168"/>
      <c r="W74" s="168"/>
      <c r="X74" s="159"/>
      <c r="Y74" s="159"/>
      <c r="Z74" s="159"/>
      <c r="AA74" s="159"/>
      <c r="AB74" s="159"/>
      <c r="AC74" s="159"/>
      <c r="AD74" s="165"/>
      <c r="AE74" s="165"/>
      <c r="AF74" s="165"/>
      <c r="AG74" s="165"/>
      <c r="AH74" s="165"/>
      <c r="AI74" s="165"/>
      <c r="AJ74" s="165"/>
    </row>
    <row r="75" spans="1:36" s="78" customFormat="1" ht="12.75" customHeight="1" x14ac:dyDescent="0.2">
      <c r="A75" s="160"/>
      <c r="B75" s="159"/>
      <c r="C75" s="225" t="str">
        <f>IF('1. gads'!D76="","",'1. gads'!D76)</f>
        <v/>
      </c>
      <c r="D75" s="226"/>
      <c r="E75" s="35"/>
      <c r="F75" s="35"/>
      <c r="G75" s="35"/>
      <c r="H75" s="35"/>
      <c r="I75" s="35"/>
      <c r="J75" s="35"/>
      <c r="K75" s="35"/>
      <c r="L75" s="35"/>
      <c r="M75" s="35"/>
      <c r="N75" s="35"/>
      <c r="O75" s="35"/>
      <c r="P75" s="59"/>
      <c r="Q75" s="10"/>
      <c r="R75" s="13">
        <f t="shared" si="7"/>
        <v>0</v>
      </c>
      <c r="S75" s="3"/>
      <c r="T75" s="3"/>
      <c r="U75" s="160"/>
      <c r="V75" s="168"/>
      <c r="W75" s="168"/>
      <c r="X75" s="159"/>
      <c r="Y75" s="159"/>
      <c r="Z75" s="159"/>
      <c r="AA75" s="159"/>
      <c r="AB75" s="159"/>
      <c r="AC75" s="159"/>
      <c r="AD75" s="165"/>
      <c r="AE75" s="165"/>
      <c r="AF75" s="165"/>
      <c r="AG75" s="165"/>
      <c r="AH75" s="165"/>
      <c r="AI75" s="165"/>
      <c r="AJ75" s="165"/>
    </row>
    <row r="76" spans="1:36" s="78" customFormat="1" ht="12.75" customHeight="1" x14ac:dyDescent="0.2">
      <c r="A76" s="160"/>
      <c r="B76" s="159"/>
      <c r="C76" s="225" t="str">
        <f>IF('1. gads'!D77="","",'1. gads'!D77)</f>
        <v/>
      </c>
      <c r="D76" s="226"/>
      <c r="E76" s="35"/>
      <c r="F76" s="35"/>
      <c r="G76" s="35"/>
      <c r="H76" s="35"/>
      <c r="I76" s="35"/>
      <c r="J76" s="35"/>
      <c r="K76" s="35"/>
      <c r="L76" s="35"/>
      <c r="M76" s="35"/>
      <c r="N76" s="35"/>
      <c r="O76" s="35"/>
      <c r="P76" s="59"/>
      <c r="Q76" s="10"/>
      <c r="R76" s="13">
        <f t="shared" si="7"/>
        <v>0</v>
      </c>
      <c r="S76" s="3"/>
      <c r="T76" s="3"/>
      <c r="U76" s="160"/>
      <c r="V76" s="168"/>
      <c r="W76" s="168"/>
      <c r="X76" s="159"/>
      <c r="Y76" s="159"/>
      <c r="Z76" s="159"/>
      <c r="AA76" s="159"/>
      <c r="AB76" s="159"/>
      <c r="AC76" s="159"/>
      <c r="AD76" s="165"/>
      <c r="AE76" s="165"/>
      <c r="AF76" s="165"/>
      <c r="AG76" s="165"/>
      <c r="AH76" s="165"/>
      <c r="AI76" s="165"/>
      <c r="AJ76" s="165"/>
    </row>
    <row r="77" spans="1:36" s="78" customFormat="1" ht="12.75" customHeight="1" x14ac:dyDescent="0.2">
      <c r="A77" s="160"/>
      <c r="B77" s="159"/>
      <c r="C77" s="225" t="str">
        <f>IF('1. gads'!D78="","",'1. gads'!D78)</f>
        <v/>
      </c>
      <c r="D77" s="226"/>
      <c r="E77" s="35"/>
      <c r="F77" s="35"/>
      <c r="G77" s="35"/>
      <c r="H77" s="35"/>
      <c r="I77" s="35"/>
      <c r="J77" s="35"/>
      <c r="K77" s="35"/>
      <c r="L77" s="35"/>
      <c r="M77" s="35"/>
      <c r="N77" s="35"/>
      <c r="O77" s="35"/>
      <c r="P77" s="59"/>
      <c r="Q77" s="10"/>
      <c r="R77" s="13">
        <f>SUM(E77:P77)</f>
        <v>0</v>
      </c>
      <c r="S77" s="3"/>
      <c r="T77" s="3"/>
      <c r="U77" s="160"/>
      <c r="V77" s="168"/>
      <c r="W77" s="168"/>
      <c r="X77" s="159"/>
      <c r="Y77" s="159"/>
      <c r="Z77" s="159"/>
      <c r="AA77" s="159"/>
      <c r="AB77" s="159"/>
      <c r="AC77" s="159"/>
      <c r="AD77" s="165"/>
      <c r="AE77" s="165"/>
      <c r="AF77" s="165"/>
      <c r="AG77" s="165"/>
      <c r="AH77" s="165"/>
      <c r="AI77" s="165"/>
      <c r="AJ77" s="165"/>
    </row>
    <row r="78" spans="1:36" s="78" customFormat="1" ht="12.75" customHeight="1" x14ac:dyDescent="0.2">
      <c r="A78" s="160"/>
      <c r="B78" s="159"/>
      <c r="C78" s="225" t="str">
        <f>IF('1. gads'!D79="","",'1. gads'!D79)</f>
        <v xml:space="preserve">Ienākuma nodoklis </v>
      </c>
      <c r="D78" s="226"/>
      <c r="E78" s="35"/>
      <c r="F78" s="35"/>
      <c r="G78" s="35"/>
      <c r="H78" s="35"/>
      <c r="I78" s="35"/>
      <c r="J78" s="35"/>
      <c r="K78" s="35"/>
      <c r="L78" s="35"/>
      <c r="M78" s="35"/>
      <c r="N78" s="35"/>
      <c r="O78" s="35"/>
      <c r="P78" s="59"/>
      <c r="Q78" s="10"/>
      <c r="R78" s="13">
        <f t="shared" si="7"/>
        <v>0</v>
      </c>
      <c r="S78" s="3"/>
      <c r="T78" s="3"/>
      <c r="U78" s="160"/>
      <c r="V78" s="168"/>
      <c r="W78" s="168"/>
      <c r="X78" s="159"/>
      <c r="Y78" s="159"/>
      <c r="Z78" s="159"/>
      <c r="AA78" s="159"/>
      <c r="AB78" s="159"/>
      <c r="AC78" s="159"/>
      <c r="AD78" s="165"/>
      <c r="AE78" s="165"/>
      <c r="AF78" s="165"/>
      <c r="AG78" s="165"/>
      <c r="AH78" s="165"/>
      <c r="AI78" s="165"/>
      <c r="AJ78" s="165"/>
    </row>
    <row r="79" spans="1:36" s="78" customFormat="1" ht="12.75" customHeight="1" x14ac:dyDescent="0.2">
      <c r="A79" s="160"/>
      <c r="B79" s="159"/>
      <c r="C79" s="227" t="str">
        <f>IF('1. gads'!D80="","",'1. gads'!D80)</f>
        <v/>
      </c>
      <c r="D79" s="228"/>
      <c r="E79" s="53"/>
      <c r="F79" s="53"/>
      <c r="G79" s="53"/>
      <c r="H79" s="53"/>
      <c r="I79" s="53"/>
      <c r="J79" s="53"/>
      <c r="K79" s="53"/>
      <c r="L79" s="53"/>
      <c r="M79" s="53"/>
      <c r="N79" s="53"/>
      <c r="O79" s="53"/>
      <c r="P79" s="63"/>
      <c r="Q79" s="10"/>
      <c r="R79" s="13">
        <f>SUM(E79:P79)</f>
        <v>0</v>
      </c>
      <c r="S79" s="3"/>
      <c r="T79" s="3"/>
      <c r="U79" s="160"/>
      <c r="V79" s="168"/>
      <c r="W79" s="168"/>
      <c r="X79" s="159"/>
      <c r="Y79" s="159"/>
      <c r="Z79" s="159"/>
      <c r="AA79" s="159"/>
      <c r="AB79" s="159"/>
      <c r="AC79" s="159"/>
      <c r="AD79" s="165"/>
      <c r="AE79" s="165"/>
      <c r="AF79" s="165"/>
      <c r="AG79" s="165"/>
      <c r="AH79" s="165"/>
      <c r="AI79" s="165"/>
      <c r="AJ79" s="165"/>
    </row>
    <row r="80" spans="1:36" s="78" customFormat="1" ht="12.75" customHeight="1" x14ac:dyDescent="0.2">
      <c r="A80" s="160"/>
      <c r="B80" s="159"/>
      <c r="C80" s="229" t="s">
        <v>57</v>
      </c>
      <c r="D80" s="230"/>
      <c r="E80" s="112">
        <f>'1. gads'!Q31-'1. gads'!Q71</f>
        <v>0</v>
      </c>
      <c r="F80" s="112">
        <f>E30-E70</f>
        <v>0</v>
      </c>
      <c r="G80" s="112">
        <f t="shared" ref="G80:P80" si="11">F30-F70</f>
        <v>0</v>
      </c>
      <c r="H80" s="112">
        <f t="shared" si="11"/>
        <v>0</v>
      </c>
      <c r="I80" s="112">
        <f t="shared" si="11"/>
        <v>0</v>
      </c>
      <c r="J80" s="112">
        <f t="shared" si="11"/>
        <v>0</v>
      </c>
      <c r="K80" s="112">
        <f t="shared" si="11"/>
        <v>0</v>
      </c>
      <c r="L80" s="112">
        <f t="shared" si="11"/>
        <v>0</v>
      </c>
      <c r="M80" s="112">
        <f t="shared" si="11"/>
        <v>0</v>
      </c>
      <c r="N80" s="112">
        <f t="shared" si="11"/>
        <v>0</v>
      </c>
      <c r="O80" s="112">
        <f t="shared" si="11"/>
        <v>0</v>
      </c>
      <c r="P80" s="113">
        <f t="shared" si="11"/>
        <v>0</v>
      </c>
      <c r="Q80" s="14"/>
      <c r="R80" s="13">
        <f>SUM(E80:P80)</f>
        <v>0</v>
      </c>
      <c r="S80" s="3"/>
      <c r="T80" s="3"/>
      <c r="U80" s="160"/>
      <c r="V80" s="2"/>
      <c r="W80" s="2"/>
      <c r="X80" s="159"/>
      <c r="Y80" s="159"/>
      <c r="Z80" s="159"/>
      <c r="AA80" s="159"/>
      <c r="AB80" s="159"/>
      <c r="AC80" s="159"/>
      <c r="AD80" s="165"/>
      <c r="AE80" s="165"/>
      <c r="AF80" s="165"/>
      <c r="AG80" s="165"/>
      <c r="AH80" s="165"/>
      <c r="AI80" s="165"/>
      <c r="AJ80" s="165"/>
    </row>
    <row r="81" spans="1:36" ht="21.75" customHeight="1" thickBot="1" x14ac:dyDescent="0.25">
      <c r="A81" s="160"/>
      <c r="B81" s="161"/>
      <c r="C81" s="130"/>
      <c r="D81" s="131" t="s">
        <v>58</v>
      </c>
      <c r="E81" s="132">
        <f>SUM(E34,E49,E64,E65:E80)</f>
        <v>0</v>
      </c>
      <c r="F81" s="132">
        <f t="shared" ref="F81:R81" si="12">SUM(F34,F49,F64,F65:F80)</f>
        <v>0</v>
      </c>
      <c r="G81" s="132">
        <f t="shared" si="12"/>
        <v>0</v>
      </c>
      <c r="H81" s="132">
        <f t="shared" si="12"/>
        <v>0</v>
      </c>
      <c r="I81" s="132">
        <f t="shared" si="12"/>
        <v>0</v>
      </c>
      <c r="J81" s="132">
        <f t="shared" si="12"/>
        <v>0</v>
      </c>
      <c r="K81" s="132">
        <f t="shared" si="12"/>
        <v>0</v>
      </c>
      <c r="L81" s="132">
        <f t="shared" si="12"/>
        <v>0</v>
      </c>
      <c r="M81" s="132">
        <f t="shared" si="12"/>
        <v>0</v>
      </c>
      <c r="N81" s="132">
        <f t="shared" si="12"/>
        <v>0</v>
      </c>
      <c r="O81" s="132">
        <f t="shared" si="12"/>
        <v>0</v>
      </c>
      <c r="P81" s="132">
        <f t="shared" si="12"/>
        <v>0</v>
      </c>
      <c r="Q81" s="132"/>
      <c r="R81" s="132">
        <f t="shared" si="12"/>
        <v>0</v>
      </c>
      <c r="S81" s="3"/>
      <c r="T81" s="3"/>
      <c r="U81" s="160"/>
      <c r="V81" s="5"/>
      <c r="W81" s="5"/>
      <c r="X81" s="159"/>
      <c r="Y81" s="159"/>
      <c r="Z81" s="159"/>
      <c r="AA81" s="159"/>
      <c r="AB81" s="159"/>
      <c r="AC81" s="159"/>
      <c r="AD81" s="165"/>
      <c r="AE81" s="165"/>
      <c r="AF81" s="165"/>
      <c r="AG81" s="165"/>
      <c r="AH81" s="165"/>
      <c r="AI81" s="165"/>
      <c r="AJ81" s="165"/>
    </row>
    <row r="82" spans="1:36" ht="12.75" customHeight="1" x14ac:dyDescent="0.2">
      <c r="A82" s="160"/>
      <c r="B82" s="159"/>
      <c r="C82" s="159"/>
      <c r="D82" s="6" t="s">
        <v>59</v>
      </c>
      <c r="E82" s="13">
        <f>E31-E81</f>
        <v>0</v>
      </c>
      <c r="F82" s="13">
        <f t="shared" ref="F82:R82" si="13">F31-F81</f>
        <v>0</v>
      </c>
      <c r="G82" s="13">
        <f t="shared" si="13"/>
        <v>0</v>
      </c>
      <c r="H82" s="13">
        <f t="shared" si="13"/>
        <v>0</v>
      </c>
      <c r="I82" s="13">
        <f t="shared" si="13"/>
        <v>0</v>
      </c>
      <c r="J82" s="13">
        <f t="shared" si="13"/>
        <v>0</v>
      </c>
      <c r="K82" s="13">
        <f t="shared" si="13"/>
        <v>0</v>
      </c>
      <c r="L82" s="13">
        <f t="shared" si="13"/>
        <v>0</v>
      </c>
      <c r="M82" s="13">
        <f t="shared" si="13"/>
        <v>0</v>
      </c>
      <c r="N82" s="13">
        <f t="shared" si="13"/>
        <v>0</v>
      </c>
      <c r="O82" s="13">
        <f t="shared" si="13"/>
        <v>0</v>
      </c>
      <c r="P82" s="13">
        <f t="shared" si="13"/>
        <v>0</v>
      </c>
      <c r="Q82" s="13"/>
      <c r="R82" s="13">
        <f t="shared" si="13"/>
        <v>0</v>
      </c>
      <c r="S82" s="3"/>
      <c r="T82" s="3"/>
      <c r="U82" s="160"/>
      <c r="V82" s="5"/>
      <c r="W82" s="5"/>
      <c r="X82" s="159"/>
      <c r="Y82" s="159"/>
      <c r="Z82" s="159"/>
      <c r="AA82" s="159"/>
      <c r="AB82" s="159"/>
      <c r="AC82" s="159"/>
      <c r="AD82" s="165"/>
      <c r="AE82" s="165"/>
      <c r="AF82" s="165"/>
      <c r="AG82" s="165"/>
      <c r="AH82" s="165"/>
      <c r="AI82" s="165"/>
      <c r="AJ82" s="165"/>
    </row>
    <row r="83" spans="1:36" s="78" customFormat="1" ht="7.5" hidden="1" customHeight="1" thickBot="1" x14ac:dyDescent="0.25">
      <c r="A83" s="160"/>
      <c r="B83" s="159"/>
      <c r="C83" s="2"/>
      <c r="D83" s="2"/>
      <c r="E83" s="13"/>
      <c r="F83" s="13"/>
      <c r="G83" s="13"/>
      <c r="H83" s="13"/>
      <c r="I83" s="13"/>
      <c r="J83" s="13"/>
      <c r="K83" s="13"/>
      <c r="L83" s="13"/>
      <c r="M83" s="13"/>
      <c r="N83" s="13"/>
      <c r="O83" s="13"/>
      <c r="P83" s="13"/>
      <c r="Q83" s="13"/>
      <c r="R83" s="13"/>
      <c r="S83" s="3"/>
      <c r="T83" s="3"/>
      <c r="U83" s="160"/>
      <c r="V83" s="2"/>
      <c r="W83" s="2"/>
      <c r="X83" s="159"/>
      <c r="Y83" s="159"/>
      <c r="Z83" s="159"/>
      <c r="AA83" s="159"/>
      <c r="AB83" s="159"/>
      <c r="AC83" s="159"/>
      <c r="AD83" s="165"/>
      <c r="AE83" s="165"/>
      <c r="AF83" s="165"/>
      <c r="AG83" s="165"/>
      <c r="AH83" s="165"/>
      <c r="AI83" s="165"/>
      <c r="AJ83" s="165"/>
    </row>
    <row r="84" spans="1:36" ht="12.75" customHeight="1" x14ac:dyDescent="0.2">
      <c r="A84" s="160"/>
      <c r="B84" s="159"/>
      <c r="C84" s="6"/>
      <c r="D84" s="6" t="s">
        <v>60</v>
      </c>
      <c r="E84" s="13">
        <f t="shared" ref="E84:P84" si="14">E6+E31-E81</f>
        <v>0</v>
      </c>
      <c r="F84" s="13">
        <f t="shared" si="14"/>
        <v>0</v>
      </c>
      <c r="G84" s="13">
        <f t="shared" si="14"/>
        <v>0</v>
      </c>
      <c r="H84" s="13">
        <f t="shared" si="14"/>
        <v>0</v>
      </c>
      <c r="I84" s="13">
        <f t="shared" si="14"/>
        <v>0</v>
      </c>
      <c r="J84" s="13">
        <f t="shared" si="14"/>
        <v>0</v>
      </c>
      <c r="K84" s="13">
        <f t="shared" si="14"/>
        <v>0</v>
      </c>
      <c r="L84" s="13">
        <f t="shared" si="14"/>
        <v>0</v>
      </c>
      <c r="M84" s="13">
        <f t="shared" si="14"/>
        <v>0</v>
      </c>
      <c r="N84" s="13">
        <f t="shared" si="14"/>
        <v>0</v>
      </c>
      <c r="O84" s="13">
        <f t="shared" si="14"/>
        <v>0</v>
      </c>
      <c r="P84" s="13">
        <f t="shared" si="14"/>
        <v>0</v>
      </c>
      <c r="Q84" s="13"/>
      <c r="R84" s="13"/>
      <c r="S84" s="3"/>
      <c r="T84" s="3"/>
      <c r="U84" s="160"/>
      <c r="V84" s="5"/>
      <c r="W84" s="5"/>
      <c r="X84" s="159"/>
      <c r="Y84" s="159"/>
      <c r="Z84" s="159"/>
      <c r="AA84" s="159"/>
      <c r="AB84" s="159"/>
      <c r="AC84" s="159"/>
      <c r="AD84" s="165"/>
      <c r="AE84" s="165"/>
      <c r="AF84" s="165"/>
      <c r="AG84" s="165"/>
      <c r="AH84" s="165"/>
      <c r="AI84" s="165"/>
      <c r="AJ84" s="165"/>
    </row>
    <row r="85" spans="1:36" s="78" customFormat="1" ht="21.75" customHeight="1" x14ac:dyDescent="0.2">
      <c r="A85" s="160"/>
      <c r="B85" s="159"/>
      <c r="C85" s="231" t="s">
        <v>61</v>
      </c>
      <c r="D85" s="231"/>
      <c r="E85" s="207" t="s">
        <v>62</v>
      </c>
      <c r="F85" s="207"/>
      <c r="G85" s="220" t="str">
        <f>IF('1. gads'!H86="","",'1. gads'!H86)</f>
        <v/>
      </c>
      <c r="H85" s="220"/>
      <c r="I85" s="220"/>
      <c r="J85" s="220"/>
      <c r="K85" s="159"/>
      <c r="L85" s="221" t="str">
        <f>IF('1. gads'!M86="","",'1. gads'!M86)</f>
        <v/>
      </c>
      <c r="M85" s="221"/>
      <c r="N85" s="12"/>
      <c r="O85" s="218"/>
      <c r="P85" s="218"/>
      <c r="Q85" s="159"/>
      <c r="R85" s="159"/>
      <c r="S85" s="3"/>
      <c r="T85" s="3"/>
      <c r="U85" s="160"/>
      <c r="V85" s="3"/>
      <c r="W85" s="3"/>
      <c r="X85" s="3"/>
      <c r="Y85" s="159"/>
      <c r="Z85" s="159"/>
      <c r="AA85" s="159"/>
      <c r="AB85" s="159"/>
      <c r="AC85" s="159"/>
      <c r="AD85" s="159"/>
      <c r="AE85" s="159"/>
      <c r="AF85" s="159"/>
      <c r="AG85" s="159"/>
      <c r="AH85" s="159"/>
      <c r="AI85" s="159"/>
      <c r="AJ85" s="159"/>
    </row>
    <row r="86" spans="1:36" ht="12.75" x14ac:dyDescent="0.2">
      <c r="A86" s="160"/>
      <c r="B86" s="159"/>
      <c r="C86" s="231"/>
      <c r="D86" s="231"/>
      <c r="E86" s="159"/>
      <c r="F86" s="159"/>
      <c r="G86" s="219" t="s">
        <v>63</v>
      </c>
      <c r="H86" s="219"/>
      <c r="I86" s="219"/>
      <c r="J86" s="219"/>
      <c r="K86" s="73"/>
      <c r="L86" s="215" t="s">
        <v>64</v>
      </c>
      <c r="M86" s="215"/>
      <c r="N86" s="73"/>
      <c r="O86" s="215" t="s">
        <v>65</v>
      </c>
      <c r="P86" s="215"/>
      <c r="Q86" s="159"/>
      <c r="R86" s="3"/>
      <c r="S86" s="159"/>
      <c r="T86" s="159"/>
      <c r="U86" s="160"/>
      <c r="V86" s="159"/>
      <c r="W86" s="159"/>
      <c r="X86" s="159"/>
      <c r="Y86" s="159"/>
      <c r="Z86" s="159"/>
      <c r="AA86" s="159"/>
      <c r="AB86" s="159"/>
      <c r="AC86" s="159"/>
      <c r="AD86" s="159"/>
      <c r="AE86" s="159"/>
      <c r="AF86" s="159"/>
      <c r="AG86" s="159"/>
      <c r="AH86" s="159"/>
      <c r="AI86" s="159"/>
      <c r="AJ86" s="159"/>
    </row>
    <row r="87" spans="1:36" ht="12.75" customHeight="1" x14ac:dyDescent="0.2">
      <c r="A87" s="160"/>
      <c r="B87" s="159"/>
      <c r="C87" s="231"/>
      <c r="D87" s="231"/>
      <c r="E87" s="159"/>
      <c r="F87" s="159"/>
      <c r="G87" s="159"/>
      <c r="H87" s="159"/>
      <c r="I87" s="159"/>
      <c r="J87" s="159"/>
      <c r="K87" s="159"/>
      <c r="L87" s="159"/>
      <c r="M87" s="159"/>
      <c r="N87" s="159"/>
      <c r="O87" s="159"/>
      <c r="P87" s="159"/>
      <c r="Q87" s="159"/>
      <c r="R87" s="159"/>
      <c r="S87" s="159"/>
      <c r="T87" s="159"/>
      <c r="U87" s="160"/>
      <c r="V87" s="159"/>
      <c r="W87" s="159"/>
      <c r="X87" s="159"/>
      <c r="Y87" s="159"/>
      <c r="Z87" s="159"/>
      <c r="AA87" s="159"/>
      <c r="AB87" s="159"/>
      <c r="AC87" s="159"/>
      <c r="AD87" s="159"/>
      <c r="AE87" s="159"/>
      <c r="AF87" s="159"/>
      <c r="AG87" s="159"/>
      <c r="AH87" s="159"/>
      <c r="AI87" s="159"/>
      <c r="AJ87" s="159"/>
    </row>
    <row r="88" spans="1:36" ht="12.75" hidden="1" customHeight="1" x14ac:dyDescent="0.2">
      <c r="A88" s="160"/>
      <c r="B88" s="159"/>
      <c r="C88" s="159"/>
      <c r="D88" s="159"/>
      <c r="E88" s="159"/>
      <c r="F88" s="159"/>
      <c r="G88" s="159"/>
      <c r="H88" s="159"/>
      <c r="I88" s="159"/>
      <c r="J88" s="159"/>
      <c r="K88" s="159"/>
      <c r="L88" s="159"/>
      <c r="M88" s="159"/>
      <c r="N88" s="159"/>
      <c r="O88" s="159"/>
      <c r="P88" s="159"/>
      <c r="Q88" s="159"/>
      <c r="R88" s="159"/>
      <c r="S88" s="159"/>
      <c r="T88" s="159"/>
      <c r="U88" s="160"/>
      <c r="V88" s="159"/>
      <c r="W88" s="159"/>
      <c r="X88" s="159"/>
      <c r="Y88" s="159"/>
      <c r="Z88" s="159"/>
      <c r="AA88" s="159"/>
      <c r="AB88" s="159"/>
      <c r="AC88" s="159"/>
      <c r="AD88" s="159"/>
      <c r="AE88" s="159"/>
      <c r="AF88" s="159"/>
      <c r="AG88" s="159"/>
      <c r="AH88" s="159"/>
      <c r="AI88" s="159"/>
      <c r="AJ88" s="159"/>
    </row>
    <row r="89" spans="1:36" ht="12.75" hidden="1" customHeight="1" x14ac:dyDescent="0.2">
      <c r="A89" s="160"/>
      <c r="B89" s="159"/>
      <c r="C89" s="159"/>
      <c r="D89" s="159"/>
      <c r="E89" s="159"/>
      <c r="F89" s="159"/>
      <c r="G89" s="159"/>
      <c r="H89" s="159"/>
      <c r="I89" s="159"/>
      <c r="J89" s="159"/>
      <c r="K89" s="159"/>
      <c r="L89" s="159"/>
      <c r="M89" s="159"/>
      <c r="N89" s="159"/>
      <c r="O89" s="159"/>
      <c r="P89" s="159"/>
      <c r="Q89" s="159"/>
      <c r="R89" s="159"/>
      <c r="S89" s="159"/>
      <c r="T89" s="159"/>
      <c r="U89" s="160"/>
      <c r="V89" s="159"/>
      <c r="W89" s="159"/>
      <c r="X89" s="159"/>
      <c r="Y89" s="159"/>
      <c r="Z89" s="159"/>
      <c r="AA89" s="159"/>
      <c r="AB89" s="159"/>
      <c r="AC89" s="159"/>
      <c r="AD89" s="159"/>
      <c r="AE89" s="159"/>
      <c r="AF89" s="159"/>
      <c r="AG89" s="159"/>
      <c r="AH89" s="159"/>
      <c r="AI89" s="159"/>
      <c r="AJ89" s="159"/>
    </row>
    <row r="90" spans="1:36" ht="12.75" hidden="1" customHeight="1" x14ac:dyDescent="0.2">
      <c r="A90" s="160"/>
      <c r="B90" s="159"/>
      <c r="C90" s="159"/>
      <c r="D90" s="159"/>
      <c r="E90" s="159"/>
      <c r="F90" s="159"/>
      <c r="G90" s="159"/>
      <c r="H90" s="159"/>
      <c r="I90" s="159"/>
      <c r="J90" s="159"/>
      <c r="K90" s="159"/>
      <c r="L90" s="159"/>
      <c r="M90" s="159"/>
      <c r="N90" s="159"/>
      <c r="O90" s="159"/>
      <c r="P90" s="159"/>
      <c r="Q90" s="159"/>
      <c r="R90" s="159"/>
      <c r="S90" s="159"/>
      <c r="T90" s="159"/>
      <c r="U90" s="160"/>
      <c r="V90" s="159"/>
      <c r="W90" s="159"/>
      <c r="X90" s="159"/>
      <c r="Y90" s="159"/>
      <c r="Z90" s="159"/>
      <c r="AA90" s="159"/>
      <c r="AB90" s="159"/>
      <c r="AC90" s="159"/>
      <c r="AD90" s="159"/>
      <c r="AE90" s="159"/>
      <c r="AF90" s="159"/>
      <c r="AG90" s="159"/>
      <c r="AH90" s="159"/>
      <c r="AI90" s="159"/>
      <c r="AJ90" s="159"/>
    </row>
    <row r="91" spans="1:36" ht="12.75" hidden="1" customHeight="1" x14ac:dyDescent="0.2">
      <c r="A91" s="160"/>
      <c r="B91" s="159"/>
      <c r="C91" s="159"/>
      <c r="D91" s="159"/>
      <c r="E91" s="159"/>
      <c r="F91" s="159"/>
      <c r="G91" s="159"/>
      <c r="H91" s="159"/>
      <c r="I91" s="159"/>
      <c r="J91" s="159"/>
      <c r="K91" s="159"/>
      <c r="L91" s="159"/>
      <c r="M91" s="159"/>
      <c r="N91" s="159"/>
      <c r="O91" s="159"/>
      <c r="P91" s="159"/>
      <c r="Q91" s="159"/>
      <c r="R91" s="159"/>
      <c r="S91" s="159"/>
      <c r="T91" s="159"/>
      <c r="U91" s="160"/>
      <c r="V91" s="159"/>
      <c r="W91" s="159"/>
      <c r="X91" s="159"/>
      <c r="Y91" s="159"/>
      <c r="Z91" s="159"/>
      <c r="AA91" s="159"/>
      <c r="AB91" s="159"/>
      <c r="AC91" s="159"/>
      <c r="AD91" s="159"/>
      <c r="AE91" s="159"/>
      <c r="AF91" s="159"/>
      <c r="AG91" s="159"/>
      <c r="AH91" s="159"/>
      <c r="AI91" s="159"/>
      <c r="AJ91" s="159"/>
    </row>
    <row r="92" spans="1:36" ht="12.75" hidden="1" customHeight="1" x14ac:dyDescent="0.2">
      <c r="A92" s="160"/>
      <c r="B92" s="159"/>
      <c r="C92" s="159"/>
      <c r="D92" s="159"/>
      <c r="E92" s="159"/>
      <c r="F92" s="159"/>
      <c r="G92" s="159"/>
      <c r="H92" s="159"/>
      <c r="I92" s="159"/>
      <c r="J92" s="159"/>
      <c r="K92" s="159"/>
      <c r="L92" s="159"/>
      <c r="M92" s="159"/>
      <c r="N92" s="159"/>
      <c r="O92" s="159"/>
      <c r="P92" s="159"/>
      <c r="Q92" s="159"/>
      <c r="R92" s="159"/>
      <c r="S92" s="159"/>
      <c r="T92" s="159"/>
      <c r="U92" s="160"/>
      <c r="V92" s="159"/>
      <c r="W92" s="159"/>
      <c r="X92" s="159"/>
      <c r="Y92" s="159"/>
      <c r="Z92" s="159"/>
      <c r="AA92" s="159"/>
      <c r="AB92" s="159"/>
      <c r="AC92" s="159"/>
      <c r="AD92" s="159"/>
      <c r="AE92" s="159"/>
      <c r="AF92" s="159"/>
      <c r="AG92" s="159"/>
      <c r="AH92" s="159"/>
      <c r="AI92" s="159"/>
      <c r="AJ92" s="159"/>
    </row>
    <row r="93" spans="1:36" ht="12.75" hidden="1" customHeight="1" x14ac:dyDescent="0.2">
      <c r="A93" s="160"/>
      <c r="B93" s="159"/>
      <c r="C93" s="159"/>
      <c r="D93" s="159"/>
      <c r="E93" s="159"/>
      <c r="F93" s="159"/>
      <c r="G93" s="159"/>
      <c r="H93" s="159"/>
      <c r="I93" s="159"/>
      <c r="J93" s="159"/>
      <c r="K93" s="159"/>
      <c r="L93" s="159"/>
      <c r="M93" s="159"/>
      <c r="N93" s="159"/>
      <c r="O93" s="159"/>
      <c r="P93" s="159"/>
      <c r="Q93" s="159"/>
      <c r="R93" s="159"/>
      <c r="S93" s="159"/>
      <c r="T93" s="159"/>
      <c r="U93" s="160"/>
      <c r="V93" s="159"/>
      <c r="W93" s="159"/>
      <c r="X93" s="159"/>
      <c r="Y93" s="159"/>
      <c r="Z93" s="159"/>
      <c r="AA93" s="159"/>
      <c r="AB93" s="159"/>
      <c r="AC93" s="159"/>
      <c r="AD93" s="159"/>
      <c r="AE93" s="159"/>
      <c r="AF93" s="159"/>
      <c r="AG93" s="159"/>
      <c r="AH93" s="159"/>
      <c r="AI93" s="159"/>
      <c r="AJ93" s="159"/>
    </row>
    <row r="94" spans="1:36" ht="12.75" hidden="1" customHeight="1" x14ac:dyDescent="0.2">
      <c r="A94" s="160"/>
      <c r="B94" s="159"/>
      <c r="C94" s="159"/>
      <c r="D94" s="159"/>
      <c r="E94" s="159"/>
      <c r="F94" s="159"/>
      <c r="G94" s="159"/>
      <c r="H94" s="159"/>
      <c r="I94" s="159"/>
      <c r="J94" s="159"/>
      <c r="K94" s="159"/>
      <c r="L94" s="159"/>
      <c r="M94" s="159"/>
      <c r="N94" s="159"/>
      <c r="O94" s="159"/>
      <c r="P94" s="159"/>
      <c r="Q94" s="159"/>
      <c r="R94" s="159"/>
      <c r="S94" s="159"/>
      <c r="T94" s="159"/>
      <c r="U94" s="160"/>
      <c r="V94" s="159"/>
      <c r="W94" s="159"/>
      <c r="X94" s="159"/>
      <c r="Y94" s="159"/>
      <c r="Z94" s="159"/>
      <c r="AA94" s="159"/>
      <c r="AB94" s="159"/>
      <c r="AC94" s="159"/>
      <c r="AD94" s="159"/>
      <c r="AE94" s="159"/>
      <c r="AF94" s="159"/>
      <c r="AG94" s="159"/>
      <c r="AH94" s="159"/>
      <c r="AI94" s="159"/>
      <c r="AJ94" s="159"/>
    </row>
    <row r="95" spans="1:36" ht="12.75" hidden="1" customHeight="1" x14ac:dyDescent="0.2">
      <c r="A95" s="160"/>
      <c r="B95" s="159"/>
      <c r="C95" s="159"/>
      <c r="D95" s="159"/>
      <c r="E95" s="159"/>
      <c r="F95" s="159"/>
      <c r="G95" s="159"/>
      <c r="H95" s="159"/>
      <c r="I95" s="159"/>
      <c r="J95" s="159"/>
      <c r="K95" s="159"/>
      <c r="L95" s="159"/>
      <c r="M95" s="159"/>
      <c r="N95" s="159"/>
      <c r="O95" s="159"/>
      <c r="P95" s="159"/>
      <c r="Q95" s="159"/>
      <c r="R95" s="159"/>
      <c r="S95" s="159"/>
      <c r="T95" s="159"/>
      <c r="U95" s="160"/>
      <c r="V95" s="159"/>
      <c r="W95" s="159"/>
      <c r="X95" s="159"/>
      <c r="Y95" s="159"/>
      <c r="Z95" s="159"/>
      <c r="AA95" s="159"/>
      <c r="AB95" s="159"/>
      <c r="AC95" s="159"/>
      <c r="AD95" s="159"/>
      <c r="AE95" s="159"/>
      <c r="AF95" s="159"/>
      <c r="AG95" s="159"/>
      <c r="AH95" s="159"/>
      <c r="AI95" s="159"/>
      <c r="AJ95" s="159"/>
    </row>
    <row r="96" spans="1:36" ht="12.75" hidden="1" customHeight="1" x14ac:dyDescent="0.2">
      <c r="A96" s="160"/>
      <c r="B96" s="159"/>
      <c r="C96" s="159"/>
      <c r="D96" s="159"/>
      <c r="E96" s="159"/>
      <c r="F96" s="159"/>
      <c r="G96" s="159"/>
      <c r="H96" s="159"/>
      <c r="I96" s="159"/>
      <c r="J96" s="159"/>
      <c r="K96" s="159"/>
      <c r="L96" s="159"/>
      <c r="M96" s="159"/>
      <c r="N96" s="159"/>
      <c r="O96" s="159"/>
      <c r="P96" s="159"/>
      <c r="Q96" s="159"/>
      <c r="R96" s="159"/>
      <c r="S96" s="159"/>
      <c r="T96" s="159"/>
      <c r="U96" s="160"/>
      <c r="V96" s="159"/>
      <c r="W96" s="159"/>
      <c r="X96" s="159"/>
      <c r="Y96" s="159"/>
      <c r="Z96" s="159"/>
      <c r="AA96" s="159"/>
      <c r="AB96" s="159"/>
      <c r="AC96" s="159"/>
      <c r="AD96" s="159"/>
      <c r="AE96" s="159"/>
      <c r="AF96" s="159"/>
      <c r="AG96" s="159"/>
      <c r="AH96" s="159"/>
      <c r="AI96" s="159"/>
      <c r="AJ96" s="159"/>
    </row>
    <row r="97" ht="12.75" hidden="1" customHeight="1" x14ac:dyDescent="0.2"/>
    <row r="98" ht="12.75" hidden="1" customHeight="1" x14ac:dyDescent="0.2"/>
    <row r="99" ht="12.75" hidden="1" customHeight="1" x14ac:dyDescent="0.2"/>
    <row r="100" ht="12.75" hidden="1" customHeight="1" x14ac:dyDescent="0.2"/>
    <row r="101" ht="12.75" hidden="1" customHeight="1" x14ac:dyDescent="0.2"/>
    <row r="102" ht="12.75" hidden="1" customHeight="1" x14ac:dyDescent="0.2"/>
    <row r="103" ht="12.75" hidden="1" customHeight="1" x14ac:dyDescent="0.2"/>
  </sheetData>
  <sheetProtection algorithmName="SHA-512" hashValue="09Zyd+i4UOQ13ddTeKPziZnzcA6TyrU6+zmMhHaxrjsVaP3WQkhylF2ULKammpS9ZSphVzj2j+b3Saylx3uYTQ==" saltValue="9ca6EaHNawFZ3d5f2m8pVA==" spinCount="100000" sheet="1" objects="1" scenarios="1"/>
  <protectedRanges>
    <protectedRange sqref="E65:Q69 E25:Q29 E34:Q48 E51:Q63 E71:Q79 E91:Q92 E8:Q22 Q70" name="Range1"/>
    <protectedRange sqref="B2:B3 C4" name="Range1_1"/>
    <protectedRange sqref="G85" name="Range6"/>
    <protectedRange sqref="H85" name="Range4_1_2_1"/>
    <protectedRange sqref="H85" name="Range3_1"/>
  </protectedRanges>
  <mergeCells count="20">
    <mergeCell ref="C75:D75"/>
    <mergeCell ref="C70:D70"/>
    <mergeCell ref="C71:D71"/>
    <mergeCell ref="C72:D72"/>
    <mergeCell ref="C73:D73"/>
    <mergeCell ref="C74:D74"/>
    <mergeCell ref="G86:J86"/>
    <mergeCell ref="L86:M86"/>
    <mergeCell ref="O86:P86"/>
    <mergeCell ref="C76:D76"/>
    <mergeCell ref="C77:D77"/>
    <mergeCell ref="C78:D78"/>
    <mergeCell ref="C79:D79"/>
    <mergeCell ref="C80:D80"/>
    <mergeCell ref="C85:D87"/>
    <mergeCell ref="I2:R3"/>
    <mergeCell ref="E85:F85"/>
    <mergeCell ref="G85:J85"/>
    <mergeCell ref="L85:M85"/>
    <mergeCell ref="O85:P85"/>
  </mergeCells>
  <conditionalFormatting sqref="E82:P84 R82:R84">
    <cfRule type="cellIs" dxfId="3" priority="1" stopIfTrue="1" operator="greaterThanOrEqual">
      <formula>0</formula>
    </cfRule>
    <cfRule type="cellIs" dxfId="2" priority="2" stopIfTrue="1" operator="lessThan">
      <formula>0</formula>
    </cfRule>
  </conditionalFormatting>
  <dataValidations count="1">
    <dataValidation operator="greaterThan" allowBlank="1" showErrorMessage="1" errorTitle="Nepareizs skaitļa formāts!" error="Laukā drīkst ievadīt tikai skaitli bez cipariem aiz komata!" sqref="E8:P9 E12:P22 E25:P29 E34:P34 E36:P48 E51:P63 E65:P69 E71:P80" xr:uid="{00000000-0002-0000-0200-000000000000}"/>
  </dataValidations>
  <printOptions horizontalCentered="1"/>
  <pageMargins left="0.27559055118110237" right="0.27559055118110237" top="0.51181102362204722" bottom="0.43307086614173229" header="0.23622047244094491" footer="0.15748031496062992"/>
  <pageSetup paperSize="9" scale="89" fitToHeight="0" orientation="landscape" blackAndWhite="1" r:id="rId1"/>
  <headerFooter alignWithMargins="0">
    <oddFooter>&amp;L&amp;8 1. versija&amp;C&amp;8&amp;P. lp. no &amp;N&amp;R&amp;8&amp;D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AO103"/>
  <sheetViews>
    <sheetView zoomScaleNormal="100" workbookViewId="0">
      <selection activeCell="I2" sqref="I2:R3"/>
    </sheetView>
  </sheetViews>
  <sheetFormatPr defaultColWidth="0" defaultRowHeight="0" customHeight="1" zeroHeight="1" x14ac:dyDescent="0.2"/>
  <cols>
    <col min="1" max="1" width="1.5703125" style="97" customWidth="1"/>
    <col min="2" max="2" width="1.42578125" style="7" customWidth="1"/>
    <col min="3" max="3" width="42.85546875" style="7" customWidth="1"/>
    <col min="4" max="4" width="6.42578125" style="7" customWidth="1"/>
    <col min="5" max="16" width="8.28515625" style="7" customWidth="1"/>
    <col min="17" max="17" width="1.140625" style="7" customWidth="1"/>
    <col min="18" max="18" width="11" style="7" customWidth="1"/>
    <col min="19" max="20" width="1.7109375" style="7" customWidth="1"/>
    <col min="21" max="21" width="1.5703125" style="97" customWidth="1"/>
    <col min="22" max="23" width="9.28515625" style="7" hidden="1" customWidth="1"/>
    <col min="24" max="24" width="8.28515625" style="7" hidden="1" customWidth="1"/>
    <col min="25" max="28" width="9.140625" style="7" hidden="1" customWidth="1"/>
    <col min="29" max="29" width="2.5703125" style="7" hidden="1" customWidth="1"/>
    <col min="30" max="31" width="9.140625" style="7" hidden="1" customWidth="1"/>
    <col min="32" max="32" width="17.5703125" style="7" hidden="1" customWidth="1"/>
    <col min="33" max="16384" width="9.140625" style="7" hidden="1"/>
  </cols>
  <sheetData>
    <row r="1" spans="1:41" s="97" customFormat="1" ht="7.5" customHeight="1" x14ac:dyDescent="0.2">
      <c r="A1" s="160"/>
      <c r="B1" s="160"/>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160"/>
      <c r="AL1" s="160"/>
      <c r="AM1" s="160"/>
      <c r="AN1" s="160"/>
      <c r="AO1" s="160"/>
    </row>
    <row r="2" spans="1:41" ht="72.75" customHeight="1" x14ac:dyDescent="0.2">
      <c r="A2" s="160"/>
      <c r="B2" s="28"/>
      <c r="C2" s="159"/>
      <c r="D2" s="17"/>
      <c r="E2" s="9"/>
      <c r="F2" s="9"/>
      <c r="G2" s="159"/>
      <c r="H2" s="18"/>
      <c r="I2" s="206" t="s">
        <v>72</v>
      </c>
      <c r="J2" s="206"/>
      <c r="K2" s="206"/>
      <c r="L2" s="206"/>
      <c r="M2" s="206"/>
      <c r="N2" s="206"/>
      <c r="O2" s="206"/>
      <c r="P2" s="206"/>
      <c r="Q2" s="206"/>
      <c r="R2" s="206"/>
      <c r="S2" s="9"/>
      <c r="T2" s="9"/>
      <c r="U2" s="160"/>
      <c r="V2" s="17"/>
      <c r="W2" s="17"/>
      <c r="X2" s="159"/>
      <c r="Y2" s="159"/>
      <c r="Z2" s="159"/>
      <c r="AA2" s="159"/>
      <c r="AB2" s="159"/>
      <c r="AC2" s="159"/>
      <c r="AD2" s="9"/>
      <c r="AE2" s="9"/>
      <c r="AF2" s="9">
        <v>44</v>
      </c>
      <c r="AG2" s="9" t="str">
        <f>"A"&amp;AO54</f>
        <v>A66</v>
      </c>
      <c r="AH2" s="159"/>
      <c r="AI2" s="159"/>
      <c r="AJ2" s="159"/>
      <c r="AK2" s="159"/>
      <c r="AL2" s="159"/>
      <c r="AM2" s="159"/>
      <c r="AN2" s="159">
        <v>1</v>
      </c>
      <c r="AO2" s="159">
        <v>7</v>
      </c>
    </row>
    <row r="3" spans="1:41" ht="14.25" customHeight="1" x14ac:dyDescent="0.2">
      <c r="A3" s="160"/>
      <c r="B3" s="122" t="str">
        <f>IF('1. gads'!$C$3="","",'1. gads'!$C$3)</f>
        <v/>
      </c>
      <c r="C3" s="159"/>
      <c r="D3" s="17"/>
      <c r="E3" s="9"/>
      <c r="F3" s="9"/>
      <c r="G3" s="159"/>
      <c r="H3" s="18"/>
      <c r="I3" s="206"/>
      <c r="J3" s="206"/>
      <c r="K3" s="206"/>
      <c r="L3" s="206"/>
      <c r="M3" s="206"/>
      <c r="N3" s="206"/>
      <c r="O3" s="206"/>
      <c r="P3" s="206"/>
      <c r="Q3" s="206"/>
      <c r="R3" s="206"/>
      <c r="S3" s="9"/>
      <c r="T3" s="9"/>
      <c r="U3" s="160"/>
      <c r="V3" s="17"/>
      <c r="W3" s="17"/>
      <c r="X3" s="159"/>
      <c r="Y3" s="159"/>
      <c r="Z3" s="159"/>
      <c r="AA3" s="159"/>
      <c r="AB3" s="159"/>
      <c r="AC3" s="159"/>
      <c r="AD3" s="9"/>
      <c r="AE3" s="9"/>
      <c r="AF3" s="9"/>
      <c r="AG3" s="9"/>
      <c r="AH3" s="159"/>
      <c r="AI3" s="159"/>
      <c r="AJ3" s="159"/>
      <c r="AK3" s="159"/>
      <c r="AL3" s="159"/>
      <c r="AM3" s="159"/>
      <c r="AN3" s="159"/>
      <c r="AO3" s="159"/>
    </row>
    <row r="4" spans="1:41" ht="23.25" customHeight="1" thickBot="1" x14ac:dyDescent="0.25">
      <c r="A4" s="160"/>
      <c r="B4" s="133" t="s">
        <v>4</v>
      </c>
      <c r="C4" s="140"/>
      <c r="D4" s="137"/>
      <c r="E4" s="138"/>
      <c r="F4" s="138"/>
      <c r="G4" s="161"/>
      <c r="H4" s="139"/>
      <c r="I4" s="153"/>
      <c r="J4" s="154"/>
      <c r="K4" s="154"/>
      <c r="L4" s="154"/>
      <c r="M4" s="154"/>
      <c r="N4" s="138"/>
      <c r="O4" s="138"/>
      <c r="P4" s="138"/>
      <c r="Q4" s="138"/>
      <c r="R4" s="137"/>
      <c r="S4" s="9"/>
      <c r="T4" s="9"/>
      <c r="U4" s="160"/>
      <c r="V4" s="114"/>
      <c r="W4" s="17"/>
      <c r="X4" s="159"/>
      <c r="Y4" s="159"/>
      <c r="Z4" s="159"/>
      <c r="AA4" s="159"/>
      <c r="AB4" s="159"/>
      <c r="AC4" s="159"/>
      <c r="AD4" s="9"/>
      <c r="AE4" s="9"/>
      <c r="AF4" s="9"/>
      <c r="AG4" s="9"/>
      <c r="AH4" s="159"/>
      <c r="AI4" s="159"/>
      <c r="AJ4" s="159"/>
      <c r="AK4" s="159"/>
      <c r="AL4" s="159"/>
      <c r="AM4" s="159"/>
      <c r="AN4" s="159"/>
      <c r="AO4" s="159"/>
    </row>
    <row r="5" spans="1:41" ht="15.75" customHeight="1" x14ac:dyDescent="0.2">
      <c r="A5" s="160"/>
      <c r="B5" s="159"/>
      <c r="C5" s="1"/>
      <c r="D5" s="8"/>
      <c r="E5" s="152" t="str">
        <f>'1. gads'!F6</f>
        <v>mar</v>
      </c>
      <c r="F5" s="152" t="str">
        <f>'1. gads'!G6</f>
        <v>apr</v>
      </c>
      <c r="G5" s="152" t="str">
        <f>'1. gads'!H6</f>
        <v>mai</v>
      </c>
      <c r="H5" s="152" t="str">
        <f>'1. gads'!I6</f>
        <v>jūn</v>
      </c>
      <c r="I5" s="152" t="str">
        <f>'1. gads'!J6</f>
        <v>jūl</v>
      </c>
      <c r="J5" s="152" t="str">
        <f>'1. gads'!K6</f>
        <v>aug</v>
      </c>
      <c r="K5" s="152" t="str">
        <f>'1. gads'!L6</f>
        <v>sep</v>
      </c>
      <c r="L5" s="152" t="str">
        <f>'1. gads'!M6</f>
        <v>okt</v>
      </c>
      <c r="M5" s="152" t="str">
        <f>'1. gads'!N6</f>
        <v>nov</v>
      </c>
      <c r="N5" s="152" t="str">
        <f>'1. gads'!O6</f>
        <v>dec</v>
      </c>
      <c r="O5" s="152" t="str">
        <f>'1. gads'!P6</f>
        <v>jan</v>
      </c>
      <c r="P5" s="152" t="str">
        <f>'1. gads'!Q6</f>
        <v>feb</v>
      </c>
      <c r="Q5" s="152"/>
      <c r="R5" s="148" t="s">
        <v>6</v>
      </c>
      <c r="S5" s="3"/>
      <c r="T5" s="3"/>
      <c r="U5" s="160"/>
      <c r="V5" s="30"/>
      <c r="W5" s="1"/>
      <c r="X5" s="159"/>
      <c r="Y5" s="159"/>
      <c r="Z5" s="159"/>
      <c r="AA5" s="159"/>
      <c r="AB5" s="159"/>
      <c r="AC5" s="159"/>
      <c r="AD5" s="3"/>
      <c r="AE5" s="3"/>
      <c r="AF5" s="3" t="s">
        <v>66</v>
      </c>
      <c r="AG5" s="3"/>
      <c r="AH5" s="159"/>
      <c r="AI5" s="159"/>
      <c r="AJ5" s="159"/>
      <c r="AK5" s="159"/>
      <c r="AL5" s="159"/>
      <c r="AM5" s="159"/>
      <c r="AN5" s="159">
        <v>2</v>
      </c>
      <c r="AO5" s="159">
        <v>8</v>
      </c>
    </row>
    <row r="6" spans="1:41" ht="11.25" customHeight="1" x14ac:dyDescent="0.2">
      <c r="A6" s="160"/>
      <c r="B6" s="159"/>
      <c r="C6" s="6"/>
      <c r="D6" s="5"/>
      <c r="E6" s="13">
        <f>'3. gads'!P84</f>
        <v>0</v>
      </c>
      <c r="F6" s="13">
        <f>E84</f>
        <v>0</v>
      </c>
      <c r="G6" s="13">
        <f t="shared" ref="G6:P6" si="0">F84</f>
        <v>0</v>
      </c>
      <c r="H6" s="13">
        <f t="shared" si="0"/>
        <v>0</v>
      </c>
      <c r="I6" s="13">
        <f t="shared" si="0"/>
        <v>0</v>
      </c>
      <c r="J6" s="13">
        <f t="shared" si="0"/>
        <v>0</v>
      </c>
      <c r="K6" s="13">
        <f t="shared" si="0"/>
        <v>0</v>
      </c>
      <c r="L6" s="13">
        <f t="shared" si="0"/>
        <v>0</v>
      </c>
      <c r="M6" s="13">
        <f t="shared" si="0"/>
        <v>0</v>
      </c>
      <c r="N6" s="13">
        <f t="shared" si="0"/>
        <v>0</v>
      </c>
      <c r="O6" s="13">
        <f t="shared" si="0"/>
        <v>0</v>
      </c>
      <c r="P6" s="13">
        <f t="shared" si="0"/>
        <v>0</v>
      </c>
      <c r="Q6" s="13"/>
      <c r="R6" s="13"/>
      <c r="S6" s="79"/>
      <c r="T6" s="79"/>
      <c r="U6" s="160"/>
      <c r="V6" s="31"/>
      <c r="W6" s="5"/>
      <c r="X6" s="159"/>
      <c r="Y6" s="159"/>
      <c r="Z6" s="159"/>
      <c r="AA6" s="159"/>
      <c r="AB6" s="159"/>
      <c r="AC6" s="159"/>
      <c r="AD6" s="79"/>
      <c r="AE6" s="79"/>
      <c r="AF6" s="79"/>
      <c r="AG6" s="79"/>
      <c r="AH6" s="159"/>
      <c r="AI6" s="159"/>
      <c r="AJ6" s="159"/>
      <c r="AK6" s="159"/>
      <c r="AL6" s="159"/>
      <c r="AM6" s="159"/>
      <c r="AN6" s="159">
        <v>3</v>
      </c>
      <c r="AO6" s="159">
        <v>9</v>
      </c>
    </row>
    <row r="7" spans="1:41" s="78" customFormat="1" ht="12.75" x14ac:dyDescent="0.2">
      <c r="A7" s="160"/>
      <c r="B7" s="159"/>
      <c r="C7" s="4"/>
      <c r="D7" s="80" t="s">
        <v>9</v>
      </c>
      <c r="E7" s="14"/>
      <c r="F7" s="14"/>
      <c r="G7" s="14"/>
      <c r="H7" s="14"/>
      <c r="I7" s="14"/>
      <c r="J7" s="14"/>
      <c r="K7" s="14"/>
      <c r="L7" s="14"/>
      <c r="M7" s="14"/>
      <c r="N7" s="14"/>
      <c r="O7" s="14"/>
      <c r="P7" s="14"/>
      <c r="Q7" s="14"/>
      <c r="R7" s="13"/>
      <c r="S7" s="3"/>
      <c r="T7" s="3"/>
      <c r="U7" s="160"/>
      <c r="V7" s="31"/>
      <c r="W7" s="5"/>
      <c r="X7" s="159"/>
      <c r="Y7" s="159"/>
      <c r="Z7" s="159"/>
      <c r="AA7" s="159"/>
      <c r="AB7" s="159"/>
      <c r="AC7" s="159"/>
      <c r="AD7" s="3"/>
      <c r="AE7" s="3"/>
      <c r="AF7" s="3"/>
      <c r="AG7" s="3"/>
      <c r="AH7" s="159"/>
      <c r="AI7" s="159"/>
      <c r="AJ7" s="159"/>
      <c r="AK7" s="159"/>
      <c r="AL7" s="159"/>
      <c r="AM7" s="159"/>
      <c r="AN7" s="159">
        <v>4</v>
      </c>
      <c r="AO7" s="159">
        <v>10</v>
      </c>
    </row>
    <row r="8" spans="1:41" ht="11.25" customHeight="1" x14ac:dyDescent="0.2">
      <c r="A8" s="160"/>
      <c r="B8" s="159"/>
      <c r="C8" s="81" t="str">
        <f>IF('1. gads'!D9="","",'1. gads'!D9)</f>
        <v>Ieņēmumi, kas saņemti no debitoru parādu atgūšanas</v>
      </c>
      <c r="D8" s="82">
        <f>'1. gads'!E9</f>
        <v>0.21</v>
      </c>
      <c r="E8" s="43"/>
      <c r="F8" s="43"/>
      <c r="G8" s="43"/>
      <c r="H8" s="43"/>
      <c r="I8" s="43"/>
      <c r="J8" s="43"/>
      <c r="K8" s="43"/>
      <c r="L8" s="43"/>
      <c r="M8" s="43"/>
      <c r="N8" s="43"/>
      <c r="O8" s="43"/>
      <c r="P8" s="58"/>
      <c r="Q8" s="10"/>
      <c r="R8" s="13">
        <f t="shared" ref="R8:R29" si="1">SUM(E8:P8)</f>
        <v>0</v>
      </c>
      <c r="S8" s="3"/>
      <c r="T8" s="3"/>
      <c r="U8" s="160"/>
      <c r="V8" s="21"/>
      <c r="W8" s="162"/>
      <c r="X8" s="159"/>
      <c r="Y8" s="159"/>
      <c r="Z8" s="159"/>
      <c r="AA8" s="159"/>
      <c r="AB8" s="159"/>
      <c r="AC8" s="159"/>
      <c r="AD8" s="3"/>
      <c r="AE8" s="3"/>
      <c r="AF8" s="3"/>
      <c r="AG8" s="3"/>
      <c r="AH8" s="159"/>
      <c r="AI8" s="159"/>
      <c r="AJ8" s="159"/>
      <c r="AK8" s="159"/>
      <c r="AL8" s="159"/>
      <c r="AM8" s="159"/>
      <c r="AN8" s="159">
        <v>5</v>
      </c>
      <c r="AO8" s="159">
        <v>11</v>
      </c>
    </row>
    <row r="9" spans="1:41" s="78" customFormat="1" ht="11.25" customHeight="1" x14ac:dyDescent="0.2">
      <c r="A9" s="160"/>
      <c r="B9" s="159"/>
      <c r="C9" s="85" t="str">
        <f>IF('1. gads'!D10="","",'1. gads'!D10)</f>
        <v>Ieņēmumi no krājumu pārdošanas</v>
      </c>
      <c r="D9" s="86">
        <f>'1. gads'!E10</f>
        <v>0.21</v>
      </c>
      <c r="E9" s="53"/>
      <c r="F9" s="53"/>
      <c r="G9" s="53"/>
      <c r="H9" s="53"/>
      <c r="I9" s="53"/>
      <c r="J9" s="53"/>
      <c r="K9" s="53"/>
      <c r="L9" s="53"/>
      <c r="M9" s="53"/>
      <c r="N9" s="53"/>
      <c r="O9" s="53"/>
      <c r="P9" s="63"/>
      <c r="Q9" s="10"/>
      <c r="R9" s="13">
        <f t="shared" si="1"/>
        <v>0</v>
      </c>
      <c r="S9" s="3"/>
      <c r="T9" s="3"/>
      <c r="U9" s="160"/>
      <c r="V9" s="21"/>
      <c r="W9" s="21"/>
      <c r="X9" s="159"/>
      <c r="Y9" s="159"/>
      <c r="Z9" s="159"/>
      <c r="AA9" s="159"/>
      <c r="AB9" s="159"/>
      <c r="AC9" s="159"/>
      <c r="AD9" s="159"/>
      <c r="AE9" s="159"/>
      <c r="AF9" s="159"/>
      <c r="AG9" s="159"/>
      <c r="AH9" s="159"/>
      <c r="AI9" s="159"/>
      <c r="AJ9" s="159"/>
      <c r="AK9" s="159"/>
      <c r="AL9" s="159"/>
      <c r="AM9" s="159"/>
      <c r="AN9" s="159">
        <v>6</v>
      </c>
      <c r="AO9" s="159">
        <v>12</v>
      </c>
    </row>
    <row r="10" spans="1:41" s="78" customFormat="1" ht="11.25" customHeight="1" x14ac:dyDescent="0.2">
      <c r="A10" s="160"/>
      <c r="B10" s="159"/>
      <c r="C10" s="163"/>
      <c r="D10" s="108" t="s">
        <v>6</v>
      </c>
      <c r="E10" s="109">
        <f>SUM(E8:E9)</f>
        <v>0</v>
      </c>
      <c r="F10" s="109">
        <f t="shared" ref="F10:P10" si="2">SUM(F8:F9)</f>
        <v>0</v>
      </c>
      <c r="G10" s="109">
        <f t="shared" si="2"/>
        <v>0</v>
      </c>
      <c r="H10" s="109">
        <f t="shared" si="2"/>
        <v>0</v>
      </c>
      <c r="I10" s="109">
        <f t="shared" si="2"/>
        <v>0</v>
      </c>
      <c r="J10" s="109">
        <f t="shared" si="2"/>
        <v>0</v>
      </c>
      <c r="K10" s="109">
        <f t="shared" si="2"/>
        <v>0</v>
      </c>
      <c r="L10" s="109">
        <f t="shared" si="2"/>
        <v>0</v>
      </c>
      <c r="M10" s="109">
        <f t="shared" si="2"/>
        <v>0</v>
      </c>
      <c r="N10" s="109">
        <f t="shared" si="2"/>
        <v>0</v>
      </c>
      <c r="O10" s="109">
        <f t="shared" si="2"/>
        <v>0</v>
      </c>
      <c r="P10" s="109">
        <f t="shared" si="2"/>
        <v>0</v>
      </c>
      <c r="Q10" s="10"/>
      <c r="R10" s="13">
        <f>SUM(R8:R9)</f>
        <v>0</v>
      </c>
      <c r="S10" s="3"/>
      <c r="T10" s="3"/>
      <c r="U10" s="160"/>
      <c r="V10" s="21"/>
      <c r="W10" s="21"/>
      <c r="X10" s="159"/>
      <c r="Y10" s="159"/>
      <c r="Z10" s="159"/>
      <c r="AA10" s="159"/>
      <c r="AB10" s="159"/>
      <c r="AC10" s="159"/>
      <c r="AD10" s="159"/>
      <c r="AE10" s="159"/>
      <c r="AF10" s="159"/>
      <c r="AG10" s="159"/>
      <c r="AH10" s="159"/>
      <c r="AI10" s="159"/>
      <c r="AJ10" s="159"/>
      <c r="AK10" s="159"/>
      <c r="AL10" s="159"/>
      <c r="AM10" s="159"/>
      <c r="AN10" s="159"/>
      <c r="AO10" s="159"/>
    </row>
    <row r="11" spans="1:41" s="78" customFormat="1" ht="11.25" customHeight="1" x14ac:dyDescent="0.2">
      <c r="A11" s="160"/>
      <c r="B11" s="159"/>
      <c r="C11" s="41" t="s">
        <v>12</v>
      </c>
      <c r="D11" s="111"/>
      <c r="E11" s="164"/>
      <c r="F11" s="164"/>
      <c r="G11" s="164"/>
      <c r="H11" s="164"/>
      <c r="I11" s="164"/>
      <c r="J11" s="164"/>
      <c r="K11" s="164"/>
      <c r="L11" s="164"/>
      <c r="M11" s="164"/>
      <c r="N11" s="164"/>
      <c r="O11" s="164"/>
      <c r="P11" s="164"/>
      <c r="Q11" s="10"/>
      <c r="R11" s="13"/>
      <c r="S11" s="3"/>
      <c r="T11" s="3"/>
      <c r="U11" s="160"/>
      <c r="V11" s="21"/>
      <c r="W11" s="21"/>
      <c r="X11" s="159"/>
      <c r="Y11" s="159"/>
      <c r="Z11" s="159"/>
      <c r="AA11" s="159"/>
      <c r="AB11" s="159"/>
      <c r="AC11" s="159"/>
      <c r="AD11" s="159"/>
      <c r="AE11" s="159"/>
      <c r="AF11" s="159"/>
      <c r="AG11" s="159"/>
      <c r="AH11" s="159"/>
      <c r="AI11" s="159"/>
      <c r="AJ11" s="159"/>
      <c r="AK11" s="159"/>
      <c r="AL11" s="159"/>
      <c r="AM11" s="159"/>
      <c r="AN11" s="159"/>
      <c r="AO11" s="159"/>
    </row>
    <row r="12" spans="1:41" s="78" customFormat="1" ht="11.25" customHeight="1" x14ac:dyDescent="0.2">
      <c r="A12" s="160"/>
      <c r="B12" s="159"/>
      <c r="C12" s="90" t="str">
        <f>IF('1. gads'!D13="","",'1. gads'!D13)</f>
        <v/>
      </c>
      <c r="D12" s="91">
        <f>'1. gads'!E13</f>
        <v>0.21</v>
      </c>
      <c r="E12" s="37"/>
      <c r="F12" s="37"/>
      <c r="G12" s="37"/>
      <c r="H12" s="37"/>
      <c r="I12" s="37"/>
      <c r="J12" s="37"/>
      <c r="K12" s="37"/>
      <c r="L12" s="37"/>
      <c r="M12" s="37"/>
      <c r="N12" s="37"/>
      <c r="O12" s="37"/>
      <c r="P12" s="64"/>
      <c r="Q12" s="10"/>
      <c r="R12" s="13">
        <f t="shared" si="1"/>
        <v>0</v>
      </c>
      <c r="S12" s="3"/>
      <c r="T12" s="3"/>
      <c r="U12" s="160"/>
      <c r="V12" s="21"/>
      <c r="W12" s="21"/>
      <c r="X12" s="159"/>
      <c r="Y12" s="159"/>
      <c r="Z12" s="159"/>
      <c r="AA12" s="159"/>
      <c r="AB12" s="159"/>
      <c r="AC12" s="159"/>
      <c r="AD12" s="159"/>
      <c r="AE12" s="159"/>
      <c r="AF12" s="159"/>
      <c r="AG12" s="159"/>
      <c r="AH12" s="159"/>
      <c r="AI12" s="159"/>
      <c r="AJ12" s="159"/>
      <c r="AK12" s="159"/>
      <c r="AL12" s="159"/>
      <c r="AM12" s="159"/>
      <c r="AN12" s="159">
        <v>7</v>
      </c>
      <c r="AO12" s="159">
        <v>13</v>
      </c>
    </row>
    <row r="13" spans="1:41" s="78" customFormat="1" ht="11.25" customHeight="1" x14ac:dyDescent="0.2">
      <c r="A13" s="160"/>
      <c r="B13" s="159"/>
      <c r="C13" s="83" t="str">
        <f>IF('1. gads'!D14="","",'1. gads'!D14)</f>
        <v/>
      </c>
      <c r="D13" s="84">
        <f>'1. gads'!E14</f>
        <v>0.21</v>
      </c>
      <c r="E13" s="35"/>
      <c r="F13" s="35"/>
      <c r="G13" s="35"/>
      <c r="H13" s="35"/>
      <c r="I13" s="35"/>
      <c r="J13" s="35"/>
      <c r="K13" s="35"/>
      <c r="L13" s="35"/>
      <c r="M13" s="35"/>
      <c r="N13" s="35"/>
      <c r="O13" s="35"/>
      <c r="P13" s="59"/>
      <c r="Q13" s="10"/>
      <c r="R13" s="13">
        <f t="shared" si="1"/>
        <v>0</v>
      </c>
      <c r="S13" s="3"/>
      <c r="T13" s="3"/>
      <c r="U13" s="160"/>
      <c r="V13" s="21"/>
      <c r="W13" s="21"/>
      <c r="X13" s="159"/>
      <c r="Y13" s="159"/>
      <c r="Z13" s="159"/>
      <c r="AA13" s="159"/>
      <c r="AB13" s="159"/>
      <c r="AC13" s="159"/>
      <c r="AD13" s="159"/>
      <c r="AE13" s="159"/>
      <c r="AF13" s="159"/>
      <c r="AG13" s="159"/>
      <c r="AH13" s="159"/>
      <c r="AI13" s="159"/>
      <c r="AJ13" s="159"/>
      <c r="AK13" s="159"/>
      <c r="AL13" s="159"/>
      <c r="AM13" s="159"/>
      <c r="AN13" s="159">
        <v>8</v>
      </c>
      <c r="AO13" s="159">
        <v>14</v>
      </c>
    </row>
    <row r="14" spans="1:41" s="78" customFormat="1" ht="11.25" customHeight="1" x14ac:dyDescent="0.2">
      <c r="A14" s="160"/>
      <c r="B14" s="159"/>
      <c r="C14" s="83" t="str">
        <f>IF('1. gads'!D15="","",'1. gads'!D15)</f>
        <v/>
      </c>
      <c r="D14" s="84">
        <f>'1. gads'!E15</f>
        <v>0.21</v>
      </c>
      <c r="E14" s="35"/>
      <c r="F14" s="35"/>
      <c r="G14" s="35"/>
      <c r="H14" s="35"/>
      <c r="I14" s="35"/>
      <c r="J14" s="35"/>
      <c r="K14" s="35"/>
      <c r="L14" s="35"/>
      <c r="M14" s="35"/>
      <c r="N14" s="35"/>
      <c r="O14" s="35"/>
      <c r="P14" s="59"/>
      <c r="Q14" s="10"/>
      <c r="R14" s="13">
        <f t="shared" si="1"/>
        <v>0</v>
      </c>
      <c r="S14" s="3"/>
      <c r="T14" s="3"/>
      <c r="U14" s="160"/>
      <c r="V14" s="21"/>
      <c r="W14" s="21"/>
      <c r="X14" s="159"/>
      <c r="Y14" s="159"/>
      <c r="Z14" s="159"/>
      <c r="AA14" s="159"/>
      <c r="AB14" s="159"/>
      <c r="AC14" s="159"/>
      <c r="AD14" s="159"/>
      <c r="AE14" s="159"/>
      <c r="AF14" s="159"/>
      <c r="AG14" s="159"/>
      <c r="AH14" s="159"/>
      <c r="AI14" s="159"/>
      <c r="AJ14" s="159"/>
      <c r="AK14" s="159"/>
      <c r="AL14" s="159"/>
      <c r="AM14" s="159"/>
      <c r="AN14" s="159">
        <v>9</v>
      </c>
      <c r="AO14" s="159">
        <v>15</v>
      </c>
    </row>
    <row r="15" spans="1:41" s="78" customFormat="1" ht="11.25" customHeight="1" x14ac:dyDescent="0.2">
      <c r="A15" s="160"/>
      <c r="B15" s="159"/>
      <c r="C15" s="83" t="str">
        <f>IF('1. gads'!D16="","",'1. gads'!D16)</f>
        <v/>
      </c>
      <c r="D15" s="84">
        <f>'1. gads'!E16</f>
        <v>0.21</v>
      </c>
      <c r="E15" s="35"/>
      <c r="F15" s="35"/>
      <c r="G15" s="35"/>
      <c r="H15" s="35"/>
      <c r="I15" s="35"/>
      <c r="J15" s="35"/>
      <c r="K15" s="35"/>
      <c r="L15" s="35"/>
      <c r="M15" s="35"/>
      <c r="N15" s="35"/>
      <c r="O15" s="35"/>
      <c r="P15" s="59"/>
      <c r="Q15" s="10"/>
      <c r="R15" s="13">
        <f t="shared" si="1"/>
        <v>0</v>
      </c>
      <c r="S15" s="3"/>
      <c r="T15" s="3"/>
      <c r="U15" s="160"/>
      <c r="V15" s="21"/>
      <c r="W15" s="21"/>
      <c r="X15" s="159"/>
      <c r="Y15" s="159"/>
      <c r="Z15" s="159"/>
      <c r="AA15" s="159"/>
      <c r="AB15" s="159"/>
      <c r="AC15" s="159"/>
      <c r="AD15" s="159"/>
      <c r="AE15" s="159"/>
      <c r="AF15" s="159"/>
      <c r="AG15" s="159"/>
      <c r="AH15" s="159"/>
      <c r="AI15" s="159"/>
      <c r="AJ15" s="159"/>
      <c r="AK15" s="159"/>
      <c r="AL15" s="159"/>
      <c r="AM15" s="159"/>
      <c r="AN15" s="159">
        <v>10</v>
      </c>
      <c r="AO15" s="159">
        <v>16</v>
      </c>
    </row>
    <row r="16" spans="1:41" s="78" customFormat="1" ht="11.25" customHeight="1" x14ac:dyDescent="0.2">
      <c r="A16" s="160"/>
      <c r="B16" s="159"/>
      <c r="C16" s="83" t="str">
        <f>IF('1. gads'!D17="","",'1. gads'!D17)</f>
        <v/>
      </c>
      <c r="D16" s="84">
        <f>'1. gads'!E17</f>
        <v>0.21</v>
      </c>
      <c r="E16" s="35"/>
      <c r="F16" s="35"/>
      <c r="G16" s="35"/>
      <c r="H16" s="35"/>
      <c r="I16" s="35"/>
      <c r="J16" s="35"/>
      <c r="K16" s="35"/>
      <c r="L16" s="35"/>
      <c r="M16" s="35"/>
      <c r="N16" s="35"/>
      <c r="O16" s="35"/>
      <c r="P16" s="59"/>
      <c r="Q16" s="10"/>
      <c r="R16" s="13">
        <f t="shared" si="1"/>
        <v>0</v>
      </c>
      <c r="S16" s="3"/>
      <c r="T16" s="3"/>
      <c r="U16" s="160"/>
      <c r="V16" s="21"/>
      <c r="W16" s="21"/>
      <c r="X16" s="159"/>
      <c r="Y16" s="159"/>
      <c r="Z16" s="159"/>
      <c r="AA16" s="159"/>
      <c r="AB16" s="159"/>
      <c r="AC16" s="159"/>
      <c r="AD16" s="159"/>
      <c r="AE16" s="159"/>
      <c r="AF16" s="159"/>
      <c r="AG16" s="159"/>
      <c r="AH16" s="159"/>
      <c r="AI16" s="159"/>
      <c r="AJ16" s="159"/>
      <c r="AK16" s="159"/>
      <c r="AL16" s="159"/>
      <c r="AM16" s="159"/>
      <c r="AN16" s="159">
        <v>11</v>
      </c>
      <c r="AO16" s="159">
        <v>17</v>
      </c>
    </row>
    <row r="17" spans="1:41" s="78" customFormat="1" ht="11.25" customHeight="1" x14ac:dyDescent="0.2">
      <c r="A17" s="160"/>
      <c r="B17" s="159"/>
      <c r="C17" s="83" t="str">
        <f>IF('1. gads'!D18="","",'1. gads'!D18)</f>
        <v/>
      </c>
      <c r="D17" s="84">
        <f>'1. gads'!E18</f>
        <v>0.21</v>
      </c>
      <c r="E17" s="35"/>
      <c r="F17" s="35"/>
      <c r="G17" s="35"/>
      <c r="H17" s="35"/>
      <c r="I17" s="35"/>
      <c r="J17" s="35"/>
      <c r="K17" s="35"/>
      <c r="L17" s="35"/>
      <c r="M17" s="35"/>
      <c r="N17" s="35"/>
      <c r="O17" s="35"/>
      <c r="P17" s="59"/>
      <c r="Q17" s="10"/>
      <c r="R17" s="13">
        <f t="shared" si="1"/>
        <v>0</v>
      </c>
      <c r="S17" s="3"/>
      <c r="T17" s="3"/>
      <c r="U17" s="160"/>
      <c r="V17" s="21"/>
      <c r="W17" s="21"/>
      <c r="X17" s="159"/>
      <c r="Y17" s="159"/>
      <c r="Z17" s="159"/>
      <c r="AA17" s="159"/>
      <c r="AB17" s="159"/>
      <c r="AC17" s="159"/>
      <c r="AD17" s="159"/>
      <c r="AE17" s="159"/>
      <c r="AF17" s="159"/>
      <c r="AG17" s="159"/>
      <c r="AH17" s="159"/>
      <c r="AI17" s="159"/>
      <c r="AJ17" s="159"/>
      <c r="AK17" s="159"/>
      <c r="AL17" s="159"/>
      <c r="AM17" s="159"/>
      <c r="AN17" s="159">
        <v>12</v>
      </c>
      <c r="AO17" s="159">
        <v>18</v>
      </c>
    </row>
    <row r="18" spans="1:41" s="78" customFormat="1" ht="11.25" customHeight="1" x14ac:dyDescent="0.2">
      <c r="A18" s="160"/>
      <c r="B18" s="159"/>
      <c r="C18" s="83" t="str">
        <f>IF('1. gads'!D19="","",'1. gads'!D19)</f>
        <v/>
      </c>
      <c r="D18" s="84">
        <f>'1. gads'!E19</f>
        <v>0.21</v>
      </c>
      <c r="E18" s="35"/>
      <c r="F18" s="35"/>
      <c r="G18" s="35"/>
      <c r="H18" s="35"/>
      <c r="I18" s="35"/>
      <c r="J18" s="35"/>
      <c r="K18" s="35"/>
      <c r="L18" s="35"/>
      <c r="M18" s="35"/>
      <c r="N18" s="35"/>
      <c r="O18" s="35"/>
      <c r="P18" s="59"/>
      <c r="Q18" s="10"/>
      <c r="R18" s="13">
        <f t="shared" si="1"/>
        <v>0</v>
      </c>
      <c r="S18" s="3"/>
      <c r="T18" s="3"/>
      <c r="U18" s="160"/>
      <c r="V18" s="21"/>
      <c r="W18" s="21"/>
      <c r="X18" s="159"/>
      <c r="Y18" s="159"/>
      <c r="Z18" s="159"/>
      <c r="AA18" s="159"/>
      <c r="AB18" s="159"/>
      <c r="AC18" s="159"/>
      <c r="AD18" s="159"/>
      <c r="AE18" s="159"/>
      <c r="AF18" s="159"/>
      <c r="AG18" s="159"/>
      <c r="AH18" s="159"/>
      <c r="AI18" s="159"/>
      <c r="AJ18" s="159"/>
      <c r="AK18" s="159"/>
      <c r="AL18" s="159"/>
      <c r="AM18" s="159"/>
      <c r="AN18" s="159">
        <v>13</v>
      </c>
      <c r="AO18" s="159">
        <v>19</v>
      </c>
    </row>
    <row r="19" spans="1:41" s="78" customFormat="1" ht="11.25" customHeight="1" x14ac:dyDescent="0.2">
      <c r="A19" s="160"/>
      <c r="B19" s="159"/>
      <c r="C19" s="83" t="str">
        <f>IF('1. gads'!D20="","",'1. gads'!D20)</f>
        <v/>
      </c>
      <c r="D19" s="84">
        <f>'1. gads'!E20</f>
        <v>0.21</v>
      </c>
      <c r="E19" s="35"/>
      <c r="F19" s="35"/>
      <c r="G19" s="35"/>
      <c r="H19" s="35"/>
      <c r="I19" s="35"/>
      <c r="J19" s="35"/>
      <c r="K19" s="35"/>
      <c r="L19" s="35"/>
      <c r="M19" s="35"/>
      <c r="N19" s="35"/>
      <c r="O19" s="35"/>
      <c r="P19" s="59"/>
      <c r="Q19" s="10"/>
      <c r="R19" s="13">
        <f t="shared" si="1"/>
        <v>0</v>
      </c>
      <c r="S19" s="3"/>
      <c r="T19" s="3"/>
      <c r="U19" s="160"/>
      <c r="V19" s="21"/>
      <c r="W19" s="21"/>
      <c r="X19" s="159"/>
      <c r="Y19" s="159"/>
      <c r="Z19" s="159"/>
      <c r="AA19" s="159"/>
      <c r="AB19" s="159"/>
      <c r="AC19" s="159"/>
      <c r="AD19" s="159"/>
      <c r="AE19" s="159"/>
      <c r="AF19" s="159"/>
      <c r="AG19" s="159"/>
      <c r="AH19" s="159"/>
      <c r="AI19" s="159"/>
      <c r="AJ19" s="159"/>
      <c r="AK19" s="159"/>
      <c r="AL19" s="159"/>
      <c r="AM19" s="159"/>
      <c r="AN19" s="159">
        <v>14</v>
      </c>
      <c r="AO19" s="159">
        <v>28</v>
      </c>
    </row>
    <row r="20" spans="1:41" s="78" customFormat="1" ht="11.25" customHeight="1" x14ac:dyDescent="0.2">
      <c r="A20" s="160"/>
      <c r="B20" s="159"/>
      <c r="C20" s="83" t="str">
        <f>IF('1. gads'!D21="","",'1. gads'!D21)</f>
        <v/>
      </c>
      <c r="D20" s="84">
        <f>'1. gads'!E21</f>
        <v>0.21</v>
      </c>
      <c r="E20" s="35"/>
      <c r="F20" s="35"/>
      <c r="G20" s="35"/>
      <c r="H20" s="35"/>
      <c r="I20" s="35"/>
      <c r="J20" s="35"/>
      <c r="K20" s="35"/>
      <c r="L20" s="35"/>
      <c r="M20" s="35"/>
      <c r="N20" s="35"/>
      <c r="O20" s="35"/>
      <c r="P20" s="59"/>
      <c r="Q20" s="10"/>
      <c r="R20" s="13">
        <f t="shared" si="1"/>
        <v>0</v>
      </c>
      <c r="S20" s="3"/>
      <c r="T20" s="3"/>
      <c r="U20" s="160"/>
      <c r="V20" s="21"/>
      <c r="W20" s="21"/>
      <c r="X20" s="159"/>
      <c r="Y20" s="159"/>
      <c r="Z20" s="159"/>
      <c r="AA20" s="159"/>
      <c r="AB20" s="159"/>
      <c r="AC20" s="159"/>
      <c r="AD20" s="159"/>
      <c r="AE20" s="159"/>
      <c r="AF20" s="159"/>
      <c r="AG20" s="159"/>
      <c r="AH20" s="159"/>
      <c r="AI20" s="159"/>
      <c r="AJ20" s="159"/>
      <c r="AK20" s="159"/>
      <c r="AL20" s="159"/>
      <c r="AM20" s="159"/>
      <c r="AN20" s="159">
        <v>15</v>
      </c>
      <c r="AO20" s="159">
        <v>29</v>
      </c>
    </row>
    <row r="21" spans="1:41" s="78" customFormat="1" ht="11.25" customHeight="1" x14ac:dyDescent="0.2">
      <c r="A21" s="160"/>
      <c r="B21" s="159"/>
      <c r="C21" s="83" t="str">
        <f>IF('1. gads'!D22="","",'1. gads'!D22)</f>
        <v/>
      </c>
      <c r="D21" s="84">
        <f>'1. gads'!E22</f>
        <v>0.21</v>
      </c>
      <c r="E21" s="35"/>
      <c r="F21" s="35"/>
      <c r="G21" s="35"/>
      <c r="H21" s="35"/>
      <c r="I21" s="35"/>
      <c r="J21" s="35"/>
      <c r="K21" s="35"/>
      <c r="L21" s="35"/>
      <c r="M21" s="35"/>
      <c r="N21" s="35"/>
      <c r="O21" s="35"/>
      <c r="P21" s="59"/>
      <c r="Q21" s="10"/>
      <c r="R21" s="13">
        <f t="shared" si="1"/>
        <v>0</v>
      </c>
      <c r="S21" s="3"/>
      <c r="T21" s="3"/>
      <c r="U21" s="160"/>
      <c r="V21" s="21"/>
      <c r="W21" s="21"/>
      <c r="X21" s="159"/>
      <c r="Y21" s="159"/>
      <c r="Z21" s="159"/>
      <c r="AA21" s="159"/>
      <c r="AB21" s="159"/>
      <c r="AC21" s="159"/>
      <c r="AD21" s="159"/>
      <c r="AE21" s="159"/>
      <c r="AF21" s="159"/>
      <c r="AG21" s="159"/>
      <c r="AH21" s="159"/>
      <c r="AI21" s="159"/>
      <c r="AJ21" s="159"/>
      <c r="AK21" s="159"/>
      <c r="AL21" s="159"/>
      <c r="AM21" s="159"/>
      <c r="AN21" s="159">
        <v>16</v>
      </c>
      <c r="AO21" s="159">
        <v>30</v>
      </c>
    </row>
    <row r="22" spans="1:41" s="78" customFormat="1" ht="11.25" customHeight="1" x14ac:dyDescent="0.2">
      <c r="A22" s="160"/>
      <c r="B22" s="159"/>
      <c r="C22" s="85" t="str">
        <f>IF('1. gads'!D23="","",'1. gads'!D23)</f>
        <v/>
      </c>
      <c r="D22" s="86">
        <f>'1. gads'!E23</f>
        <v>0.21</v>
      </c>
      <c r="E22" s="53"/>
      <c r="F22" s="53"/>
      <c r="G22" s="53"/>
      <c r="H22" s="53"/>
      <c r="I22" s="53"/>
      <c r="J22" s="53"/>
      <c r="K22" s="53"/>
      <c r="L22" s="53"/>
      <c r="M22" s="53"/>
      <c r="N22" s="53"/>
      <c r="O22" s="53"/>
      <c r="P22" s="63"/>
      <c r="Q22" s="10"/>
      <c r="R22" s="13">
        <f t="shared" si="1"/>
        <v>0</v>
      </c>
      <c r="S22" s="3"/>
      <c r="T22" s="3"/>
      <c r="U22" s="160"/>
      <c r="V22" s="21"/>
      <c r="W22" s="21"/>
      <c r="X22" s="159"/>
      <c r="Y22" s="159"/>
      <c r="Z22" s="159"/>
      <c r="AA22" s="159"/>
      <c r="AB22" s="159"/>
      <c r="AC22" s="159"/>
      <c r="AD22" s="159"/>
      <c r="AE22" s="159"/>
      <c r="AF22" s="159"/>
      <c r="AG22" s="159"/>
      <c r="AH22" s="159"/>
      <c r="AI22" s="159"/>
      <c r="AJ22" s="159"/>
      <c r="AK22" s="159"/>
      <c r="AL22" s="159"/>
      <c r="AM22" s="159"/>
      <c r="AN22" s="159">
        <v>17</v>
      </c>
      <c r="AO22" s="159">
        <v>31</v>
      </c>
    </row>
    <row r="23" spans="1:41" s="78" customFormat="1" ht="12.75" x14ac:dyDescent="0.2">
      <c r="A23" s="160"/>
      <c r="B23" s="159"/>
      <c r="C23" s="87"/>
      <c r="D23" s="75" t="s">
        <v>6</v>
      </c>
      <c r="E23" s="88">
        <f>SUM(E12:E22)</f>
        <v>0</v>
      </c>
      <c r="F23" s="88">
        <f t="shared" ref="F23:P23" si="3">SUM(F12:F22)</f>
        <v>0</v>
      </c>
      <c r="G23" s="88">
        <f t="shared" si="3"/>
        <v>0</v>
      </c>
      <c r="H23" s="88">
        <f t="shared" si="3"/>
        <v>0</v>
      </c>
      <c r="I23" s="88">
        <f t="shared" si="3"/>
        <v>0</v>
      </c>
      <c r="J23" s="88">
        <f t="shared" si="3"/>
        <v>0</v>
      </c>
      <c r="K23" s="88">
        <f t="shared" si="3"/>
        <v>0</v>
      </c>
      <c r="L23" s="88">
        <f t="shared" si="3"/>
        <v>0</v>
      </c>
      <c r="M23" s="88">
        <f t="shared" si="3"/>
        <v>0</v>
      </c>
      <c r="N23" s="88">
        <f t="shared" si="3"/>
        <v>0</v>
      </c>
      <c r="O23" s="88">
        <f t="shared" si="3"/>
        <v>0</v>
      </c>
      <c r="P23" s="88">
        <f t="shared" si="3"/>
        <v>0</v>
      </c>
      <c r="Q23" s="14"/>
      <c r="R23" s="13">
        <f>SUM(R12:R22)</f>
        <v>0</v>
      </c>
      <c r="S23" s="3"/>
      <c r="T23" s="3"/>
      <c r="U23" s="160"/>
      <c r="V23" s="21"/>
      <c r="W23" s="21"/>
      <c r="X23" s="159"/>
      <c r="Y23" s="159"/>
      <c r="Z23" s="159"/>
      <c r="AA23" s="159"/>
      <c r="AB23" s="159"/>
      <c r="AC23" s="159"/>
      <c r="AD23" s="165"/>
      <c r="AE23" s="165"/>
      <c r="AF23" s="165"/>
      <c r="AG23" s="165"/>
      <c r="AH23" s="165"/>
      <c r="AI23" s="165"/>
      <c r="AJ23" s="165"/>
      <c r="AK23" s="159"/>
      <c r="AL23" s="159"/>
      <c r="AM23" s="159"/>
      <c r="AN23" s="159">
        <v>18</v>
      </c>
      <c r="AO23" s="159">
        <v>32</v>
      </c>
    </row>
    <row r="24" spans="1:41" s="78" customFormat="1" ht="12.75" x14ac:dyDescent="0.2">
      <c r="A24" s="160"/>
      <c r="B24" s="159"/>
      <c r="C24" s="76" t="s">
        <v>13</v>
      </c>
      <c r="D24" s="77"/>
      <c r="E24" s="89"/>
      <c r="F24" s="89"/>
      <c r="G24" s="89"/>
      <c r="H24" s="89"/>
      <c r="I24" s="89"/>
      <c r="J24" s="89"/>
      <c r="K24" s="89"/>
      <c r="L24" s="89"/>
      <c r="M24" s="89"/>
      <c r="N24" s="89"/>
      <c r="O24" s="89"/>
      <c r="P24" s="89"/>
      <c r="Q24" s="14"/>
      <c r="R24" s="14"/>
      <c r="S24" s="3"/>
      <c r="T24" s="3"/>
      <c r="U24" s="160"/>
      <c r="V24" s="21"/>
      <c r="W24" s="21"/>
      <c r="X24" s="159"/>
      <c r="Y24" s="159"/>
      <c r="Z24" s="159"/>
      <c r="AA24" s="159"/>
      <c r="AB24" s="159"/>
      <c r="AC24" s="159"/>
      <c r="AD24" s="165"/>
      <c r="AE24" s="165"/>
      <c r="AF24" s="165"/>
      <c r="AG24" s="165"/>
      <c r="AH24" s="165"/>
      <c r="AI24" s="165"/>
      <c r="AJ24" s="165"/>
      <c r="AK24" s="159"/>
      <c r="AL24" s="159"/>
      <c r="AM24" s="159"/>
      <c r="AN24" s="159"/>
      <c r="AO24" s="159"/>
    </row>
    <row r="25" spans="1:41" s="78" customFormat="1" ht="11.25" customHeight="1" x14ac:dyDescent="0.2">
      <c r="A25" s="160"/>
      <c r="B25" s="159"/>
      <c r="C25" s="90" t="str">
        <f>IF('1. gads'!D26="","",'1. gads'!D26)</f>
        <v xml:space="preserve">Saņemtie granti </v>
      </c>
      <c r="D25" s="91">
        <f>'1. gads'!E26</f>
        <v>0</v>
      </c>
      <c r="E25" s="37"/>
      <c r="F25" s="37"/>
      <c r="G25" s="37"/>
      <c r="H25" s="37"/>
      <c r="I25" s="37"/>
      <c r="J25" s="37"/>
      <c r="K25" s="37"/>
      <c r="L25" s="37"/>
      <c r="M25" s="37"/>
      <c r="N25" s="37"/>
      <c r="O25" s="37"/>
      <c r="P25" s="64"/>
      <c r="Q25" s="10"/>
      <c r="R25" s="13">
        <f>SUM(E25:P25)</f>
        <v>0</v>
      </c>
      <c r="S25" s="3"/>
      <c r="T25" s="3"/>
      <c r="U25" s="160"/>
      <c r="V25" s="21"/>
      <c r="W25" s="21"/>
      <c r="X25" s="159"/>
      <c r="Y25" s="159"/>
      <c r="Z25" s="159"/>
      <c r="AA25" s="159"/>
      <c r="AB25" s="159"/>
      <c r="AC25" s="159"/>
      <c r="AD25" s="165"/>
      <c r="AE25" s="165"/>
      <c r="AF25" s="165"/>
      <c r="AG25" s="165"/>
      <c r="AH25" s="165"/>
      <c r="AI25" s="165"/>
      <c r="AJ25" s="165"/>
      <c r="AK25" s="159"/>
      <c r="AL25" s="159"/>
      <c r="AM25" s="159"/>
      <c r="AN25" s="159">
        <v>19</v>
      </c>
      <c r="AO25" s="159">
        <v>33</v>
      </c>
    </row>
    <row r="26" spans="1:41" s="78" customFormat="1" ht="11.25" customHeight="1" x14ac:dyDescent="0.2">
      <c r="A26" s="160"/>
      <c r="B26" s="159"/>
      <c r="C26" s="83" t="str">
        <f>IF('1. gads'!D27="","",'1. gads'!D27)</f>
        <v/>
      </c>
      <c r="D26" s="84">
        <f>'1. gads'!E27</f>
        <v>0</v>
      </c>
      <c r="E26" s="156"/>
      <c r="F26" s="156"/>
      <c r="G26" s="156"/>
      <c r="H26" s="156"/>
      <c r="I26" s="156"/>
      <c r="J26" s="156"/>
      <c r="K26" s="156"/>
      <c r="L26" s="156"/>
      <c r="M26" s="156"/>
      <c r="N26" s="156"/>
      <c r="O26" s="156"/>
      <c r="P26" s="157"/>
      <c r="Q26" s="3"/>
      <c r="R26" s="13">
        <f>SUM(E26:P26)</f>
        <v>0</v>
      </c>
      <c r="S26" s="3"/>
      <c r="T26" s="3"/>
      <c r="U26" s="160"/>
      <c r="V26" s="21"/>
      <c r="W26" s="21"/>
      <c r="X26" s="159"/>
      <c r="Y26" s="159"/>
      <c r="Z26" s="159"/>
      <c r="AA26" s="159"/>
      <c r="AB26" s="159"/>
      <c r="AC26" s="159"/>
      <c r="AD26" s="165"/>
      <c r="AE26" s="165"/>
      <c r="AF26" s="165"/>
      <c r="AG26" s="165"/>
      <c r="AH26" s="165"/>
      <c r="AI26" s="165"/>
      <c r="AJ26" s="165"/>
      <c r="AK26" s="159"/>
      <c r="AL26" s="159"/>
      <c r="AM26" s="159"/>
      <c r="AN26" s="159">
        <v>20</v>
      </c>
      <c r="AO26" s="159">
        <v>34</v>
      </c>
    </row>
    <row r="27" spans="1:41" s="78" customFormat="1" ht="11.25" customHeight="1" x14ac:dyDescent="0.2">
      <c r="A27" s="160"/>
      <c r="B27" s="159"/>
      <c r="C27" s="83" t="str">
        <f>IF('1. gads'!D28="","",'1. gads'!D28)</f>
        <v>Ārkārtas ieņēmumi</v>
      </c>
      <c r="D27" s="84">
        <f>'1. gads'!E28</f>
        <v>0.21</v>
      </c>
      <c r="E27" s="35"/>
      <c r="F27" s="35"/>
      <c r="G27" s="35"/>
      <c r="H27" s="35"/>
      <c r="I27" s="35"/>
      <c r="J27" s="35"/>
      <c r="K27" s="35"/>
      <c r="L27" s="35"/>
      <c r="M27" s="35"/>
      <c r="N27" s="35"/>
      <c r="O27" s="35"/>
      <c r="P27" s="59"/>
      <c r="Q27" s="10"/>
      <c r="R27" s="13">
        <f t="shared" si="1"/>
        <v>0</v>
      </c>
      <c r="S27" s="3"/>
      <c r="T27" s="3"/>
      <c r="U27" s="160"/>
      <c r="V27" s="21"/>
      <c r="W27" s="21"/>
      <c r="X27" s="159"/>
      <c r="Y27" s="159"/>
      <c r="Z27" s="159"/>
      <c r="AA27" s="159"/>
      <c r="AB27" s="159"/>
      <c r="AC27" s="159"/>
      <c r="AD27" s="165"/>
      <c r="AE27" s="165"/>
      <c r="AF27" s="165"/>
      <c r="AG27" s="165"/>
      <c r="AH27" s="165"/>
      <c r="AI27" s="165"/>
      <c r="AJ27" s="165"/>
      <c r="AK27" s="159"/>
      <c r="AL27" s="159"/>
      <c r="AM27" s="159"/>
      <c r="AN27" s="159">
        <v>21</v>
      </c>
      <c r="AO27" s="159">
        <v>35</v>
      </c>
    </row>
    <row r="28" spans="1:41" s="78" customFormat="1" ht="11.25" customHeight="1" x14ac:dyDescent="0.2">
      <c r="A28" s="160"/>
      <c r="B28" s="159"/>
      <c r="C28" s="83" t="str">
        <f>IF('1. gads'!D29="","",'1. gads'!D29)</f>
        <v/>
      </c>
      <c r="D28" s="84">
        <f>'1. gads'!E29</f>
        <v>0.21</v>
      </c>
      <c r="E28" s="35"/>
      <c r="F28" s="35"/>
      <c r="G28" s="35"/>
      <c r="H28" s="35"/>
      <c r="I28" s="35"/>
      <c r="J28" s="35"/>
      <c r="K28" s="35"/>
      <c r="L28" s="35"/>
      <c r="M28" s="35"/>
      <c r="N28" s="35"/>
      <c r="O28" s="35"/>
      <c r="P28" s="59"/>
      <c r="Q28" s="10"/>
      <c r="R28" s="13">
        <f t="shared" si="1"/>
        <v>0</v>
      </c>
      <c r="S28" s="3"/>
      <c r="T28" s="3"/>
      <c r="U28" s="160"/>
      <c r="V28" s="21"/>
      <c r="W28" s="21"/>
      <c r="X28" s="159"/>
      <c r="Y28" s="159"/>
      <c r="Z28" s="159"/>
      <c r="AA28" s="159"/>
      <c r="AB28" s="159"/>
      <c r="AC28" s="159"/>
      <c r="AD28" s="165"/>
      <c r="AE28" s="165"/>
      <c r="AF28" s="165"/>
      <c r="AG28" s="165"/>
      <c r="AH28" s="165"/>
      <c r="AI28" s="165"/>
      <c r="AJ28" s="165"/>
      <c r="AK28" s="159"/>
      <c r="AL28" s="159"/>
      <c r="AM28" s="159"/>
      <c r="AN28" s="159">
        <v>22</v>
      </c>
      <c r="AO28" s="159">
        <v>36</v>
      </c>
    </row>
    <row r="29" spans="1:41" s="78" customFormat="1" ht="11.25" customHeight="1" x14ac:dyDescent="0.2">
      <c r="A29" s="160"/>
      <c r="B29" s="159"/>
      <c r="C29" s="92" t="str">
        <f>IF('1. gads'!D30="","",'1. gads'!D30)</f>
        <v/>
      </c>
      <c r="D29" s="93">
        <f>'1. gads'!E30</f>
        <v>0.21</v>
      </c>
      <c r="E29" s="61"/>
      <c r="F29" s="61"/>
      <c r="G29" s="61"/>
      <c r="H29" s="61"/>
      <c r="I29" s="61"/>
      <c r="J29" s="61"/>
      <c r="K29" s="61"/>
      <c r="L29" s="61"/>
      <c r="M29" s="61"/>
      <c r="N29" s="61"/>
      <c r="O29" s="61"/>
      <c r="P29" s="62"/>
      <c r="Q29" s="10"/>
      <c r="R29" s="13">
        <f t="shared" si="1"/>
        <v>0</v>
      </c>
      <c r="S29" s="3"/>
      <c r="T29" s="3"/>
      <c r="U29" s="160"/>
      <c r="V29" s="21"/>
      <c r="W29" s="21"/>
      <c r="X29" s="159"/>
      <c r="Y29" s="159"/>
      <c r="Z29" s="159"/>
      <c r="AA29" s="159"/>
      <c r="AB29" s="159"/>
      <c r="AC29" s="159"/>
      <c r="AD29" s="165"/>
      <c r="AE29" s="165"/>
      <c r="AF29" s="165"/>
      <c r="AG29" s="165"/>
      <c r="AH29" s="165"/>
      <c r="AI29" s="165"/>
      <c r="AJ29" s="165"/>
      <c r="AK29" s="159"/>
      <c r="AL29" s="159"/>
      <c r="AM29" s="159"/>
      <c r="AN29" s="159">
        <v>23</v>
      </c>
      <c r="AO29" s="159">
        <v>37</v>
      </c>
    </row>
    <row r="30" spans="1:41" s="78" customFormat="1" ht="10.5" customHeight="1" x14ac:dyDescent="0.2">
      <c r="A30" s="160"/>
      <c r="B30" s="159"/>
      <c r="C30" s="94"/>
      <c r="D30" s="6" t="s">
        <v>18</v>
      </c>
      <c r="E30" s="109">
        <f>($D$8*E8)+($D$9*E9)+($D$12*E12)+($D$13*E13)+($D$14*E14)+($D$15*E15)+($D$16*E16)+($D$17*E17)+($D$18*E18)+($D$19*E19)+($D$20*E20)+($D$21*E21)+($D$22*E22)+($D$25*E25)+($D$26*E26)+($D$27*E27)+($D$28*E28)+($D$29*E29)</f>
        <v>0</v>
      </c>
      <c r="F30" s="109">
        <f t="shared" ref="F30:R30" si="4">($D$8*F8)+($D$9*F9)+($D$12*F12)+($D$13*F13)+($D$14*F14)+($D$15*F15)+($D$16*F16)+($D$17*F17)+($D$18*F18)+($D$19*F19)+($D$20*F20)+($D$21*F21)+($D$22*F22)+($D$25*F25)+($D$26*F26)+($D$27*F27)+($D$28*F28)+($D$29*F29)</f>
        <v>0</v>
      </c>
      <c r="G30" s="109">
        <f t="shared" si="4"/>
        <v>0</v>
      </c>
      <c r="H30" s="109">
        <f t="shared" si="4"/>
        <v>0</v>
      </c>
      <c r="I30" s="109">
        <f t="shared" si="4"/>
        <v>0</v>
      </c>
      <c r="J30" s="109">
        <f t="shared" si="4"/>
        <v>0</v>
      </c>
      <c r="K30" s="109">
        <f t="shared" si="4"/>
        <v>0</v>
      </c>
      <c r="L30" s="109">
        <f t="shared" si="4"/>
        <v>0</v>
      </c>
      <c r="M30" s="109">
        <f t="shared" si="4"/>
        <v>0</v>
      </c>
      <c r="N30" s="109">
        <f t="shared" si="4"/>
        <v>0</v>
      </c>
      <c r="O30" s="109">
        <f t="shared" si="4"/>
        <v>0</v>
      </c>
      <c r="P30" s="109">
        <f t="shared" si="4"/>
        <v>0</v>
      </c>
      <c r="Q30" s="13"/>
      <c r="R30" s="13">
        <f t="shared" si="4"/>
        <v>0</v>
      </c>
      <c r="S30" s="3"/>
      <c r="T30" s="3"/>
      <c r="U30" s="160"/>
      <c r="V30" s="2"/>
      <c r="W30" s="2"/>
      <c r="X30" s="159"/>
      <c r="Y30" s="159"/>
      <c r="Z30" s="159"/>
      <c r="AA30" s="159"/>
      <c r="AB30" s="159"/>
      <c r="AC30" s="159"/>
      <c r="AD30" s="165"/>
      <c r="AE30" s="165"/>
      <c r="AF30" s="165"/>
      <c r="AG30" s="165"/>
      <c r="AH30" s="165"/>
      <c r="AI30" s="165"/>
      <c r="AJ30" s="165"/>
      <c r="AK30" s="159"/>
      <c r="AL30" s="159"/>
      <c r="AM30" s="159"/>
      <c r="AN30" s="159">
        <v>24</v>
      </c>
      <c r="AO30" s="159">
        <v>38</v>
      </c>
    </row>
    <row r="31" spans="1:41" ht="11.25" customHeight="1" x14ac:dyDescent="0.2">
      <c r="A31" s="160"/>
      <c r="B31" s="159"/>
      <c r="C31" s="94"/>
      <c r="D31" s="6" t="s">
        <v>67</v>
      </c>
      <c r="E31" s="13">
        <f>E10+E23+SUM(E25:E30)</f>
        <v>0</v>
      </c>
      <c r="F31" s="13">
        <f t="shared" ref="F31:P31" si="5">F10+F23+SUM(F25:F30)</f>
        <v>0</v>
      </c>
      <c r="G31" s="13">
        <f t="shared" si="5"/>
        <v>0</v>
      </c>
      <c r="H31" s="13">
        <f t="shared" si="5"/>
        <v>0</v>
      </c>
      <c r="I31" s="13">
        <f t="shared" si="5"/>
        <v>0</v>
      </c>
      <c r="J31" s="13">
        <f t="shared" si="5"/>
        <v>0</v>
      </c>
      <c r="K31" s="13">
        <f t="shared" si="5"/>
        <v>0</v>
      </c>
      <c r="L31" s="13">
        <f t="shared" si="5"/>
        <v>0</v>
      </c>
      <c r="M31" s="13">
        <f t="shared" si="5"/>
        <v>0</v>
      </c>
      <c r="N31" s="13">
        <f t="shared" si="5"/>
        <v>0</v>
      </c>
      <c r="O31" s="13">
        <f t="shared" si="5"/>
        <v>0</v>
      </c>
      <c r="P31" s="13">
        <f t="shared" si="5"/>
        <v>0</v>
      </c>
      <c r="Q31" s="13"/>
      <c r="R31" s="13">
        <f>SUM(R8:R9,R23,R25:R30)</f>
        <v>0</v>
      </c>
      <c r="S31" s="3"/>
      <c r="T31" s="3"/>
      <c r="U31" s="160"/>
      <c r="V31" s="5"/>
      <c r="W31" s="2"/>
      <c r="X31" s="159"/>
      <c r="Y31" s="159"/>
      <c r="Z31" s="159"/>
      <c r="AA31" s="159"/>
      <c r="AB31" s="159"/>
      <c r="AC31" s="159"/>
      <c r="AD31" s="165"/>
      <c r="AE31" s="165"/>
      <c r="AF31" s="165"/>
      <c r="AG31" s="165"/>
      <c r="AH31" s="165"/>
      <c r="AI31" s="165"/>
      <c r="AJ31" s="165"/>
      <c r="AK31" s="159"/>
      <c r="AL31" s="159"/>
      <c r="AM31" s="159"/>
      <c r="AN31" s="159">
        <v>25</v>
      </c>
      <c r="AO31" s="159">
        <v>39</v>
      </c>
    </row>
    <row r="32" spans="1:41" ht="17.25" customHeight="1" thickBot="1" x14ac:dyDescent="0.25">
      <c r="A32" s="160"/>
      <c r="B32" s="133" t="s">
        <v>20</v>
      </c>
      <c r="C32" s="155"/>
      <c r="D32" s="135"/>
      <c r="E32" s="136"/>
      <c r="F32" s="136"/>
      <c r="G32" s="136"/>
      <c r="H32" s="136"/>
      <c r="I32" s="136"/>
      <c r="J32" s="136"/>
      <c r="K32" s="136"/>
      <c r="L32" s="136"/>
      <c r="M32" s="136"/>
      <c r="N32" s="136"/>
      <c r="O32" s="136"/>
      <c r="P32" s="136"/>
      <c r="Q32" s="136"/>
      <c r="R32" s="132"/>
      <c r="S32" s="3"/>
      <c r="T32" s="3"/>
      <c r="U32" s="160"/>
      <c r="V32" s="5"/>
      <c r="W32" s="2"/>
      <c r="X32" s="159"/>
      <c r="Y32" s="159"/>
      <c r="Z32" s="159"/>
      <c r="AA32" s="159"/>
      <c r="AB32" s="159"/>
      <c r="AC32" s="159"/>
      <c r="AD32" s="165"/>
      <c r="AE32" s="165"/>
      <c r="AF32" s="165"/>
      <c r="AG32" s="165"/>
      <c r="AH32" s="165"/>
      <c r="AI32" s="165"/>
      <c r="AJ32" s="165"/>
      <c r="AK32" s="159"/>
      <c r="AL32" s="159"/>
      <c r="AM32" s="159"/>
      <c r="AN32" s="159">
        <v>26</v>
      </c>
      <c r="AO32" s="159">
        <v>40</v>
      </c>
    </row>
    <row r="33" spans="1:41" s="145" customFormat="1" ht="21" customHeight="1" x14ac:dyDescent="0.2">
      <c r="A33" s="144"/>
      <c r="C33" s="143" t="s">
        <v>21</v>
      </c>
      <c r="D33" s="146"/>
      <c r="E33" s="147" t="str">
        <f>E5</f>
        <v>mar</v>
      </c>
      <c r="F33" s="147" t="str">
        <f t="shared" ref="F33:P33" si="6">F5</f>
        <v>apr</v>
      </c>
      <c r="G33" s="147" t="str">
        <f t="shared" si="6"/>
        <v>mai</v>
      </c>
      <c r="H33" s="147" t="str">
        <f t="shared" si="6"/>
        <v>jūn</v>
      </c>
      <c r="I33" s="147" t="str">
        <f t="shared" si="6"/>
        <v>jūl</v>
      </c>
      <c r="J33" s="147" t="str">
        <f t="shared" si="6"/>
        <v>aug</v>
      </c>
      <c r="K33" s="147" t="str">
        <f t="shared" si="6"/>
        <v>sep</v>
      </c>
      <c r="L33" s="147" t="str">
        <f t="shared" si="6"/>
        <v>okt</v>
      </c>
      <c r="M33" s="147" t="str">
        <f t="shared" si="6"/>
        <v>nov</v>
      </c>
      <c r="N33" s="147" t="str">
        <f t="shared" si="6"/>
        <v>dec</v>
      </c>
      <c r="O33" s="147" t="str">
        <f t="shared" si="6"/>
        <v>jan</v>
      </c>
      <c r="P33" s="147" t="str">
        <f t="shared" si="6"/>
        <v>feb</v>
      </c>
      <c r="Q33" s="128"/>
      <c r="R33" s="148" t="s">
        <v>6</v>
      </c>
      <c r="S33" s="149"/>
      <c r="T33" s="149"/>
      <c r="U33" s="144"/>
      <c r="V33" s="146"/>
      <c r="W33" s="150"/>
      <c r="AD33" s="151"/>
      <c r="AE33" s="151"/>
      <c r="AF33" s="151"/>
      <c r="AG33" s="151"/>
      <c r="AH33" s="151"/>
      <c r="AI33" s="151"/>
      <c r="AJ33" s="151"/>
    </row>
    <row r="34" spans="1:41" s="78" customFormat="1" ht="11.25" customHeight="1" x14ac:dyDescent="0.2">
      <c r="A34" s="160"/>
      <c r="B34" s="159"/>
      <c r="C34" s="81" t="str">
        <f>IF('1. gads'!D35="","",'1. gads'!D35)</f>
        <v>Gaidāmie maksājumi</v>
      </c>
      <c r="D34" s="82">
        <f>'1. gads'!E35</f>
        <v>0.21</v>
      </c>
      <c r="E34" s="43"/>
      <c r="F34" s="43"/>
      <c r="G34" s="43"/>
      <c r="H34" s="43"/>
      <c r="I34" s="43"/>
      <c r="J34" s="43"/>
      <c r="K34" s="43"/>
      <c r="L34" s="43"/>
      <c r="M34" s="43"/>
      <c r="N34" s="43"/>
      <c r="O34" s="43"/>
      <c r="P34" s="58"/>
      <c r="Q34" s="10"/>
      <c r="R34" s="13">
        <f t="shared" ref="R34:R78" si="7">SUM(E34:P34)</f>
        <v>0</v>
      </c>
      <c r="S34" s="3"/>
      <c r="T34" s="3"/>
      <c r="U34" s="160"/>
      <c r="V34" s="21"/>
      <c r="W34" s="21"/>
      <c r="X34" s="159"/>
      <c r="Y34" s="159"/>
      <c r="Z34" s="159"/>
      <c r="AA34" s="159"/>
      <c r="AB34" s="159"/>
      <c r="AC34" s="159"/>
      <c r="AD34" s="165"/>
      <c r="AE34" s="165"/>
      <c r="AF34" s="165"/>
      <c r="AG34" s="165"/>
      <c r="AH34" s="165"/>
      <c r="AI34" s="165"/>
      <c r="AJ34" s="165"/>
      <c r="AK34" s="159"/>
      <c r="AL34" s="159"/>
      <c r="AM34" s="159"/>
      <c r="AN34" s="159">
        <v>27</v>
      </c>
      <c r="AO34" s="159">
        <v>42</v>
      </c>
    </row>
    <row r="35" spans="1:41" s="78" customFormat="1" ht="11.25" customHeight="1" x14ac:dyDescent="0.2">
      <c r="A35" s="160"/>
      <c r="B35" s="159"/>
      <c r="C35" s="96"/>
      <c r="D35" s="166"/>
      <c r="E35" s="167"/>
      <c r="F35" s="167"/>
      <c r="G35" s="167"/>
      <c r="H35" s="167"/>
      <c r="I35" s="167"/>
      <c r="J35" s="167"/>
      <c r="K35" s="167"/>
      <c r="L35" s="167"/>
      <c r="M35" s="167"/>
      <c r="N35" s="167"/>
      <c r="O35" s="167"/>
      <c r="P35" s="167"/>
      <c r="Q35" s="10"/>
      <c r="R35" s="13"/>
      <c r="S35" s="3"/>
      <c r="T35" s="3"/>
      <c r="U35" s="160"/>
      <c r="V35" s="21"/>
      <c r="W35" s="21"/>
      <c r="X35" s="159"/>
      <c r="Y35" s="159"/>
      <c r="Z35" s="159"/>
      <c r="AA35" s="159"/>
      <c r="AB35" s="159"/>
      <c r="AC35" s="159"/>
      <c r="AD35" s="165"/>
      <c r="AE35" s="165"/>
      <c r="AF35" s="165"/>
      <c r="AG35" s="165"/>
      <c r="AH35" s="165"/>
      <c r="AI35" s="165"/>
      <c r="AJ35" s="165"/>
      <c r="AK35" s="159"/>
      <c r="AL35" s="159"/>
      <c r="AM35" s="159"/>
      <c r="AN35" s="159"/>
      <c r="AO35" s="159"/>
    </row>
    <row r="36" spans="1:41" s="78" customFormat="1" ht="11.25" customHeight="1" x14ac:dyDescent="0.2">
      <c r="A36" s="160"/>
      <c r="B36" s="159"/>
      <c r="C36" s="83" t="str">
        <f>IF('1. gads'!D37="","",'1. gads'!D37)</f>
        <v>Izejmateriāli</v>
      </c>
      <c r="D36" s="84">
        <f>'1. gads'!E37</f>
        <v>0.21</v>
      </c>
      <c r="E36" s="35"/>
      <c r="F36" s="35"/>
      <c r="G36" s="35"/>
      <c r="H36" s="35"/>
      <c r="I36" s="35"/>
      <c r="J36" s="35"/>
      <c r="K36" s="35"/>
      <c r="L36" s="35"/>
      <c r="M36" s="35"/>
      <c r="N36" s="35"/>
      <c r="O36" s="35"/>
      <c r="P36" s="59"/>
      <c r="Q36" s="10"/>
      <c r="R36" s="13">
        <f t="shared" si="7"/>
        <v>0</v>
      </c>
      <c r="S36" s="3"/>
      <c r="T36" s="3"/>
      <c r="U36" s="160"/>
      <c r="V36" s="21"/>
      <c r="W36" s="21"/>
      <c r="X36" s="159"/>
      <c r="Y36" s="159"/>
      <c r="Z36" s="159"/>
      <c r="AA36" s="159"/>
      <c r="AB36" s="159"/>
      <c r="AC36" s="159"/>
      <c r="AD36" s="165"/>
      <c r="AE36" s="165"/>
      <c r="AF36" s="165"/>
      <c r="AG36" s="165"/>
      <c r="AH36" s="165"/>
      <c r="AI36" s="165"/>
      <c r="AJ36" s="165"/>
      <c r="AK36" s="159"/>
      <c r="AL36" s="159"/>
      <c r="AM36" s="159"/>
      <c r="AN36" s="159">
        <v>28</v>
      </c>
      <c r="AO36" s="159">
        <v>43</v>
      </c>
    </row>
    <row r="37" spans="1:41" s="78" customFormat="1" ht="11.25" customHeight="1" x14ac:dyDescent="0.2">
      <c r="A37" s="160"/>
      <c r="B37" s="159"/>
      <c r="C37" s="83" t="str">
        <f>IF('1. gads'!D38="","",'1. gads'!D38)</f>
        <v>Palīgmateriāli</v>
      </c>
      <c r="D37" s="84">
        <f>'1. gads'!E38</f>
        <v>0.21</v>
      </c>
      <c r="E37" s="35"/>
      <c r="F37" s="35"/>
      <c r="G37" s="35"/>
      <c r="H37" s="35"/>
      <c r="I37" s="35"/>
      <c r="J37" s="35"/>
      <c r="K37" s="35"/>
      <c r="L37" s="35"/>
      <c r="M37" s="35"/>
      <c r="N37" s="35"/>
      <c r="O37" s="35"/>
      <c r="P37" s="59"/>
      <c r="Q37" s="10"/>
      <c r="R37" s="13">
        <f t="shared" si="7"/>
        <v>0</v>
      </c>
      <c r="S37" s="3"/>
      <c r="T37" s="3"/>
      <c r="U37" s="160"/>
      <c r="V37" s="21"/>
      <c r="W37" s="21"/>
      <c r="X37" s="159"/>
      <c r="Y37" s="159"/>
      <c r="Z37" s="159"/>
      <c r="AA37" s="159"/>
      <c r="AB37" s="159"/>
      <c r="AC37" s="159"/>
      <c r="AD37" s="165"/>
      <c r="AE37" s="165"/>
      <c r="AF37" s="165"/>
      <c r="AG37" s="165"/>
      <c r="AH37" s="165"/>
      <c r="AI37" s="165"/>
      <c r="AJ37" s="165"/>
      <c r="AK37" s="159"/>
      <c r="AL37" s="159"/>
      <c r="AM37" s="159"/>
      <c r="AN37" s="159">
        <v>29</v>
      </c>
      <c r="AO37" s="159">
        <v>44</v>
      </c>
    </row>
    <row r="38" spans="1:41" s="78" customFormat="1" ht="11.25" customHeight="1" x14ac:dyDescent="0.2">
      <c r="A38" s="160"/>
      <c r="B38" s="159"/>
      <c r="C38" s="83" t="str">
        <f>IF('1. gads'!D39="","",'1. gads'!D39)</f>
        <v>Ražošanā strādājošo darba alga un sociālais nodoklis</v>
      </c>
      <c r="D38" s="84">
        <f>'1. gads'!E39</f>
        <v>0</v>
      </c>
      <c r="E38" s="35"/>
      <c r="F38" s="35"/>
      <c r="G38" s="35"/>
      <c r="H38" s="35"/>
      <c r="I38" s="35"/>
      <c r="J38" s="35"/>
      <c r="K38" s="35"/>
      <c r="L38" s="35"/>
      <c r="M38" s="35"/>
      <c r="N38" s="35"/>
      <c r="O38" s="35"/>
      <c r="P38" s="59"/>
      <c r="Q38" s="10"/>
      <c r="R38" s="13">
        <f t="shared" si="7"/>
        <v>0</v>
      </c>
      <c r="S38" s="3"/>
      <c r="T38" s="3"/>
      <c r="U38" s="160"/>
      <c r="V38" s="21"/>
      <c r="W38" s="21"/>
      <c r="X38" s="159"/>
      <c r="Y38" s="159"/>
      <c r="Z38" s="159"/>
      <c r="AA38" s="159"/>
      <c r="AB38" s="159"/>
      <c r="AC38" s="159"/>
      <c r="AD38" s="165"/>
      <c r="AE38" s="165"/>
      <c r="AF38" s="165"/>
      <c r="AG38" s="165"/>
      <c r="AH38" s="165"/>
      <c r="AI38" s="165"/>
      <c r="AJ38" s="165"/>
      <c r="AK38" s="159"/>
      <c r="AL38" s="159"/>
      <c r="AM38" s="159"/>
      <c r="AN38" s="159">
        <v>30</v>
      </c>
      <c r="AO38" s="159">
        <v>45</v>
      </c>
    </row>
    <row r="39" spans="1:41" s="78" customFormat="1" ht="11.25" customHeight="1" x14ac:dyDescent="0.2">
      <c r="A39" s="160"/>
      <c r="B39" s="159"/>
      <c r="C39" s="83" t="str">
        <f>IF('1. gads'!D40="","",'1. gads'!D40)</f>
        <v>Energoresursi</v>
      </c>
      <c r="D39" s="84">
        <f>'1. gads'!E40</f>
        <v>0.21</v>
      </c>
      <c r="E39" s="35"/>
      <c r="F39" s="35"/>
      <c r="G39" s="35"/>
      <c r="H39" s="35"/>
      <c r="I39" s="35"/>
      <c r="J39" s="35"/>
      <c r="K39" s="35"/>
      <c r="L39" s="35"/>
      <c r="M39" s="35"/>
      <c r="N39" s="35"/>
      <c r="O39" s="35"/>
      <c r="P39" s="59"/>
      <c r="Q39" s="10"/>
      <c r="R39" s="13">
        <f t="shared" si="7"/>
        <v>0</v>
      </c>
      <c r="S39" s="3"/>
      <c r="T39" s="3"/>
      <c r="U39" s="160"/>
      <c r="V39" s="21"/>
      <c r="W39" s="21"/>
      <c r="X39" s="159"/>
      <c r="Y39" s="159"/>
      <c r="Z39" s="159"/>
      <c r="AA39" s="159"/>
      <c r="AB39" s="159"/>
      <c r="AC39" s="159"/>
      <c r="AD39" s="165"/>
      <c r="AE39" s="165"/>
      <c r="AF39" s="165"/>
      <c r="AG39" s="165"/>
      <c r="AH39" s="165"/>
      <c r="AI39" s="165"/>
      <c r="AJ39" s="165"/>
      <c r="AK39" s="159"/>
      <c r="AL39" s="159"/>
      <c r="AM39" s="159"/>
      <c r="AN39" s="159">
        <v>31</v>
      </c>
      <c r="AO39" s="159">
        <v>46</v>
      </c>
    </row>
    <row r="40" spans="1:41" s="78" customFormat="1" ht="11.25" customHeight="1" x14ac:dyDescent="0.2">
      <c r="A40" s="160"/>
      <c r="B40" s="159"/>
      <c r="C40" s="83" t="str">
        <f>IF('1. gads'!D41="","",'1. gads'!D41)</f>
        <v>Realizācijas izmaksas</v>
      </c>
      <c r="D40" s="84">
        <f>'1. gads'!E41</f>
        <v>0.21</v>
      </c>
      <c r="E40" s="35"/>
      <c r="F40" s="35"/>
      <c r="G40" s="35"/>
      <c r="H40" s="35"/>
      <c r="I40" s="35"/>
      <c r="J40" s="35"/>
      <c r="K40" s="35"/>
      <c r="L40" s="35"/>
      <c r="M40" s="35"/>
      <c r="N40" s="35"/>
      <c r="O40" s="35"/>
      <c r="P40" s="59"/>
      <c r="Q40" s="10"/>
      <c r="R40" s="13">
        <f t="shared" si="7"/>
        <v>0</v>
      </c>
      <c r="S40" s="3"/>
      <c r="T40" s="3"/>
      <c r="U40" s="160"/>
      <c r="V40" s="21"/>
      <c r="W40" s="21"/>
      <c r="X40" s="159"/>
      <c r="Y40" s="159"/>
      <c r="Z40" s="159"/>
      <c r="AA40" s="159"/>
      <c r="AB40" s="159"/>
      <c r="AC40" s="159"/>
      <c r="AD40" s="165"/>
      <c r="AE40" s="165"/>
      <c r="AF40" s="165"/>
      <c r="AG40" s="165"/>
      <c r="AH40" s="165"/>
      <c r="AI40" s="165"/>
      <c r="AJ40" s="165"/>
      <c r="AK40" s="159"/>
      <c r="AL40" s="159"/>
      <c r="AM40" s="159"/>
      <c r="AN40" s="159">
        <v>32</v>
      </c>
      <c r="AO40" s="159">
        <v>47</v>
      </c>
    </row>
    <row r="41" spans="1:41" s="78" customFormat="1" ht="11.25" customHeight="1" x14ac:dyDescent="0.2">
      <c r="A41" s="160"/>
      <c r="B41" s="159"/>
      <c r="C41" s="83" t="str">
        <f>IF('1. gads'!D42="","",'1. gads'!D42)</f>
        <v xml:space="preserve">Transporta izmaksas </v>
      </c>
      <c r="D41" s="84">
        <f>'1. gads'!E42</f>
        <v>0.21</v>
      </c>
      <c r="E41" s="35"/>
      <c r="F41" s="35"/>
      <c r="G41" s="35"/>
      <c r="H41" s="35"/>
      <c r="I41" s="35"/>
      <c r="J41" s="35"/>
      <c r="K41" s="35"/>
      <c r="L41" s="35"/>
      <c r="M41" s="35"/>
      <c r="N41" s="35"/>
      <c r="O41" s="35"/>
      <c r="P41" s="59"/>
      <c r="Q41" s="10"/>
      <c r="R41" s="13">
        <f t="shared" si="7"/>
        <v>0</v>
      </c>
      <c r="S41" s="3"/>
      <c r="T41" s="3"/>
      <c r="U41" s="160"/>
      <c r="V41" s="21"/>
      <c r="W41" s="21"/>
      <c r="X41" s="159"/>
      <c r="Y41" s="159"/>
      <c r="Z41" s="159"/>
      <c r="AA41" s="159"/>
      <c r="AB41" s="159"/>
      <c r="AC41" s="159"/>
      <c r="AD41" s="165"/>
      <c r="AE41" s="165"/>
      <c r="AF41" s="165"/>
      <c r="AG41" s="165"/>
      <c r="AH41" s="165"/>
      <c r="AI41" s="165"/>
      <c r="AJ41" s="165"/>
      <c r="AK41" s="159"/>
      <c r="AL41" s="159"/>
      <c r="AM41" s="159"/>
      <c r="AN41" s="159">
        <v>33</v>
      </c>
      <c r="AO41" s="159">
        <v>48</v>
      </c>
    </row>
    <row r="42" spans="1:41" s="78" customFormat="1" ht="11.25" customHeight="1" x14ac:dyDescent="0.2">
      <c r="A42" s="160"/>
      <c r="B42" s="159"/>
      <c r="C42" s="83" t="str">
        <f>IF('1. gads'!D43="","",'1. gads'!D43)</f>
        <v>cits</v>
      </c>
      <c r="D42" s="84">
        <f>'1. gads'!E43</f>
        <v>0.21</v>
      </c>
      <c r="E42" s="35"/>
      <c r="F42" s="35"/>
      <c r="G42" s="35"/>
      <c r="H42" s="35"/>
      <c r="I42" s="35"/>
      <c r="J42" s="35"/>
      <c r="K42" s="35"/>
      <c r="L42" s="35"/>
      <c r="M42" s="35"/>
      <c r="N42" s="35"/>
      <c r="O42" s="35"/>
      <c r="P42" s="59"/>
      <c r="Q42" s="10"/>
      <c r="R42" s="13">
        <f t="shared" si="7"/>
        <v>0</v>
      </c>
      <c r="S42" s="3"/>
      <c r="T42" s="3"/>
      <c r="U42" s="160"/>
      <c r="V42" s="21"/>
      <c r="W42" s="21"/>
      <c r="X42" s="159"/>
      <c r="Y42" s="159"/>
      <c r="Z42" s="159"/>
      <c r="AA42" s="159"/>
      <c r="AB42" s="159"/>
      <c r="AC42" s="159"/>
      <c r="AD42" s="165"/>
      <c r="AE42" s="165"/>
      <c r="AF42" s="165"/>
      <c r="AG42" s="165"/>
      <c r="AH42" s="165"/>
      <c r="AI42" s="165"/>
      <c r="AJ42" s="165"/>
      <c r="AK42" s="159"/>
      <c r="AL42" s="159"/>
      <c r="AM42" s="159"/>
      <c r="AN42" s="159">
        <v>34</v>
      </c>
      <c r="AO42" s="159">
        <v>49</v>
      </c>
    </row>
    <row r="43" spans="1:41" s="78" customFormat="1" ht="11.25" customHeight="1" x14ac:dyDescent="0.2">
      <c r="A43" s="160"/>
      <c r="B43" s="159"/>
      <c r="C43" s="83" t="str">
        <f>IF('1. gads'!D44="","",'1. gads'!D44)</f>
        <v>cits</v>
      </c>
      <c r="D43" s="84">
        <f>'1. gads'!E44</f>
        <v>0.21</v>
      </c>
      <c r="E43" s="35"/>
      <c r="F43" s="35"/>
      <c r="G43" s="35"/>
      <c r="H43" s="35"/>
      <c r="I43" s="35"/>
      <c r="J43" s="35"/>
      <c r="K43" s="35"/>
      <c r="L43" s="35"/>
      <c r="M43" s="35"/>
      <c r="N43" s="35"/>
      <c r="O43" s="35"/>
      <c r="P43" s="59"/>
      <c r="Q43" s="10"/>
      <c r="R43" s="13">
        <f t="shared" si="7"/>
        <v>0</v>
      </c>
      <c r="S43" s="3"/>
      <c r="T43" s="3"/>
      <c r="U43" s="160"/>
      <c r="V43" s="21"/>
      <c r="W43" s="21"/>
      <c r="X43" s="159"/>
      <c r="Y43" s="159"/>
      <c r="Z43" s="159"/>
      <c r="AA43" s="159"/>
      <c r="AB43" s="159"/>
      <c r="AC43" s="159"/>
      <c r="AD43" s="165"/>
      <c r="AE43" s="165"/>
      <c r="AF43" s="165"/>
      <c r="AG43" s="165"/>
      <c r="AH43" s="165"/>
      <c r="AI43" s="165"/>
      <c r="AJ43" s="165"/>
      <c r="AK43" s="159"/>
      <c r="AL43" s="159"/>
      <c r="AM43" s="159"/>
      <c r="AN43" s="159">
        <v>35</v>
      </c>
      <c r="AO43" s="159">
        <v>50</v>
      </c>
    </row>
    <row r="44" spans="1:41" s="78" customFormat="1" ht="11.25" customHeight="1" x14ac:dyDescent="0.2">
      <c r="A44" s="160"/>
      <c r="B44" s="159"/>
      <c r="C44" s="83" t="str">
        <f>IF('1. gads'!D45="","",'1. gads'!D45)</f>
        <v/>
      </c>
      <c r="D44" s="84">
        <f>'1. gads'!E45</f>
        <v>0.21</v>
      </c>
      <c r="E44" s="35"/>
      <c r="F44" s="35"/>
      <c r="G44" s="35"/>
      <c r="H44" s="35"/>
      <c r="I44" s="35"/>
      <c r="J44" s="35"/>
      <c r="K44" s="35"/>
      <c r="L44" s="35"/>
      <c r="M44" s="35"/>
      <c r="N44" s="35"/>
      <c r="O44" s="35"/>
      <c r="P44" s="59"/>
      <c r="Q44" s="10"/>
      <c r="R44" s="13">
        <f t="shared" si="7"/>
        <v>0</v>
      </c>
      <c r="S44" s="3"/>
      <c r="T44" s="3"/>
      <c r="U44" s="160"/>
      <c r="V44" s="21"/>
      <c r="W44" s="21"/>
      <c r="X44" s="159"/>
      <c r="Y44" s="159"/>
      <c r="Z44" s="159"/>
      <c r="AA44" s="159"/>
      <c r="AB44" s="159"/>
      <c r="AC44" s="159"/>
      <c r="AD44" s="165"/>
      <c r="AE44" s="165"/>
      <c r="AF44" s="165"/>
      <c r="AG44" s="165"/>
      <c r="AH44" s="165"/>
      <c r="AI44" s="165"/>
      <c r="AJ44" s="165"/>
      <c r="AK44" s="159"/>
      <c r="AL44" s="159"/>
      <c r="AM44" s="159"/>
      <c r="AN44" s="159">
        <v>36</v>
      </c>
      <c r="AO44" s="159">
        <v>51</v>
      </c>
    </row>
    <row r="45" spans="1:41" s="78" customFormat="1" ht="11.25" customHeight="1" x14ac:dyDescent="0.2">
      <c r="A45" s="160"/>
      <c r="B45" s="159"/>
      <c r="C45" s="83" t="str">
        <f>IF('1. gads'!D46="","",'1. gads'!D46)</f>
        <v/>
      </c>
      <c r="D45" s="84">
        <f>'1. gads'!E46</f>
        <v>0.21</v>
      </c>
      <c r="E45" s="35"/>
      <c r="F45" s="35"/>
      <c r="G45" s="35"/>
      <c r="H45" s="35"/>
      <c r="I45" s="35"/>
      <c r="J45" s="35"/>
      <c r="K45" s="35"/>
      <c r="L45" s="35"/>
      <c r="M45" s="35"/>
      <c r="N45" s="35"/>
      <c r="O45" s="35"/>
      <c r="P45" s="59"/>
      <c r="Q45" s="10"/>
      <c r="R45" s="13">
        <f t="shared" si="7"/>
        <v>0</v>
      </c>
      <c r="S45" s="3"/>
      <c r="T45" s="3"/>
      <c r="U45" s="160"/>
      <c r="V45" s="21"/>
      <c r="W45" s="21"/>
      <c r="X45" s="159"/>
      <c r="Y45" s="159"/>
      <c r="Z45" s="159"/>
      <c r="AA45" s="159"/>
      <c r="AB45" s="159"/>
      <c r="AC45" s="159"/>
      <c r="AD45" s="165"/>
      <c r="AE45" s="165"/>
      <c r="AF45" s="165"/>
      <c r="AG45" s="165"/>
      <c r="AH45" s="165"/>
      <c r="AI45" s="165"/>
      <c r="AJ45" s="165"/>
      <c r="AK45" s="159"/>
      <c r="AL45" s="159"/>
      <c r="AM45" s="159"/>
      <c r="AN45" s="159">
        <v>37</v>
      </c>
      <c r="AO45" s="159">
        <v>52</v>
      </c>
    </row>
    <row r="46" spans="1:41" s="78" customFormat="1" ht="11.25" customHeight="1" x14ac:dyDescent="0.2">
      <c r="A46" s="160"/>
      <c r="B46" s="159"/>
      <c r="C46" s="83" t="str">
        <f>IF('1. gads'!D47="","",'1. gads'!D47)</f>
        <v/>
      </c>
      <c r="D46" s="84">
        <f>'1. gads'!E47</f>
        <v>0.21</v>
      </c>
      <c r="E46" s="35"/>
      <c r="F46" s="35"/>
      <c r="G46" s="35"/>
      <c r="H46" s="35"/>
      <c r="I46" s="35"/>
      <c r="J46" s="35"/>
      <c r="K46" s="35"/>
      <c r="L46" s="35"/>
      <c r="M46" s="35"/>
      <c r="N46" s="35"/>
      <c r="O46" s="35"/>
      <c r="P46" s="59"/>
      <c r="Q46" s="10"/>
      <c r="R46" s="13">
        <f t="shared" si="7"/>
        <v>0</v>
      </c>
      <c r="S46" s="3"/>
      <c r="T46" s="3"/>
      <c r="U46" s="160"/>
      <c r="V46" s="21"/>
      <c r="W46" s="21"/>
      <c r="X46" s="159"/>
      <c r="Y46" s="159"/>
      <c r="Z46" s="159"/>
      <c r="AA46" s="159"/>
      <c r="AB46" s="159"/>
      <c r="AC46" s="159"/>
      <c r="AD46" s="165"/>
      <c r="AE46" s="165"/>
      <c r="AF46" s="165"/>
      <c r="AG46" s="165"/>
      <c r="AH46" s="165"/>
      <c r="AI46" s="165"/>
      <c r="AJ46" s="165"/>
      <c r="AK46" s="159"/>
      <c r="AL46" s="159"/>
      <c r="AM46" s="159"/>
      <c r="AN46" s="159">
        <v>38</v>
      </c>
      <c r="AO46" s="159">
        <v>53</v>
      </c>
    </row>
    <row r="47" spans="1:41" s="78" customFormat="1" ht="11.25" customHeight="1" x14ac:dyDescent="0.2">
      <c r="A47" s="160"/>
      <c r="B47" s="159"/>
      <c r="C47" s="83" t="str">
        <f>IF('1. gads'!D48="","",'1. gads'!D48)</f>
        <v/>
      </c>
      <c r="D47" s="84">
        <f>'1. gads'!E48</f>
        <v>0.21</v>
      </c>
      <c r="E47" s="35"/>
      <c r="F47" s="35"/>
      <c r="G47" s="35"/>
      <c r="H47" s="35"/>
      <c r="I47" s="35"/>
      <c r="J47" s="35"/>
      <c r="K47" s="35"/>
      <c r="L47" s="35"/>
      <c r="M47" s="35"/>
      <c r="N47" s="35"/>
      <c r="O47" s="35"/>
      <c r="P47" s="59"/>
      <c r="Q47" s="10"/>
      <c r="R47" s="13">
        <f t="shared" si="7"/>
        <v>0</v>
      </c>
      <c r="S47" s="3"/>
      <c r="T47" s="3"/>
      <c r="U47" s="160"/>
      <c r="V47" s="21"/>
      <c r="W47" s="21"/>
      <c r="X47" s="159"/>
      <c r="Y47" s="159"/>
      <c r="Z47" s="159"/>
      <c r="AA47" s="159"/>
      <c r="AB47" s="159"/>
      <c r="AC47" s="159"/>
      <c r="AD47" s="165"/>
      <c r="AE47" s="165"/>
      <c r="AF47" s="165"/>
      <c r="AG47" s="165"/>
      <c r="AH47" s="165"/>
      <c r="AI47" s="165"/>
      <c r="AJ47" s="165"/>
      <c r="AK47" s="159"/>
      <c r="AL47" s="159"/>
      <c r="AM47" s="159"/>
      <c r="AN47" s="159">
        <v>39</v>
      </c>
      <c r="AO47" s="159">
        <v>54</v>
      </c>
    </row>
    <row r="48" spans="1:41" s="78" customFormat="1" ht="11.25" customHeight="1" x14ac:dyDescent="0.2">
      <c r="A48" s="160"/>
      <c r="B48" s="159"/>
      <c r="C48" s="85" t="str">
        <f>IF('1. gads'!D49="","",'1. gads'!D49)</f>
        <v/>
      </c>
      <c r="D48" s="86">
        <f>'1. gads'!E49</f>
        <v>0.21</v>
      </c>
      <c r="E48" s="53"/>
      <c r="F48" s="53"/>
      <c r="G48" s="53"/>
      <c r="H48" s="53"/>
      <c r="I48" s="53"/>
      <c r="J48" s="53"/>
      <c r="K48" s="53"/>
      <c r="L48" s="53"/>
      <c r="M48" s="53"/>
      <c r="N48" s="53"/>
      <c r="O48" s="53"/>
      <c r="P48" s="63"/>
      <c r="Q48" s="10"/>
      <c r="R48" s="13">
        <f t="shared" si="7"/>
        <v>0</v>
      </c>
      <c r="S48" s="3"/>
      <c r="T48" s="3"/>
      <c r="U48" s="160"/>
      <c r="V48" s="21"/>
      <c r="W48" s="21"/>
      <c r="X48" s="159"/>
      <c r="Y48" s="159"/>
      <c r="Z48" s="159"/>
      <c r="AA48" s="159"/>
      <c r="AB48" s="159"/>
      <c r="AC48" s="159"/>
      <c r="AD48" s="165"/>
      <c r="AE48" s="165"/>
      <c r="AF48" s="165"/>
      <c r="AG48" s="165"/>
      <c r="AH48" s="165"/>
      <c r="AI48" s="165"/>
      <c r="AJ48" s="165"/>
      <c r="AK48" s="159"/>
      <c r="AL48" s="159"/>
      <c r="AM48" s="159"/>
      <c r="AN48" s="159">
        <v>40</v>
      </c>
      <c r="AO48" s="159">
        <v>62</v>
      </c>
    </row>
    <row r="49" spans="1:41" ht="11.25" customHeight="1" x14ac:dyDescent="0.2">
      <c r="A49" s="160"/>
      <c r="B49" s="159"/>
      <c r="C49" s="87"/>
      <c r="D49" s="75" t="s">
        <v>6</v>
      </c>
      <c r="E49" s="88">
        <f>SUM(E36:E48)</f>
        <v>0</v>
      </c>
      <c r="F49" s="88">
        <f t="shared" ref="F49:P49" si="8">SUM(F36:F48)</f>
        <v>0</v>
      </c>
      <c r="G49" s="88">
        <f t="shared" si="8"/>
        <v>0</v>
      </c>
      <c r="H49" s="88">
        <f t="shared" si="8"/>
        <v>0</v>
      </c>
      <c r="I49" s="88">
        <f t="shared" si="8"/>
        <v>0</v>
      </c>
      <c r="J49" s="88">
        <f t="shared" si="8"/>
        <v>0</v>
      </c>
      <c r="K49" s="88">
        <f t="shared" si="8"/>
        <v>0</v>
      </c>
      <c r="L49" s="88">
        <f t="shared" si="8"/>
        <v>0</v>
      </c>
      <c r="M49" s="88">
        <f t="shared" si="8"/>
        <v>0</v>
      </c>
      <c r="N49" s="88">
        <f t="shared" si="8"/>
        <v>0</v>
      </c>
      <c r="O49" s="88">
        <f t="shared" si="8"/>
        <v>0</v>
      </c>
      <c r="P49" s="88">
        <f t="shared" si="8"/>
        <v>0</v>
      </c>
      <c r="Q49" s="14"/>
      <c r="R49" s="13">
        <f>SUM(R36:R48)</f>
        <v>0</v>
      </c>
      <c r="S49" s="3"/>
      <c r="T49" s="3"/>
      <c r="U49" s="160"/>
      <c r="V49" s="5"/>
      <c r="W49" s="44"/>
      <c r="X49" s="159"/>
      <c r="Y49" s="159"/>
      <c r="Z49" s="159"/>
      <c r="AA49" s="159"/>
      <c r="AB49" s="159"/>
      <c r="AC49" s="159"/>
      <c r="AD49" s="165"/>
      <c r="AE49" s="165"/>
      <c r="AF49" s="165"/>
      <c r="AG49" s="165"/>
      <c r="AH49" s="165"/>
      <c r="AI49" s="165"/>
      <c r="AJ49" s="165"/>
      <c r="AK49" s="159"/>
      <c r="AL49" s="159"/>
      <c r="AM49" s="159"/>
      <c r="AN49" s="159">
        <v>41</v>
      </c>
      <c r="AO49" s="159">
        <v>63</v>
      </c>
    </row>
    <row r="50" spans="1:41" ht="11.25" customHeight="1" x14ac:dyDescent="0.2">
      <c r="A50" s="160"/>
      <c r="B50" s="159"/>
      <c r="C50" s="142" t="s">
        <v>30</v>
      </c>
      <c r="D50" s="77"/>
      <c r="E50" s="95"/>
      <c r="F50" s="95"/>
      <c r="G50" s="95"/>
      <c r="H50" s="95"/>
      <c r="I50" s="95"/>
      <c r="J50" s="95"/>
      <c r="K50" s="95"/>
      <c r="L50" s="95"/>
      <c r="M50" s="95"/>
      <c r="N50" s="95"/>
      <c r="O50" s="95"/>
      <c r="P50" s="95"/>
      <c r="Q50" s="14"/>
      <c r="R50" s="13"/>
      <c r="S50" s="3"/>
      <c r="T50" s="3"/>
      <c r="U50" s="160"/>
      <c r="V50" s="5"/>
      <c r="W50" s="44"/>
      <c r="X50" s="159"/>
      <c r="Y50" s="159"/>
      <c r="Z50" s="159"/>
      <c r="AA50" s="159"/>
      <c r="AB50" s="159"/>
      <c r="AC50" s="159"/>
      <c r="AD50" s="165"/>
      <c r="AE50" s="165"/>
      <c r="AF50" s="165"/>
      <c r="AG50" s="165"/>
      <c r="AH50" s="165"/>
      <c r="AI50" s="165"/>
      <c r="AJ50" s="165"/>
      <c r="AK50" s="159"/>
      <c r="AL50" s="159"/>
      <c r="AM50" s="159"/>
      <c r="AN50" s="159"/>
      <c r="AO50" s="159"/>
    </row>
    <row r="51" spans="1:41" s="78" customFormat="1" ht="11.25" customHeight="1" x14ac:dyDescent="0.2">
      <c r="A51" s="160"/>
      <c r="B51" s="159"/>
      <c r="C51" s="90" t="str">
        <f>IF('1. gads'!D52="","",'1. gads'!D52)</f>
        <v>Pastāvīgi strādājošo algas un sociālais nodoklis</v>
      </c>
      <c r="D51" s="91">
        <f>'1. gads'!E52</f>
        <v>0</v>
      </c>
      <c r="E51" s="37"/>
      <c r="F51" s="37"/>
      <c r="G51" s="37"/>
      <c r="H51" s="37"/>
      <c r="I51" s="37"/>
      <c r="J51" s="37"/>
      <c r="K51" s="37"/>
      <c r="L51" s="37"/>
      <c r="M51" s="37"/>
      <c r="N51" s="37"/>
      <c r="O51" s="37"/>
      <c r="P51" s="64"/>
      <c r="Q51" s="10"/>
      <c r="R51" s="13">
        <f t="shared" si="7"/>
        <v>0</v>
      </c>
      <c r="S51" s="3"/>
      <c r="T51" s="3"/>
      <c r="U51" s="160"/>
      <c r="V51" s="21"/>
      <c r="W51" s="21"/>
      <c r="X51" s="159"/>
      <c r="Y51" s="159"/>
      <c r="Z51" s="159"/>
      <c r="AA51" s="159"/>
      <c r="AB51" s="159"/>
      <c r="AC51" s="159"/>
      <c r="AD51" s="165"/>
      <c r="AE51" s="165"/>
      <c r="AF51" s="165"/>
      <c r="AG51" s="165"/>
      <c r="AH51" s="165"/>
      <c r="AI51" s="165"/>
      <c r="AJ51" s="165"/>
      <c r="AK51" s="159"/>
      <c r="AL51" s="159"/>
      <c r="AM51" s="159"/>
      <c r="AN51" s="159">
        <v>42</v>
      </c>
      <c r="AO51" s="159">
        <v>64</v>
      </c>
    </row>
    <row r="52" spans="1:41" s="78" customFormat="1" ht="11.25" customHeight="1" x14ac:dyDescent="0.2">
      <c r="A52" s="160"/>
      <c r="B52" s="159"/>
      <c r="C52" s="83" t="str">
        <f>IF('1. gads'!D53="","",'1. gads'!D53)</f>
        <v>Transporta izmaksas (degviela u.c.)</v>
      </c>
      <c r="D52" s="84">
        <f>'1. gads'!E53</f>
        <v>0.21</v>
      </c>
      <c r="E52" s="35"/>
      <c r="F52" s="35"/>
      <c r="G52" s="35"/>
      <c r="H52" s="35"/>
      <c r="I52" s="35"/>
      <c r="J52" s="35"/>
      <c r="K52" s="35"/>
      <c r="L52" s="35"/>
      <c r="M52" s="35"/>
      <c r="N52" s="35"/>
      <c r="O52" s="35"/>
      <c r="P52" s="59"/>
      <c r="Q52" s="10"/>
      <c r="R52" s="13">
        <f t="shared" si="7"/>
        <v>0</v>
      </c>
      <c r="S52" s="3"/>
      <c r="T52" s="3"/>
      <c r="U52" s="160"/>
      <c r="V52" s="21"/>
      <c r="W52" s="21"/>
      <c r="X52" s="159"/>
      <c r="Y52" s="159"/>
      <c r="Z52" s="159"/>
      <c r="AA52" s="159"/>
      <c r="AB52" s="159"/>
      <c r="AC52" s="159"/>
      <c r="AD52" s="165"/>
      <c r="AE52" s="165"/>
      <c r="AF52" s="165"/>
      <c r="AG52" s="165"/>
      <c r="AH52" s="165"/>
      <c r="AI52" s="165"/>
      <c r="AJ52" s="165"/>
      <c r="AK52" s="159"/>
      <c r="AL52" s="159"/>
      <c r="AM52" s="159"/>
      <c r="AN52" s="159">
        <v>43</v>
      </c>
      <c r="AO52" s="159">
        <v>65</v>
      </c>
    </row>
    <row r="53" spans="1:41" s="78" customFormat="1" ht="11.25" customHeight="1" x14ac:dyDescent="0.2">
      <c r="A53" s="160"/>
      <c r="B53" s="159"/>
      <c r="C53" s="83" t="str">
        <f>IF('1. gads'!D54="","",'1. gads'!D54)</f>
        <v>Apdrošināšana</v>
      </c>
      <c r="D53" s="84">
        <f>'1. gads'!E54</f>
        <v>0</v>
      </c>
      <c r="E53" s="35"/>
      <c r="F53" s="35"/>
      <c r="G53" s="35"/>
      <c r="H53" s="35"/>
      <c r="I53" s="35"/>
      <c r="J53" s="35"/>
      <c r="K53" s="35"/>
      <c r="L53" s="35"/>
      <c r="M53" s="35"/>
      <c r="N53" s="35"/>
      <c r="O53" s="35"/>
      <c r="P53" s="59"/>
      <c r="Q53" s="10"/>
      <c r="R53" s="13">
        <f t="shared" si="7"/>
        <v>0</v>
      </c>
      <c r="S53" s="3"/>
      <c r="T53" s="3"/>
      <c r="U53" s="160"/>
      <c r="V53" s="21"/>
      <c r="W53" s="21"/>
      <c r="X53" s="159"/>
      <c r="Y53" s="159"/>
      <c r="Z53" s="159"/>
      <c r="AA53" s="159"/>
      <c r="AB53" s="159"/>
      <c r="AC53" s="159"/>
      <c r="AD53" s="165"/>
      <c r="AE53" s="165"/>
      <c r="AF53" s="165"/>
      <c r="AG53" s="165"/>
      <c r="AH53" s="165"/>
      <c r="AI53" s="165"/>
      <c r="AJ53" s="165"/>
      <c r="AK53" s="159"/>
      <c r="AL53" s="159"/>
      <c r="AM53" s="159"/>
      <c r="AN53" s="159">
        <v>44</v>
      </c>
      <c r="AO53" s="159">
        <v>66</v>
      </c>
    </row>
    <row r="54" spans="1:41" s="78" customFormat="1" ht="11.25" customHeight="1" x14ac:dyDescent="0.2">
      <c r="A54" s="160"/>
      <c r="B54" s="159"/>
      <c r="C54" s="83" t="str">
        <f>IF('1. gads'!D55="","",'1. gads'!D55)</f>
        <v>Energoresursi</v>
      </c>
      <c r="D54" s="84">
        <f>'1. gads'!E55</f>
        <v>0.21</v>
      </c>
      <c r="E54" s="35"/>
      <c r="F54" s="35"/>
      <c r="G54" s="35"/>
      <c r="H54" s="35"/>
      <c r="I54" s="35"/>
      <c r="J54" s="35"/>
      <c r="K54" s="35"/>
      <c r="L54" s="35"/>
      <c r="M54" s="35"/>
      <c r="N54" s="35"/>
      <c r="O54" s="35"/>
      <c r="P54" s="59"/>
      <c r="Q54" s="10"/>
      <c r="R54" s="13">
        <f t="shared" si="7"/>
        <v>0</v>
      </c>
      <c r="S54" s="3"/>
      <c r="T54" s="3"/>
      <c r="U54" s="160"/>
      <c r="V54" s="21"/>
      <c r="W54" s="21"/>
      <c r="X54" s="159"/>
      <c r="Y54" s="159"/>
      <c r="Z54" s="159"/>
      <c r="AA54" s="159"/>
      <c r="AB54" s="159"/>
      <c r="AC54" s="159"/>
      <c r="AD54" s="165"/>
      <c r="AE54" s="165"/>
      <c r="AF54" s="165"/>
      <c r="AG54" s="165"/>
      <c r="AH54" s="165"/>
      <c r="AI54" s="165"/>
      <c r="AJ54" s="165"/>
      <c r="AK54" s="159"/>
      <c r="AL54" s="159"/>
      <c r="AM54" s="159"/>
      <c r="AN54" s="159"/>
      <c r="AO54" s="159">
        <f>LOOKUP(AF2,AN2:AN53,AO2:AO53)</f>
        <v>66</v>
      </c>
    </row>
    <row r="55" spans="1:41" s="78" customFormat="1" ht="11.25" customHeight="1" x14ac:dyDescent="0.2">
      <c r="A55" s="160"/>
      <c r="B55" s="159"/>
      <c r="C55" s="83" t="str">
        <f>IF('1. gads'!D56="","",'1. gads'!D56)</f>
        <v>Tehnikas remonts</v>
      </c>
      <c r="D55" s="84">
        <f>'1. gads'!E56</f>
        <v>0.21</v>
      </c>
      <c r="E55" s="35"/>
      <c r="F55" s="35"/>
      <c r="G55" s="35"/>
      <c r="H55" s="35"/>
      <c r="I55" s="35"/>
      <c r="J55" s="35"/>
      <c r="K55" s="35"/>
      <c r="L55" s="35"/>
      <c r="M55" s="35"/>
      <c r="N55" s="35"/>
      <c r="O55" s="35"/>
      <c r="P55" s="59"/>
      <c r="Q55" s="10"/>
      <c r="R55" s="13">
        <f t="shared" si="7"/>
        <v>0</v>
      </c>
      <c r="S55" s="3"/>
      <c r="T55" s="3"/>
      <c r="U55" s="160"/>
      <c r="V55" s="21"/>
      <c r="W55" s="21"/>
      <c r="X55" s="159"/>
      <c r="Y55" s="159"/>
      <c r="Z55" s="159"/>
      <c r="AA55" s="159"/>
      <c r="AB55" s="159"/>
      <c r="AC55" s="159"/>
      <c r="AD55" s="165"/>
      <c r="AE55" s="165"/>
      <c r="AF55" s="165"/>
      <c r="AG55" s="165"/>
      <c r="AH55" s="165"/>
      <c r="AI55" s="165"/>
      <c r="AJ55" s="165"/>
      <c r="AK55" s="159"/>
      <c r="AL55" s="159"/>
      <c r="AM55" s="159"/>
      <c r="AN55" s="159"/>
      <c r="AO55" s="159"/>
    </row>
    <row r="56" spans="1:41" s="78" customFormat="1" ht="11.25" customHeight="1" x14ac:dyDescent="0.2">
      <c r="A56" s="160"/>
      <c r="B56" s="159"/>
      <c r="C56" s="83" t="str">
        <f>IF('1. gads'!D57="","",'1. gads'!D57)</f>
        <v>Nomas maksa par telpām, zemi.</v>
      </c>
      <c r="D56" s="84">
        <f>'1. gads'!E57</f>
        <v>0.21</v>
      </c>
      <c r="E56" s="35"/>
      <c r="F56" s="35"/>
      <c r="G56" s="35"/>
      <c r="H56" s="35"/>
      <c r="I56" s="35"/>
      <c r="J56" s="35"/>
      <c r="K56" s="35"/>
      <c r="L56" s="35"/>
      <c r="M56" s="35"/>
      <c r="N56" s="35"/>
      <c r="O56" s="35"/>
      <c r="P56" s="59"/>
      <c r="Q56" s="10"/>
      <c r="R56" s="13">
        <f t="shared" si="7"/>
        <v>0</v>
      </c>
      <c r="S56" s="3"/>
      <c r="T56" s="3"/>
      <c r="U56" s="160"/>
      <c r="V56" s="21"/>
      <c r="W56" s="21"/>
      <c r="X56" s="159"/>
      <c r="Y56" s="159"/>
      <c r="Z56" s="159"/>
      <c r="AA56" s="159"/>
      <c r="AB56" s="159"/>
      <c r="AC56" s="159"/>
      <c r="AD56" s="165"/>
      <c r="AE56" s="165"/>
      <c r="AF56" s="165"/>
      <c r="AG56" s="165"/>
      <c r="AH56" s="165"/>
      <c r="AI56" s="165"/>
      <c r="AJ56" s="165"/>
      <c r="AK56" s="159"/>
      <c r="AL56" s="159"/>
      <c r="AM56" s="159"/>
      <c r="AN56" s="159"/>
      <c r="AO56" s="159"/>
    </row>
    <row r="57" spans="1:41" s="78" customFormat="1" ht="11.25" customHeight="1" x14ac:dyDescent="0.2">
      <c r="A57" s="160"/>
      <c r="B57" s="159"/>
      <c r="C57" s="83" t="str">
        <f>IF('1. gads'!D58="","",'1. gads'!D58)</f>
        <v>Grāmatvedības pakalpojumi</v>
      </c>
      <c r="D57" s="84">
        <f>'1. gads'!E58</f>
        <v>0.21</v>
      </c>
      <c r="E57" s="35"/>
      <c r="F57" s="35"/>
      <c r="G57" s="35"/>
      <c r="H57" s="35"/>
      <c r="I57" s="35"/>
      <c r="J57" s="35"/>
      <c r="K57" s="35"/>
      <c r="L57" s="35"/>
      <c r="M57" s="35"/>
      <c r="N57" s="35"/>
      <c r="O57" s="35"/>
      <c r="P57" s="59"/>
      <c r="Q57" s="10"/>
      <c r="R57" s="13">
        <f t="shared" si="7"/>
        <v>0</v>
      </c>
      <c r="S57" s="3"/>
      <c r="T57" s="3"/>
      <c r="U57" s="160"/>
      <c r="V57" s="21"/>
      <c r="W57" s="21"/>
      <c r="X57" s="159"/>
      <c r="Y57" s="159"/>
      <c r="Z57" s="159"/>
      <c r="AA57" s="159"/>
      <c r="AB57" s="159"/>
      <c r="AC57" s="159"/>
      <c r="AD57" s="165"/>
      <c r="AE57" s="165"/>
      <c r="AF57" s="165"/>
      <c r="AG57" s="165"/>
      <c r="AH57" s="165"/>
      <c r="AI57" s="165"/>
      <c r="AJ57" s="165"/>
      <c r="AK57" s="159"/>
      <c r="AL57" s="159"/>
      <c r="AM57" s="159"/>
      <c r="AN57" s="159"/>
      <c r="AO57" s="159"/>
    </row>
    <row r="58" spans="1:41" s="78" customFormat="1" ht="11.25" customHeight="1" x14ac:dyDescent="0.2">
      <c r="A58" s="160"/>
      <c r="B58" s="159"/>
      <c r="C58" s="83" t="str">
        <f>IF('1. gads'!D59="","",'1. gads'!D59)</f>
        <v>cits</v>
      </c>
      <c r="D58" s="84">
        <f>'1. gads'!E59</f>
        <v>0.21</v>
      </c>
      <c r="E58" s="35"/>
      <c r="F58" s="35"/>
      <c r="G58" s="35"/>
      <c r="H58" s="35"/>
      <c r="I58" s="35"/>
      <c r="J58" s="35"/>
      <c r="K58" s="35"/>
      <c r="L58" s="35"/>
      <c r="M58" s="35"/>
      <c r="N58" s="35"/>
      <c r="O58" s="35"/>
      <c r="P58" s="59"/>
      <c r="Q58" s="10"/>
      <c r="R58" s="13">
        <f t="shared" si="7"/>
        <v>0</v>
      </c>
      <c r="S58" s="3"/>
      <c r="T58" s="3"/>
      <c r="U58" s="160"/>
      <c r="V58" s="21"/>
      <c r="W58" s="21"/>
      <c r="X58" s="159"/>
      <c r="Y58" s="159"/>
      <c r="Z58" s="159"/>
      <c r="AA58" s="159"/>
      <c r="AB58" s="159"/>
      <c r="AC58" s="159"/>
      <c r="AD58" s="165"/>
      <c r="AE58" s="165"/>
      <c r="AF58" s="165"/>
      <c r="AG58" s="165"/>
      <c r="AH58" s="165"/>
      <c r="AI58" s="165"/>
      <c r="AJ58" s="165"/>
      <c r="AK58" s="159"/>
      <c r="AL58" s="159"/>
      <c r="AM58" s="159"/>
      <c r="AN58" s="159"/>
      <c r="AO58" s="159"/>
    </row>
    <row r="59" spans="1:41" s="78" customFormat="1" ht="11.25" customHeight="1" x14ac:dyDescent="0.2">
      <c r="A59" s="160"/>
      <c r="B59" s="159"/>
      <c r="C59" s="83" t="str">
        <f>IF('1. gads'!D60="","",'1. gads'!D60)</f>
        <v>cits</v>
      </c>
      <c r="D59" s="84">
        <f>'1. gads'!E60</f>
        <v>0.21</v>
      </c>
      <c r="E59" s="35"/>
      <c r="F59" s="35"/>
      <c r="G59" s="35"/>
      <c r="H59" s="35"/>
      <c r="I59" s="35"/>
      <c r="J59" s="35"/>
      <c r="K59" s="35"/>
      <c r="L59" s="35"/>
      <c r="M59" s="35"/>
      <c r="N59" s="35"/>
      <c r="O59" s="35"/>
      <c r="P59" s="59"/>
      <c r="Q59" s="10"/>
      <c r="R59" s="13">
        <f t="shared" si="7"/>
        <v>0</v>
      </c>
      <c r="S59" s="3"/>
      <c r="T59" s="3"/>
      <c r="U59" s="160"/>
      <c r="V59" s="21"/>
      <c r="W59" s="21"/>
      <c r="X59" s="159"/>
      <c r="Y59" s="159"/>
      <c r="Z59" s="159"/>
      <c r="AA59" s="159"/>
      <c r="AB59" s="159"/>
      <c r="AC59" s="159"/>
      <c r="AD59" s="165"/>
      <c r="AE59" s="165"/>
      <c r="AF59" s="165"/>
      <c r="AG59" s="165"/>
      <c r="AH59" s="165"/>
      <c r="AI59" s="165"/>
      <c r="AJ59" s="165"/>
      <c r="AK59" s="159"/>
      <c r="AL59" s="159"/>
      <c r="AM59" s="159"/>
      <c r="AN59" s="159"/>
      <c r="AO59" s="159"/>
    </row>
    <row r="60" spans="1:41" s="78" customFormat="1" ht="11.25" customHeight="1" x14ac:dyDescent="0.2">
      <c r="A60" s="160"/>
      <c r="B60" s="159"/>
      <c r="C60" s="83" t="str">
        <f>IF('1. gads'!D61="","",'1. gads'!D61)</f>
        <v/>
      </c>
      <c r="D60" s="84">
        <f>'1. gads'!E61</f>
        <v>0.21</v>
      </c>
      <c r="E60" s="35"/>
      <c r="F60" s="35"/>
      <c r="G60" s="35"/>
      <c r="H60" s="35"/>
      <c r="I60" s="35"/>
      <c r="J60" s="35"/>
      <c r="K60" s="35"/>
      <c r="L60" s="35"/>
      <c r="M60" s="35"/>
      <c r="N60" s="35"/>
      <c r="O60" s="35"/>
      <c r="P60" s="59"/>
      <c r="Q60" s="10"/>
      <c r="R60" s="13">
        <f t="shared" si="7"/>
        <v>0</v>
      </c>
      <c r="S60" s="3"/>
      <c r="T60" s="3"/>
      <c r="U60" s="160"/>
      <c r="V60" s="21"/>
      <c r="W60" s="21"/>
      <c r="X60" s="159"/>
      <c r="Y60" s="159"/>
      <c r="Z60" s="159"/>
      <c r="AA60" s="159"/>
      <c r="AB60" s="159"/>
      <c r="AC60" s="159"/>
      <c r="AD60" s="165"/>
      <c r="AE60" s="165"/>
      <c r="AF60" s="165"/>
      <c r="AG60" s="165"/>
      <c r="AH60" s="165"/>
      <c r="AI60" s="165"/>
      <c r="AJ60" s="165"/>
      <c r="AK60" s="159"/>
      <c r="AL60" s="159"/>
      <c r="AM60" s="159"/>
      <c r="AN60" s="159"/>
      <c r="AO60" s="159"/>
    </row>
    <row r="61" spans="1:41" s="78" customFormat="1" ht="11.25" customHeight="1" x14ac:dyDescent="0.2">
      <c r="A61" s="160"/>
      <c r="B61" s="159"/>
      <c r="C61" s="83" t="str">
        <f>IF('1. gads'!D62="","",'1. gads'!D62)</f>
        <v/>
      </c>
      <c r="D61" s="84">
        <f>'1. gads'!E62</f>
        <v>0.21</v>
      </c>
      <c r="E61" s="35"/>
      <c r="F61" s="35"/>
      <c r="G61" s="35"/>
      <c r="H61" s="35"/>
      <c r="I61" s="35"/>
      <c r="J61" s="35"/>
      <c r="K61" s="35"/>
      <c r="L61" s="35"/>
      <c r="M61" s="35"/>
      <c r="N61" s="35"/>
      <c r="O61" s="35"/>
      <c r="P61" s="59"/>
      <c r="Q61" s="10"/>
      <c r="R61" s="13">
        <f t="shared" si="7"/>
        <v>0</v>
      </c>
      <c r="S61" s="3"/>
      <c r="T61" s="3"/>
      <c r="U61" s="160"/>
      <c r="V61" s="21"/>
      <c r="W61" s="21"/>
      <c r="X61" s="159"/>
      <c r="Y61" s="159"/>
      <c r="Z61" s="159"/>
      <c r="AA61" s="159"/>
      <c r="AB61" s="159"/>
      <c r="AC61" s="159"/>
      <c r="AD61" s="165"/>
      <c r="AE61" s="165"/>
      <c r="AF61" s="165"/>
      <c r="AG61" s="165"/>
      <c r="AH61" s="165"/>
      <c r="AI61" s="165"/>
      <c r="AJ61" s="165"/>
      <c r="AK61" s="159"/>
      <c r="AL61" s="159"/>
      <c r="AM61" s="159"/>
      <c r="AN61" s="159"/>
      <c r="AO61" s="159"/>
    </row>
    <row r="62" spans="1:41" s="78" customFormat="1" ht="11.25" customHeight="1" x14ac:dyDescent="0.2">
      <c r="A62" s="160"/>
      <c r="B62" s="159"/>
      <c r="C62" s="83" t="str">
        <f>IF('1. gads'!D63="","",'1. gads'!D63)</f>
        <v/>
      </c>
      <c r="D62" s="84">
        <f>'1. gads'!E63</f>
        <v>0.21</v>
      </c>
      <c r="E62" s="35"/>
      <c r="F62" s="35"/>
      <c r="G62" s="35"/>
      <c r="H62" s="35"/>
      <c r="I62" s="35"/>
      <c r="J62" s="35"/>
      <c r="K62" s="35"/>
      <c r="L62" s="35"/>
      <c r="M62" s="35"/>
      <c r="N62" s="35"/>
      <c r="O62" s="35"/>
      <c r="P62" s="59"/>
      <c r="Q62" s="10"/>
      <c r="R62" s="13">
        <f t="shared" si="7"/>
        <v>0</v>
      </c>
      <c r="S62" s="3"/>
      <c r="T62" s="3"/>
      <c r="U62" s="160"/>
      <c r="V62" s="21"/>
      <c r="W62" s="21"/>
      <c r="X62" s="159"/>
      <c r="Y62" s="159"/>
      <c r="Z62" s="159"/>
      <c r="AA62" s="159"/>
      <c r="AB62" s="159"/>
      <c r="AC62" s="159"/>
      <c r="AD62" s="165"/>
      <c r="AE62" s="165"/>
      <c r="AF62" s="165"/>
      <c r="AG62" s="165"/>
      <c r="AH62" s="165"/>
      <c r="AI62" s="165"/>
      <c r="AJ62" s="165"/>
      <c r="AK62" s="159"/>
      <c r="AL62" s="159"/>
      <c r="AM62" s="159"/>
      <c r="AN62" s="159"/>
      <c r="AO62" s="159"/>
    </row>
    <row r="63" spans="1:41" s="78" customFormat="1" ht="11.25" customHeight="1" x14ac:dyDescent="0.2">
      <c r="A63" s="160"/>
      <c r="B63" s="159"/>
      <c r="C63" s="85" t="str">
        <f>IF('1. gads'!D64="","",'1. gads'!D64)</f>
        <v/>
      </c>
      <c r="D63" s="86">
        <f>'1. gads'!E64</f>
        <v>0.21</v>
      </c>
      <c r="E63" s="53"/>
      <c r="F63" s="53"/>
      <c r="G63" s="53"/>
      <c r="H63" s="53"/>
      <c r="I63" s="53"/>
      <c r="J63" s="53"/>
      <c r="K63" s="53"/>
      <c r="L63" s="53"/>
      <c r="M63" s="53"/>
      <c r="N63" s="53"/>
      <c r="O63" s="53"/>
      <c r="P63" s="63"/>
      <c r="Q63" s="10"/>
      <c r="R63" s="13">
        <f t="shared" si="7"/>
        <v>0</v>
      </c>
      <c r="S63" s="3"/>
      <c r="T63" s="3"/>
      <c r="U63" s="160"/>
      <c r="V63" s="21"/>
      <c r="W63" s="21"/>
      <c r="X63" s="159"/>
      <c r="Y63" s="159"/>
      <c r="Z63" s="159"/>
      <c r="AA63" s="159"/>
      <c r="AB63" s="159"/>
      <c r="AC63" s="159"/>
      <c r="AD63" s="165"/>
      <c r="AE63" s="165"/>
      <c r="AF63" s="165"/>
      <c r="AG63" s="165"/>
      <c r="AH63" s="165"/>
      <c r="AI63" s="165"/>
      <c r="AJ63" s="165"/>
      <c r="AK63" s="159"/>
      <c r="AL63" s="159"/>
      <c r="AM63" s="159"/>
      <c r="AN63" s="159"/>
      <c r="AO63" s="159"/>
    </row>
    <row r="64" spans="1:41" ht="11.25" customHeight="1" x14ac:dyDescent="0.2">
      <c r="A64" s="160"/>
      <c r="B64" s="159"/>
      <c r="C64" s="96"/>
      <c r="D64" s="66" t="s">
        <v>6</v>
      </c>
      <c r="E64" s="67">
        <f>SUM(E51:E63)</f>
        <v>0</v>
      </c>
      <c r="F64" s="67">
        <f t="shared" ref="F64:P64" si="9">SUM(F51:F63)</f>
        <v>0</v>
      </c>
      <c r="G64" s="67">
        <f t="shared" si="9"/>
        <v>0</v>
      </c>
      <c r="H64" s="67">
        <f t="shared" si="9"/>
        <v>0</v>
      </c>
      <c r="I64" s="67">
        <f t="shared" si="9"/>
        <v>0</v>
      </c>
      <c r="J64" s="67">
        <f t="shared" si="9"/>
        <v>0</v>
      </c>
      <c r="K64" s="67">
        <f t="shared" si="9"/>
        <v>0</v>
      </c>
      <c r="L64" s="67">
        <f t="shared" si="9"/>
        <v>0</v>
      </c>
      <c r="M64" s="67">
        <f t="shared" si="9"/>
        <v>0</v>
      </c>
      <c r="N64" s="67">
        <f t="shared" si="9"/>
        <v>0</v>
      </c>
      <c r="O64" s="67">
        <f t="shared" si="9"/>
        <v>0</v>
      </c>
      <c r="P64" s="67">
        <f t="shared" si="9"/>
        <v>0</v>
      </c>
      <c r="Q64" s="14"/>
      <c r="R64" s="13">
        <f>SUM(R51:R63)</f>
        <v>0</v>
      </c>
      <c r="S64" s="3"/>
      <c r="T64" s="3"/>
      <c r="U64" s="160"/>
      <c r="V64" s="5"/>
      <c r="W64" s="5"/>
      <c r="X64" s="159"/>
      <c r="Y64" s="159"/>
      <c r="Z64" s="159"/>
      <c r="AA64" s="159"/>
      <c r="AB64" s="159"/>
      <c r="AC64" s="159"/>
      <c r="AD64" s="165"/>
      <c r="AE64" s="165"/>
      <c r="AF64" s="165"/>
      <c r="AG64" s="165"/>
      <c r="AH64" s="165"/>
      <c r="AI64" s="165"/>
      <c r="AJ64" s="165"/>
      <c r="AK64" s="159"/>
      <c r="AL64" s="159"/>
      <c r="AM64" s="159"/>
      <c r="AN64" s="159"/>
      <c r="AO64" s="159"/>
    </row>
    <row r="65" spans="1:36" s="78" customFormat="1" ht="11.25" customHeight="1" x14ac:dyDescent="0.2">
      <c r="A65" s="160"/>
      <c r="B65" s="159"/>
      <c r="C65" s="90" t="str">
        <f>IF('1. gads'!D66="","",'1. gads'!D66)</f>
        <v>Līzingu maksājumi: procenti</v>
      </c>
      <c r="D65" s="91">
        <f>'1. gads'!E66</f>
        <v>0</v>
      </c>
      <c r="E65" s="37"/>
      <c r="F65" s="37"/>
      <c r="G65" s="37"/>
      <c r="H65" s="37"/>
      <c r="I65" s="37"/>
      <c r="J65" s="37"/>
      <c r="K65" s="37"/>
      <c r="L65" s="37"/>
      <c r="M65" s="37"/>
      <c r="N65" s="37"/>
      <c r="O65" s="37"/>
      <c r="P65" s="64"/>
      <c r="Q65" s="10"/>
      <c r="R65" s="13">
        <f t="shared" si="7"/>
        <v>0</v>
      </c>
      <c r="S65" s="3"/>
      <c r="T65" s="3"/>
      <c r="U65" s="160"/>
      <c r="V65" s="21"/>
      <c r="W65" s="21"/>
      <c r="X65" s="159"/>
      <c r="Y65" s="159"/>
      <c r="Z65" s="159"/>
      <c r="AA65" s="159"/>
      <c r="AB65" s="159"/>
      <c r="AC65" s="159"/>
      <c r="AD65" s="165"/>
      <c r="AE65" s="165"/>
      <c r="AF65" s="165"/>
      <c r="AG65" s="165"/>
      <c r="AH65" s="165"/>
      <c r="AI65" s="165"/>
      <c r="AJ65" s="165"/>
    </row>
    <row r="66" spans="1:36" s="78" customFormat="1" ht="11.25" customHeight="1" x14ac:dyDescent="0.2">
      <c r="A66" s="160"/>
      <c r="B66" s="159"/>
      <c r="C66" s="83" t="str">
        <f>IF('1. gads'!D67="","",'1. gads'!D67)</f>
        <v>Līzingu maksājumi: pamatsumma</v>
      </c>
      <c r="D66" s="84">
        <f>'1. gads'!E67</f>
        <v>0</v>
      </c>
      <c r="E66" s="35"/>
      <c r="F66" s="35"/>
      <c r="G66" s="35"/>
      <c r="H66" s="35"/>
      <c r="I66" s="35"/>
      <c r="J66" s="35"/>
      <c r="K66" s="35"/>
      <c r="L66" s="35"/>
      <c r="M66" s="35"/>
      <c r="N66" s="35"/>
      <c r="O66" s="35"/>
      <c r="P66" s="59"/>
      <c r="Q66" s="10"/>
      <c r="R66" s="13">
        <f t="shared" si="7"/>
        <v>0</v>
      </c>
      <c r="S66" s="3"/>
      <c r="T66" s="3"/>
      <c r="U66" s="160"/>
      <c r="V66" s="21"/>
      <c r="W66" s="21"/>
      <c r="X66" s="159"/>
      <c r="Y66" s="159"/>
      <c r="Z66" s="159"/>
      <c r="AA66" s="159"/>
      <c r="AB66" s="159"/>
      <c r="AC66" s="159"/>
      <c r="AD66" s="165"/>
      <c r="AE66" s="165"/>
      <c r="AF66" s="165"/>
      <c r="AG66" s="165"/>
      <c r="AH66" s="165"/>
      <c r="AI66" s="165"/>
      <c r="AJ66" s="165"/>
    </row>
    <row r="67" spans="1:36" s="78" customFormat="1" ht="11.25" customHeight="1" x14ac:dyDescent="0.2">
      <c r="A67" s="160"/>
      <c r="B67" s="159"/>
      <c r="C67" s="83" t="s">
        <v>68</v>
      </c>
      <c r="D67" s="84">
        <f>'1. gads'!E68</f>
        <v>0</v>
      </c>
      <c r="E67" s="35"/>
      <c r="F67" s="35"/>
      <c r="G67" s="35"/>
      <c r="H67" s="35"/>
      <c r="I67" s="35"/>
      <c r="J67" s="35"/>
      <c r="K67" s="35"/>
      <c r="L67" s="35"/>
      <c r="M67" s="35"/>
      <c r="N67" s="35"/>
      <c r="O67" s="35"/>
      <c r="P67" s="59"/>
      <c r="Q67" s="10"/>
      <c r="R67" s="13">
        <f t="shared" si="7"/>
        <v>0</v>
      </c>
      <c r="S67" s="3"/>
      <c r="T67" s="3"/>
      <c r="U67" s="160"/>
      <c r="V67" s="21"/>
      <c r="W67" s="21"/>
      <c r="X67" s="159"/>
      <c r="Y67" s="159"/>
      <c r="Z67" s="159"/>
      <c r="AA67" s="159"/>
      <c r="AB67" s="159"/>
      <c r="AC67" s="159"/>
      <c r="AD67" s="165"/>
      <c r="AE67" s="165"/>
      <c r="AF67" s="165"/>
      <c r="AG67" s="165"/>
      <c r="AH67" s="165"/>
      <c r="AI67" s="165"/>
      <c r="AJ67" s="165"/>
    </row>
    <row r="68" spans="1:36" s="78" customFormat="1" ht="11.25" customHeight="1" x14ac:dyDescent="0.2">
      <c r="A68" s="160"/>
      <c r="B68" s="159"/>
      <c r="C68" s="83" t="str">
        <f>IF('1. gads'!D69="","",'1. gads'!D69)</f>
        <v/>
      </c>
      <c r="D68" s="84">
        <f>'1. gads'!E69</f>
        <v>0</v>
      </c>
      <c r="E68" s="35"/>
      <c r="F68" s="35"/>
      <c r="G68" s="35"/>
      <c r="H68" s="35"/>
      <c r="I68" s="35"/>
      <c r="J68" s="35"/>
      <c r="K68" s="35"/>
      <c r="L68" s="35"/>
      <c r="M68" s="35"/>
      <c r="N68" s="35"/>
      <c r="O68" s="35"/>
      <c r="P68" s="59"/>
      <c r="Q68" s="10"/>
      <c r="R68" s="13">
        <f t="shared" si="7"/>
        <v>0</v>
      </c>
      <c r="S68" s="3"/>
      <c r="T68" s="3"/>
      <c r="U68" s="160"/>
      <c r="V68" s="21"/>
      <c r="W68" s="21"/>
      <c r="X68" s="159"/>
      <c r="Y68" s="159"/>
      <c r="Z68" s="159"/>
      <c r="AA68" s="159"/>
      <c r="AB68" s="159"/>
      <c r="AC68" s="159"/>
      <c r="AD68" s="165"/>
      <c r="AE68" s="165"/>
      <c r="AF68" s="165"/>
      <c r="AG68" s="165"/>
      <c r="AH68" s="165"/>
      <c r="AI68" s="165"/>
      <c r="AJ68" s="165"/>
    </row>
    <row r="69" spans="1:36" s="78" customFormat="1" ht="11.25" customHeight="1" x14ac:dyDescent="0.2">
      <c r="A69" s="160"/>
      <c r="B69" s="159"/>
      <c r="C69" s="85" t="str">
        <f>IF('1. gads'!D70="","",'1. gads'!D70)</f>
        <v/>
      </c>
      <c r="D69" s="86">
        <f>'1. gads'!E70</f>
        <v>0.21</v>
      </c>
      <c r="E69" s="53"/>
      <c r="F69" s="53"/>
      <c r="G69" s="53"/>
      <c r="H69" s="53"/>
      <c r="I69" s="53"/>
      <c r="J69" s="53"/>
      <c r="K69" s="53"/>
      <c r="L69" s="53"/>
      <c r="M69" s="53"/>
      <c r="N69" s="53"/>
      <c r="O69" s="53"/>
      <c r="P69" s="63"/>
      <c r="Q69" s="10"/>
      <c r="R69" s="13">
        <f>SUM(E69:P69)</f>
        <v>0</v>
      </c>
      <c r="S69" s="3"/>
      <c r="T69" s="3"/>
      <c r="U69" s="160"/>
      <c r="V69" s="21"/>
      <c r="W69" s="21"/>
      <c r="X69" s="159"/>
      <c r="Y69" s="159"/>
      <c r="Z69" s="159"/>
      <c r="AA69" s="159"/>
      <c r="AB69" s="159"/>
      <c r="AC69" s="159"/>
      <c r="AD69" s="165"/>
      <c r="AE69" s="165"/>
      <c r="AF69" s="165"/>
      <c r="AG69" s="165"/>
      <c r="AH69" s="165"/>
      <c r="AI69" s="165"/>
      <c r="AJ69" s="165"/>
    </row>
    <row r="70" spans="1:36" s="78" customFormat="1" ht="12" customHeight="1" x14ac:dyDescent="0.2">
      <c r="A70" s="160"/>
      <c r="B70" s="159"/>
      <c r="C70" s="214" t="s">
        <v>52</v>
      </c>
      <c r="D70" s="214"/>
      <c r="E70" s="67">
        <f>($D$34*E34)+($D$36*E36)+($D$37*E37)+($D$38*E38)+($D$39*E39)+($D$40*E40)+($D$41*E41)+($D$42*E42)+($D$43*E43)+($D$44*E44)+($D$45*E45)+($D$46*E46)+($D$47*E47)+($D$48*E48)+($D$51*E51)+($D$52*E52)+($D$53*E53)+($D$54*E54)+($D$55*E55)+($D$56*E56)+($D$57*E57)+($D$58*E58)+($D$59*E59)+($D$60*E60)+($D$61*E61)+($D$62*E62)+($D$63*E63)+($D$65*E65)+($D$66*E66)+($D$67*E67)+($D$68*E68)+($D$69*E69)</f>
        <v>0</v>
      </c>
      <c r="F70" s="67">
        <f t="shared" ref="F70:R70" si="10">($D$34*F34)+($D$36*F36)+($D$37*F37)+($D$38*F38)+($D$39*F39)+($D$40*F40)+($D$41*F41)+($D$42*F42)+($D$43*F43)+($D$44*F44)+($D$45*F45)+($D$46*F46)+($D$47*F47)+($D$48*F48)+($D$51*F51)+($D$52*F52)+($D$53*F53)+($D$54*F54)+($D$55*F55)+($D$56*F56)+($D$57*F57)+($D$58*F58)+($D$59*F59)+($D$60*F60)+($D$61*F61)+($D$62*F62)+($D$63*F63)+($D$65*F65)+($D$66*F66)+($D$67*F67)+($D$68*F68)+($D$69*F69)</f>
        <v>0</v>
      </c>
      <c r="G70" s="67">
        <f t="shared" si="10"/>
        <v>0</v>
      </c>
      <c r="H70" s="67">
        <f t="shared" si="10"/>
        <v>0</v>
      </c>
      <c r="I70" s="67">
        <f t="shared" si="10"/>
        <v>0</v>
      </c>
      <c r="J70" s="67">
        <f t="shared" si="10"/>
        <v>0</v>
      </c>
      <c r="K70" s="67">
        <f t="shared" si="10"/>
        <v>0</v>
      </c>
      <c r="L70" s="67">
        <f t="shared" si="10"/>
        <v>0</v>
      </c>
      <c r="M70" s="67">
        <f t="shared" si="10"/>
        <v>0</v>
      </c>
      <c r="N70" s="67">
        <f t="shared" si="10"/>
        <v>0</v>
      </c>
      <c r="O70" s="67">
        <f t="shared" si="10"/>
        <v>0</v>
      </c>
      <c r="P70" s="67">
        <f t="shared" si="10"/>
        <v>0</v>
      </c>
      <c r="Q70" s="10"/>
      <c r="R70" s="13">
        <f t="shared" si="10"/>
        <v>0</v>
      </c>
      <c r="S70" s="3"/>
      <c r="T70" s="3"/>
      <c r="U70" s="160"/>
      <c r="V70" s="2"/>
      <c r="W70" s="2"/>
      <c r="X70" s="159"/>
      <c r="Y70" s="159"/>
      <c r="Z70" s="159"/>
      <c r="AA70" s="159"/>
      <c r="AB70" s="159"/>
      <c r="AC70" s="159"/>
      <c r="AD70" s="165"/>
      <c r="AE70" s="165"/>
      <c r="AF70" s="165"/>
      <c r="AG70" s="165"/>
      <c r="AH70" s="165"/>
      <c r="AI70" s="165"/>
      <c r="AJ70" s="165"/>
    </row>
    <row r="71" spans="1:36" s="78" customFormat="1" ht="12.75" customHeight="1" x14ac:dyDescent="0.2">
      <c r="A71" s="160"/>
      <c r="B71" s="159"/>
      <c r="C71" s="225" t="str">
        <f>IF('1. gads'!D72="","",'1. gads'!D72)</f>
        <v>Aizdevumu procenti</v>
      </c>
      <c r="D71" s="226"/>
      <c r="E71" s="37"/>
      <c r="F71" s="37"/>
      <c r="G71" s="37"/>
      <c r="H71" s="37"/>
      <c r="I71" s="37"/>
      <c r="J71" s="37"/>
      <c r="K71" s="37"/>
      <c r="L71" s="37"/>
      <c r="M71" s="37"/>
      <c r="N71" s="37"/>
      <c r="O71" s="37"/>
      <c r="P71" s="64"/>
      <c r="Q71" s="10"/>
      <c r="R71" s="13">
        <f t="shared" si="7"/>
        <v>0</v>
      </c>
      <c r="S71" s="3"/>
      <c r="T71" s="3"/>
      <c r="U71" s="160"/>
      <c r="V71" s="168"/>
      <c r="W71" s="168"/>
      <c r="X71" s="159"/>
      <c r="Y71" s="159"/>
      <c r="Z71" s="159"/>
      <c r="AA71" s="159"/>
      <c r="AB71" s="159"/>
      <c r="AC71" s="159"/>
      <c r="AD71" s="165"/>
      <c r="AE71" s="165"/>
      <c r="AF71" s="165"/>
      <c r="AG71" s="165"/>
      <c r="AH71" s="165"/>
      <c r="AI71" s="165"/>
      <c r="AJ71" s="165"/>
    </row>
    <row r="72" spans="1:36" s="78" customFormat="1" ht="12.75" customHeight="1" x14ac:dyDescent="0.2">
      <c r="A72" s="160"/>
      <c r="B72" s="159"/>
      <c r="C72" s="225" t="str">
        <f>IF('1. gads'!D73="","",'1. gads'!D73)</f>
        <v>Aizdevumu pamatsumma</v>
      </c>
      <c r="D72" s="226"/>
      <c r="E72" s="35"/>
      <c r="F72" s="35"/>
      <c r="G72" s="35"/>
      <c r="H72" s="35"/>
      <c r="I72" s="35"/>
      <c r="J72" s="35"/>
      <c r="K72" s="35"/>
      <c r="L72" s="35"/>
      <c r="M72" s="35"/>
      <c r="N72" s="35"/>
      <c r="O72" s="35"/>
      <c r="P72" s="59"/>
      <c r="Q72" s="10"/>
      <c r="R72" s="13">
        <f>SUM(E72:P72)</f>
        <v>0</v>
      </c>
      <c r="S72" s="3"/>
      <c r="T72" s="3"/>
      <c r="U72" s="160"/>
      <c r="V72" s="168"/>
      <c r="W72" s="168"/>
      <c r="X72" s="159"/>
      <c r="Y72" s="159"/>
      <c r="Z72" s="159"/>
      <c r="AA72" s="159"/>
      <c r="AB72" s="159"/>
      <c r="AC72" s="159"/>
      <c r="AD72" s="165"/>
      <c r="AE72" s="165"/>
      <c r="AF72" s="165"/>
      <c r="AG72" s="165"/>
      <c r="AH72" s="165"/>
      <c r="AI72" s="165"/>
      <c r="AJ72" s="165"/>
    </row>
    <row r="73" spans="1:36" s="78" customFormat="1" ht="12.75" customHeight="1" x14ac:dyDescent="0.2">
      <c r="A73" s="160"/>
      <c r="B73" s="159"/>
      <c r="C73" s="225" t="str">
        <f>IF('1. gads'!D74="","",'1. gads'!D74)</f>
        <v>Ar pamatdarbību nesaistīto aizdevumu pamatsummas un procenti</v>
      </c>
      <c r="D73" s="226"/>
      <c r="E73" s="35"/>
      <c r="F73" s="35"/>
      <c r="G73" s="35"/>
      <c r="H73" s="35"/>
      <c r="I73" s="35"/>
      <c r="J73" s="35"/>
      <c r="K73" s="35"/>
      <c r="L73" s="35"/>
      <c r="M73" s="35"/>
      <c r="N73" s="35"/>
      <c r="O73" s="35"/>
      <c r="P73" s="59"/>
      <c r="Q73" s="10"/>
      <c r="R73" s="13">
        <f t="shared" si="7"/>
        <v>0</v>
      </c>
      <c r="S73" s="3"/>
      <c r="T73" s="3"/>
      <c r="U73" s="160"/>
      <c r="V73" s="168"/>
      <c r="W73" s="168"/>
      <c r="X73" s="159"/>
      <c r="Y73" s="159"/>
      <c r="Z73" s="159"/>
      <c r="AA73" s="159"/>
      <c r="AB73" s="159"/>
      <c r="AC73" s="159"/>
      <c r="AD73" s="165"/>
      <c r="AE73" s="165"/>
      <c r="AF73" s="165"/>
      <c r="AG73" s="165"/>
      <c r="AH73" s="165"/>
      <c r="AI73" s="165"/>
      <c r="AJ73" s="165"/>
    </row>
    <row r="74" spans="1:36" s="78" customFormat="1" ht="12.75" customHeight="1" x14ac:dyDescent="0.2">
      <c r="A74" s="160"/>
      <c r="B74" s="159"/>
      <c r="C74" s="225" t="str">
        <f>IF('1. gads'!D75="","",'1. gads'!D75)</f>
        <v/>
      </c>
      <c r="D74" s="226"/>
      <c r="E74" s="35"/>
      <c r="F74" s="35"/>
      <c r="G74" s="35"/>
      <c r="H74" s="35"/>
      <c r="I74" s="35"/>
      <c r="J74" s="35"/>
      <c r="K74" s="35"/>
      <c r="L74" s="35"/>
      <c r="M74" s="35"/>
      <c r="N74" s="35"/>
      <c r="O74" s="35"/>
      <c r="P74" s="59"/>
      <c r="Q74" s="10"/>
      <c r="R74" s="13">
        <f t="shared" si="7"/>
        <v>0</v>
      </c>
      <c r="S74" s="3"/>
      <c r="T74" s="3"/>
      <c r="U74" s="160"/>
      <c r="V74" s="168"/>
      <c r="W74" s="168"/>
      <c r="X74" s="159"/>
      <c r="Y74" s="159"/>
      <c r="Z74" s="159"/>
      <c r="AA74" s="159"/>
      <c r="AB74" s="159"/>
      <c r="AC74" s="159"/>
      <c r="AD74" s="165"/>
      <c r="AE74" s="165"/>
      <c r="AF74" s="165"/>
      <c r="AG74" s="165"/>
      <c r="AH74" s="165"/>
      <c r="AI74" s="165"/>
      <c r="AJ74" s="165"/>
    </row>
    <row r="75" spans="1:36" s="78" customFormat="1" ht="12.75" customHeight="1" x14ac:dyDescent="0.2">
      <c r="A75" s="160"/>
      <c r="B75" s="159"/>
      <c r="C75" s="225" t="str">
        <f>IF('1. gads'!D76="","",'1. gads'!D76)</f>
        <v/>
      </c>
      <c r="D75" s="226"/>
      <c r="E75" s="35"/>
      <c r="F75" s="35"/>
      <c r="G75" s="35"/>
      <c r="H75" s="35"/>
      <c r="I75" s="35"/>
      <c r="J75" s="35"/>
      <c r="K75" s="35"/>
      <c r="L75" s="35"/>
      <c r="M75" s="35"/>
      <c r="N75" s="35"/>
      <c r="O75" s="35"/>
      <c r="P75" s="59"/>
      <c r="Q75" s="10"/>
      <c r="R75" s="13">
        <f t="shared" si="7"/>
        <v>0</v>
      </c>
      <c r="S75" s="3"/>
      <c r="T75" s="3"/>
      <c r="U75" s="160"/>
      <c r="V75" s="168"/>
      <c r="W75" s="168"/>
      <c r="X75" s="159"/>
      <c r="Y75" s="159"/>
      <c r="Z75" s="159"/>
      <c r="AA75" s="159"/>
      <c r="AB75" s="159"/>
      <c r="AC75" s="159"/>
      <c r="AD75" s="165"/>
      <c r="AE75" s="165"/>
      <c r="AF75" s="165"/>
      <c r="AG75" s="165"/>
      <c r="AH75" s="165"/>
      <c r="AI75" s="165"/>
      <c r="AJ75" s="165"/>
    </row>
    <row r="76" spans="1:36" s="78" customFormat="1" ht="12.75" customHeight="1" x14ac:dyDescent="0.2">
      <c r="A76" s="160"/>
      <c r="B76" s="159"/>
      <c r="C76" s="225" t="str">
        <f>IF('1. gads'!D77="","",'1. gads'!D77)</f>
        <v/>
      </c>
      <c r="D76" s="226"/>
      <c r="E76" s="35"/>
      <c r="F76" s="35"/>
      <c r="G76" s="35"/>
      <c r="H76" s="35"/>
      <c r="I76" s="35"/>
      <c r="J76" s="35"/>
      <c r="K76" s="35"/>
      <c r="L76" s="35"/>
      <c r="M76" s="35"/>
      <c r="N76" s="35"/>
      <c r="O76" s="35"/>
      <c r="P76" s="59"/>
      <c r="Q76" s="10"/>
      <c r="R76" s="13">
        <f t="shared" si="7"/>
        <v>0</v>
      </c>
      <c r="S76" s="3"/>
      <c r="T76" s="3"/>
      <c r="U76" s="160"/>
      <c r="V76" s="168"/>
      <c r="W76" s="168"/>
      <c r="X76" s="159"/>
      <c r="Y76" s="159"/>
      <c r="Z76" s="159"/>
      <c r="AA76" s="159"/>
      <c r="AB76" s="159"/>
      <c r="AC76" s="159"/>
      <c r="AD76" s="165"/>
      <c r="AE76" s="165"/>
      <c r="AF76" s="165"/>
      <c r="AG76" s="165"/>
      <c r="AH76" s="165"/>
      <c r="AI76" s="165"/>
      <c r="AJ76" s="165"/>
    </row>
    <row r="77" spans="1:36" s="78" customFormat="1" ht="12.75" customHeight="1" x14ac:dyDescent="0.2">
      <c r="A77" s="160"/>
      <c r="B77" s="159"/>
      <c r="C77" s="225" t="str">
        <f>IF('1. gads'!D78="","",'1. gads'!D78)</f>
        <v/>
      </c>
      <c r="D77" s="226"/>
      <c r="E77" s="35"/>
      <c r="F77" s="35"/>
      <c r="G77" s="35"/>
      <c r="H77" s="35"/>
      <c r="I77" s="35"/>
      <c r="J77" s="35"/>
      <c r="K77" s="35"/>
      <c r="L77" s="35"/>
      <c r="M77" s="35"/>
      <c r="N77" s="35"/>
      <c r="O77" s="35"/>
      <c r="P77" s="59"/>
      <c r="Q77" s="10"/>
      <c r="R77" s="13">
        <f>SUM(E77:P77)</f>
        <v>0</v>
      </c>
      <c r="S77" s="3"/>
      <c r="T77" s="3"/>
      <c r="U77" s="160"/>
      <c r="V77" s="168"/>
      <c r="W77" s="168"/>
      <c r="X77" s="159"/>
      <c r="Y77" s="159"/>
      <c r="Z77" s="159"/>
      <c r="AA77" s="159"/>
      <c r="AB77" s="159"/>
      <c r="AC77" s="159"/>
      <c r="AD77" s="165"/>
      <c r="AE77" s="165"/>
      <c r="AF77" s="165"/>
      <c r="AG77" s="165"/>
      <c r="AH77" s="165"/>
      <c r="AI77" s="165"/>
      <c r="AJ77" s="165"/>
    </row>
    <row r="78" spans="1:36" s="78" customFormat="1" ht="12.75" customHeight="1" x14ac:dyDescent="0.2">
      <c r="A78" s="160"/>
      <c r="B78" s="159"/>
      <c r="C78" s="225" t="str">
        <f>IF('1. gads'!D79="","",'1. gads'!D79)</f>
        <v xml:space="preserve">Ienākuma nodoklis </v>
      </c>
      <c r="D78" s="226"/>
      <c r="E78" s="35"/>
      <c r="F78" s="35"/>
      <c r="G78" s="35"/>
      <c r="H78" s="35"/>
      <c r="I78" s="35"/>
      <c r="J78" s="35"/>
      <c r="K78" s="35"/>
      <c r="L78" s="35"/>
      <c r="M78" s="35"/>
      <c r="N78" s="35"/>
      <c r="O78" s="35"/>
      <c r="P78" s="59"/>
      <c r="Q78" s="10"/>
      <c r="R78" s="13">
        <f t="shared" si="7"/>
        <v>0</v>
      </c>
      <c r="S78" s="3"/>
      <c r="T78" s="3"/>
      <c r="U78" s="160"/>
      <c r="V78" s="168"/>
      <c r="W78" s="168"/>
      <c r="X78" s="159"/>
      <c r="Y78" s="159"/>
      <c r="Z78" s="159"/>
      <c r="AA78" s="159"/>
      <c r="AB78" s="159"/>
      <c r="AC78" s="159"/>
      <c r="AD78" s="165"/>
      <c r="AE78" s="165"/>
      <c r="AF78" s="165"/>
      <c r="AG78" s="165"/>
      <c r="AH78" s="165"/>
      <c r="AI78" s="165"/>
      <c r="AJ78" s="165"/>
    </row>
    <row r="79" spans="1:36" s="78" customFormat="1" ht="12.75" customHeight="1" x14ac:dyDescent="0.2">
      <c r="A79" s="160"/>
      <c r="B79" s="159"/>
      <c r="C79" s="227" t="str">
        <f>IF('1. gads'!D80="","",'1. gads'!D80)</f>
        <v/>
      </c>
      <c r="D79" s="228"/>
      <c r="E79" s="53"/>
      <c r="F79" s="53"/>
      <c r="G79" s="53"/>
      <c r="H79" s="53"/>
      <c r="I79" s="53"/>
      <c r="J79" s="53"/>
      <c r="K79" s="53"/>
      <c r="L79" s="53"/>
      <c r="M79" s="53"/>
      <c r="N79" s="53"/>
      <c r="O79" s="53"/>
      <c r="P79" s="63"/>
      <c r="Q79" s="10"/>
      <c r="R79" s="13">
        <f>SUM(E79:P79)</f>
        <v>0</v>
      </c>
      <c r="S79" s="3"/>
      <c r="T79" s="3"/>
      <c r="U79" s="160"/>
      <c r="V79" s="168"/>
      <c r="W79" s="168"/>
      <c r="X79" s="159"/>
      <c r="Y79" s="159"/>
      <c r="Z79" s="159"/>
      <c r="AA79" s="159"/>
      <c r="AB79" s="159"/>
      <c r="AC79" s="159"/>
      <c r="AD79" s="165"/>
      <c r="AE79" s="165"/>
      <c r="AF79" s="165"/>
      <c r="AG79" s="165"/>
      <c r="AH79" s="165"/>
      <c r="AI79" s="165"/>
      <c r="AJ79" s="165"/>
    </row>
    <row r="80" spans="1:36" s="78" customFormat="1" ht="12.75" customHeight="1" x14ac:dyDescent="0.2">
      <c r="A80" s="160"/>
      <c r="B80" s="159"/>
      <c r="C80" s="229" t="s">
        <v>57</v>
      </c>
      <c r="D80" s="230"/>
      <c r="E80" s="112">
        <f>'1. gads'!Q31-'1. gads'!Q71</f>
        <v>0</v>
      </c>
      <c r="F80" s="112">
        <f>E30-E70</f>
        <v>0</v>
      </c>
      <c r="G80" s="112">
        <f t="shared" ref="G80:P80" si="11">F30-F70</f>
        <v>0</v>
      </c>
      <c r="H80" s="112">
        <f t="shared" si="11"/>
        <v>0</v>
      </c>
      <c r="I80" s="112">
        <f t="shared" si="11"/>
        <v>0</v>
      </c>
      <c r="J80" s="112">
        <f t="shared" si="11"/>
        <v>0</v>
      </c>
      <c r="K80" s="112">
        <f t="shared" si="11"/>
        <v>0</v>
      </c>
      <c r="L80" s="112">
        <f t="shared" si="11"/>
        <v>0</v>
      </c>
      <c r="M80" s="112">
        <f t="shared" si="11"/>
        <v>0</v>
      </c>
      <c r="N80" s="112">
        <f t="shared" si="11"/>
        <v>0</v>
      </c>
      <c r="O80" s="112">
        <f t="shared" si="11"/>
        <v>0</v>
      </c>
      <c r="P80" s="113">
        <f t="shared" si="11"/>
        <v>0</v>
      </c>
      <c r="Q80" s="14"/>
      <c r="R80" s="13">
        <f>SUM(E80:P80)</f>
        <v>0</v>
      </c>
      <c r="S80" s="3"/>
      <c r="T80" s="3"/>
      <c r="U80" s="160"/>
      <c r="V80" s="2"/>
      <c r="W80" s="2"/>
      <c r="X80" s="159"/>
      <c r="Y80" s="159"/>
      <c r="Z80" s="159"/>
      <c r="AA80" s="159"/>
      <c r="AB80" s="159"/>
      <c r="AC80" s="159"/>
      <c r="AD80" s="165"/>
      <c r="AE80" s="165"/>
      <c r="AF80" s="165"/>
      <c r="AG80" s="165"/>
      <c r="AH80" s="165"/>
      <c r="AI80" s="165"/>
      <c r="AJ80" s="165"/>
    </row>
    <row r="81" spans="1:36" ht="21.75" customHeight="1" thickBot="1" x14ac:dyDescent="0.25">
      <c r="A81" s="160"/>
      <c r="B81" s="161"/>
      <c r="C81" s="130"/>
      <c r="D81" s="131" t="s">
        <v>58</v>
      </c>
      <c r="E81" s="132">
        <f>SUM(E34,E49,E64,E65:E80)</f>
        <v>0</v>
      </c>
      <c r="F81" s="132">
        <f t="shared" ref="F81:R81" si="12">SUM(F34,F49,F64,F65:F80)</f>
        <v>0</v>
      </c>
      <c r="G81" s="132">
        <f t="shared" si="12"/>
        <v>0</v>
      </c>
      <c r="H81" s="132">
        <f t="shared" si="12"/>
        <v>0</v>
      </c>
      <c r="I81" s="132">
        <f t="shared" si="12"/>
        <v>0</v>
      </c>
      <c r="J81" s="132">
        <f t="shared" si="12"/>
        <v>0</v>
      </c>
      <c r="K81" s="132">
        <f t="shared" si="12"/>
        <v>0</v>
      </c>
      <c r="L81" s="132">
        <f t="shared" si="12"/>
        <v>0</v>
      </c>
      <c r="M81" s="132">
        <f t="shared" si="12"/>
        <v>0</v>
      </c>
      <c r="N81" s="132">
        <f t="shared" si="12"/>
        <v>0</v>
      </c>
      <c r="O81" s="132">
        <f t="shared" si="12"/>
        <v>0</v>
      </c>
      <c r="P81" s="132">
        <f t="shared" si="12"/>
        <v>0</v>
      </c>
      <c r="Q81" s="132"/>
      <c r="R81" s="132">
        <f t="shared" si="12"/>
        <v>0</v>
      </c>
      <c r="S81" s="3"/>
      <c r="T81" s="3"/>
      <c r="U81" s="160"/>
      <c r="V81" s="5"/>
      <c r="W81" s="5"/>
      <c r="X81" s="159"/>
      <c r="Y81" s="159"/>
      <c r="Z81" s="159"/>
      <c r="AA81" s="159"/>
      <c r="AB81" s="159"/>
      <c r="AC81" s="159"/>
      <c r="AD81" s="165"/>
      <c r="AE81" s="165"/>
      <c r="AF81" s="165"/>
      <c r="AG81" s="165"/>
      <c r="AH81" s="165"/>
      <c r="AI81" s="165"/>
      <c r="AJ81" s="165"/>
    </row>
    <row r="82" spans="1:36" ht="12.75" customHeight="1" x14ac:dyDescent="0.2">
      <c r="A82" s="160"/>
      <c r="B82" s="159"/>
      <c r="C82" s="159"/>
      <c r="D82" s="6" t="s">
        <v>59</v>
      </c>
      <c r="E82" s="13">
        <f>E31-E81</f>
        <v>0</v>
      </c>
      <c r="F82" s="13">
        <f t="shared" ref="F82:R82" si="13">F31-F81</f>
        <v>0</v>
      </c>
      <c r="G82" s="13">
        <f t="shared" si="13"/>
        <v>0</v>
      </c>
      <c r="H82" s="13">
        <f t="shared" si="13"/>
        <v>0</v>
      </c>
      <c r="I82" s="13">
        <f t="shared" si="13"/>
        <v>0</v>
      </c>
      <c r="J82" s="13">
        <f t="shared" si="13"/>
        <v>0</v>
      </c>
      <c r="K82" s="13">
        <f t="shared" si="13"/>
        <v>0</v>
      </c>
      <c r="L82" s="13">
        <f t="shared" si="13"/>
        <v>0</v>
      </c>
      <c r="M82" s="13">
        <f t="shared" si="13"/>
        <v>0</v>
      </c>
      <c r="N82" s="13">
        <f t="shared" si="13"/>
        <v>0</v>
      </c>
      <c r="O82" s="13">
        <f t="shared" si="13"/>
        <v>0</v>
      </c>
      <c r="P82" s="13">
        <f t="shared" si="13"/>
        <v>0</v>
      </c>
      <c r="Q82" s="13"/>
      <c r="R82" s="13">
        <f t="shared" si="13"/>
        <v>0</v>
      </c>
      <c r="S82" s="3"/>
      <c r="T82" s="3"/>
      <c r="U82" s="160"/>
      <c r="V82" s="5"/>
      <c r="W82" s="5"/>
      <c r="X82" s="159"/>
      <c r="Y82" s="159"/>
      <c r="Z82" s="159"/>
      <c r="AA82" s="159"/>
      <c r="AB82" s="159"/>
      <c r="AC82" s="159"/>
      <c r="AD82" s="165"/>
      <c r="AE82" s="165"/>
      <c r="AF82" s="165"/>
      <c r="AG82" s="165"/>
      <c r="AH82" s="165"/>
      <c r="AI82" s="165"/>
      <c r="AJ82" s="165"/>
    </row>
    <row r="83" spans="1:36" s="78" customFormat="1" ht="7.5" hidden="1" customHeight="1" thickBot="1" x14ac:dyDescent="0.25">
      <c r="A83" s="160"/>
      <c r="B83" s="159"/>
      <c r="C83" s="2"/>
      <c r="D83" s="2"/>
      <c r="E83" s="13"/>
      <c r="F83" s="13"/>
      <c r="G83" s="13"/>
      <c r="H83" s="13"/>
      <c r="I83" s="13"/>
      <c r="J83" s="13"/>
      <c r="K83" s="13"/>
      <c r="L83" s="13"/>
      <c r="M83" s="13"/>
      <c r="N83" s="13"/>
      <c r="O83" s="13"/>
      <c r="P83" s="13"/>
      <c r="Q83" s="13"/>
      <c r="R83" s="13"/>
      <c r="S83" s="3"/>
      <c r="T83" s="3"/>
      <c r="U83" s="160"/>
      <c r="V83" s="2"/>
      <c r="W83" s="2"/>
      <c r="X83" s="159"/>
      <c r="Y83" s="159"/>
      <c r="Z83" s="159"/>
      <c r="AA83" s="159"/>
      <c r="AB83" s="159"/>
      <c r="AC83" s="159"/>
      <c r="AD83" s="165"/>
      <c r="AE83" s="165"/>
      <c r="AF83" s="165"/>
      <c r="AG83" s="165"/>
      <c r="AH83" s="165"/>
      <c r="AI83" s="165"/>
      <c r="AJ83" s="165"/>
    </row>
    <row r="84" spans="1:36" ht="12.75" customHeight="1" x14ac:dyDescent="0.2">
      <c r="A84" s="160"/>
      <c r="B84" s="159"/>
      <c r="C84" s="6"/>
      <c r="D84" s="6" t="s">
        <v>60</v>
      </c>
      <c r="E84" s="13">
        <f t="shared" ref="E84:P84" si="14">E6+E31-E81</f>
        <v>0</v>
      </c>
      <c r="F84" s="13">
        <f t="shared" si="14"/>
        <v>0</v>
      </c>
      <c r="G84" s="13">
        <f t="shared" si="14"/>
        <v>0</v>
      </c>
      <c r="H84" s="13">
        <f t="shared" si="14"/>
        <v>0</v>
      </c>
      <c r="I84" s="13">
        <f t="shared" si="14"/>
        <v>0</v>
      </c>
      <c r="J84" s="13">
        <f t="shared" si="14"/>
        <v>0</v>
      </c>
      <c r="K84" s="13">
        <f t="shared" si="14"/>
        <v>0</v>
      </c>
      <c r="L84" s="13">
        <f t="shared" si="14"/>
        <v>0</v>
      </c>
      <c r="M84" s="13">
        <f t="shared" si="14"/>
        <v>0</v>
      </c>
      <c r="N84" s="13">
        <f t="shared" si="14"/>
        <v>0</v>
      </c>
      <c r="O84" s="13">
        <f t="shared" si="14"/>
        <v>0</v>
      </c>
      <c r="P84" s="13">
        <f t="shared" si="14"/>
        <v>0</v>
      </c>
      <c r="Q84" s="13"/>
      <c r="R84" s="13"/>
      <c r="S84" s="3"/>
      <c r="T84" s="3"/>
      <c r="U84" s="160"/>
      <c r="V84" s="5"/>
      <c r="W84" s="5"/>
      <c r="X84" s="159"/>
      <c r="Y84" s="159"/>
      <c r="Z84" s="159"/>
      <c r="AA84" s="159"/>
      <c r="AB84" s="159"/>
      <c r="AC84" s="159"/>
      <c r="AD84" s="165"/>
      <c r="AE84" s="165"/>
      <c r="AF84" s="165"/>
      <c r="AG84" s="165"/>
      <c r="AH84" s="165"/>
      <c r="AI84" s="165"/>
      <c r="AJ84" s="165"/>
    </row>
    <row r="85" spans="1:36" s="78" customFormat="1" ht="21.75" customHeight="1" x14ac:dyDescent="0.2">
      <c r="A85" s="160"/>
      <c r="B85" s="159"/>
      <c r="C85" s="231" t="s">
        <v>61</v>
      </c>
      <c r="D85" s="231"/>
      <c r="E85" s="207" t="s">
        <v>62</v>
      </c>
      <c r="F85" s="207"/>
      <c r="G85" s="220" t="str">
        <f>IF('1. gads'!H86="","",'1. gads'!H86)</f>
        <v/>
      </c>
      <c r="H85" s="220"/>
      <c r="I85" s="220"/>
      <c r="J85" s="220"/>
      <c r="K85" s="159"/>
      <c r="L85" s="221" t="str">
        <f>IF('1. gads'!M86="","",'1. gads'!M86)</f>
        <v/>
      </c>
      <c r="M85" s="221"/>
      <c r="N85" s="12"/>
      <c r="O85" s="218"/>
      <c r="P85" s="218"/>
      <c r="Q85" s="159"/>
      <c r="R85" s="159"/>
      <c r="S85" s="3"/>
      <c r="T85" s="3"/>
      <c r="U85" s="160"/>
      <c r="V85" s="3"/>
      <c r="W85" s="3"/>
      <c r="X85" s="3"/>
      <c r="Y85" s="159"/>
      <c r="Z85" s="159"/>
      <c r="AA85" s="159"/>
      <c r="AB85" s="159"/>
      <c r="AC85" s="159"/>
      <c r="AD85" s="159"/>
      <c r="AE85" s="159"/>
      <c r="AF85" s="159"/>
      <c r="AG85" s="159"/>
      <c r="AH85" s="159"/>
      <c r="AI85" s="159"/>
      <c r="AJ85" s="159"/>
    </row>
    <row r="86" spans="1:36" ht="12.75" x14ac:dyDescent="0.2">
      <c r="A86" s="160"/>
      <c r="B86" s="159"/>
      <c r="C86" s="231"/>
      <c r="D86" s="231"/>
      <c r="E86" s="159"/>
      <c r="F86" s="159"/>
      <c r="G86" s="219" t="s">
        <v>63</v>
      </c>
      <c r="H86" s="219"/>
      <c r="I86" s="219"/>
      <c r="J86" s="219"/>
      <c r="K86" s="73"/>
      <c r="L86" s="215" t="s">
        <v>64</v>
      </c>
      <c r="M86" s="215"/>
      <c r="N86" s="73"/>
      <c r="O86" s="215" t="s">
        <v>65</v>
      </c>
      <c r="P86" s="215"/>
      <c r="Q86" s="159"/>
      <c r="R86" s="3"/>
      <c r="S86" s="159"/>
      <c r="T86" s="159"/>
      <c r="U86" s="160"/>
      <c r="V86" s="159"/>
      <c r="W86" s="159"/>
      <c r="X86" s="159"/>
      <c r="Y86" s="159"/>
      <c r="Z86" s="159"/>
      <c r="AA86" s="159"/>
      <c r="AB86" s="159"/>
      <c r="AC86" s="159"/>
      <c r="AD86" s="159"/>
      <c r="AE86" s="159"/>
      <c r="AF86" s="159"/>
      <c r="AG86" s="159"/>
      <c r="AH86" s="159"/>
      <c r="AI86" s="159"/>
      <c r="AJ86" s="159"/>
    </row>
    <row r="87" spans="1:36" ht="12.75" customHeight="1" x14ac:dyDescent="0.2">
      <c r="A87" s="160"/>
      <c r="B87" s="159"/>
      <c r="C87" s="231"/>
      <c r="D87" s="231"/>
      <c r="E87" s="159"/>
      <c r="F87" s="159"/>
      <c r="G87" s="159"/>
      <c r="H87" s="159"/>
      <c r="I87" s="159"/>
      <c r="J87" s="159"/>
      <c r="K87" s="159"/>
      <c r="L87" s="159"/>
      <c r="M87" s="159"/>
      <c r="N87" s="159"/>
      <c r="O87" s="159"/>
      <c r="P87" s="159"/>
      <c r="Q87" s="159"/>
      <c r="R87" s="159"/>
      <c r="S87" s="159"/>
      <c r="T87" s="159"/>
      <c r="U87" s="160"/>
      <c r="V87" s="159"/>
      <c r="W87" s="159"/>
      <c r="X87" s="159"/>
      <c r="Y87" s="159"/>
      <c r="Z87" s="159"/>
      <c r="AA87" s="159"/>
      <c r="AB87" s="159"/>
      <c r="AC87" s="159"/>
      <c r="AD87" s="159"/>
      <c r="AE87" s="159"/>
      <c r="AF87" s="159"/>
      <c r="AG87" s="159"/>
      <c r="AH87" s="159"/>
      <c r="AI87" s="159"/>
      <c r="AJ87" s="159"/>
    </row>
    <row r="88" spans="1:36" ht="12.75" hidden="1" customHeight="1" x14ac:dyDescent="0.2">
      <c r="A88" s="160"/>
      <c r="B88" s="159"/>
      <c r="C88" s="159"/>
      <c r="D88" s="159"/>
      <c r="E88" s="159"/>
      <c r="F88" s="159"/>
      <c r="G88" s="159"/>
      <c r="H88" s="159"/>
      <c r="I88" s="159"/>
      <c r="J88" s="159"/>
      <c r="K88" s="159"/>
      <c r="L88" s="159"/>
      <c r="M88" s="159"/>
      <c r="N88" s="159"/>
      <c r="O88" s="159"/>
      <c r="P88" s="159"/>
      <c r="Q88" s="159"/>
      <c r="R88" s="159"/>
      <c r="S88" s="159"/>
      <c r="T88" s="159"/>
      <c r="U88" s="160"/>
      <c r="V88" s="159"/>
      <c r="W88" s="159"/>
      <c r="X88" s="159"/>
      <c r="Y88" s="159"/>
      <c r="Z88" s="159"/>
      <c r="AA88" s="159"/>
      <c r="AB88" s="159"/>
      <c r="AC88" s="159"/>
      <c r="AD88" s="159"/>
      <c r="AE88" s="159"/>
      <c r="AF88" s="159"/>
      <c r="AG88" s="159"/>
      <c r="AH88" s="159"/>
      <c r="AI88" s="159"/>
      <c r="AJ88" s="159"/>
    </row>
    <row r="89" spans="1:36" ht="12.75" hidden="1" customHeight="1" x14ac:dyDescent="0.2">
      <c r="A89" s="160"/>
      <c r="B89" s="159"/>
      <c r="C89" s="159"/>
      <c r="D89" s="159"/>
      <c r="E89" s="159"/>
      <c r="F89" s="159"/>
      <c r="G89" s="159"/>
      <c r="H89" s="159"/>
      <c r="I89" s="159"/>
      <c r="J89" s="159"/>
      <c r="K89" s="159"/>
      <c r="L89" s="159"/>
      <c r="M89" s="159"/>
      <c r="N89" s="159"/>
      <c r="O89" s="159"/>
      <c r="P89" s="159"/>
      <c r="Q89" s="159"/>
      <c r="R89" s="159"/>
      <c r="S89" s="159"/>
      <c r="T89" s="159"/>
      <c r="U89" s="160"/>
      <c r="V89" s="159"/>
      <c r="W89" s="159"/>
      <c r="X89" s="159"/>
      <c r="Y89" s="159"/>
      <c r="Z89" s="159"/>
      <c r="AA89" s="159"/>
      <c r="AB89" s="159"/>
      <c r="AC89" s="159"/>
      <c r="AD89" s="159"/>
      <c r="AE89" s="159"/>
      <c r="AF89" s="159"/>
      <c r="AG89" s="159"/>
      <c r="AH89" s="159"/>
      <c r="AI89" s="159"/>
      <c r="AJ89" s="159"/>
    </row>
    <row r="90" spans="1:36" ht="12.75" hidden="1" customHeight="1" x14ac:dyDescent="0.2">
      <c r="A90" s="160"/>
      <c r="B90" s="159"/>
      <c r="C90" s="159"/>
      <c r="D90" s="159"/>
      <c r="E90" s="159"/>
      <c r="F90" s="159"/>
      <c r="G90" s="159"/>
      <c r="H90" s="159"/>
      <c r="I90" s="159"/>
      <c r="J90" s="159"/>
      <c r="K90" s="159"/>
      <c r="L90" s="159"/>
      <c r="M90" s="159"/>
      <c r="N90" s="159"/>
      <c r="O90" s="159"/>
      <c r="P90" s="159"/>
      <c r="Q90" s="159"/>
      <c r="R90" s="159"/>
      <c r="S90" s="159"/>
      <c r="T90" s="159"/>
      <c r="U90" s="160"/>
      <c r="V90" s="159"/>
      <c r="W90" s="159"/>
      <c r="X90" s="159"/>
      <c r="Y90" s="159"/>
      <c r="Z90" s="159"/>
      <c r="AA90" s="159"/>
      <c r="AB90" s="159"/>
      <c r="AC90" s="159"/>
      <c r="AD90" s="159"/>
      <c r="AE90" s="159"/>
      <c r="AF90" s="159"/>
      <c r="AG90" s="159"/>
      <c r="AH90" s="159"/>
      <c r="AI90" s="159"/>
      <c r="AJ90" s="159"/>
    </row>
    <row r="91" spans="1:36" ht="12.75" hidden="1" customHeight="1" x14ac:dyDescent="0.2">
      <c r="A91" s="160"/>
      <c r="B91" s="159"/>
      <c r="C91" s="159"/>
      <c r="D91" s="159"/>
      <c r="E91" s="159"/>
      <c r="F91" s="159"/>
      <c r="G91" s="159"/>
      <c r="H91" s="159"/>
      <c r="I91" s="159"/>
      <c r="J91" s="159"/>
      <c r="K91" s="159"/>
      <c r="L91" s="159"/>
      <c r="M91" s="159"/>
      <c r="N91" s="159"/>
      <c r="O91" s="159"/>
      <c r="P91" s="159"/>
      <c r="Q91" s="159"/>
      <c r="R91" s="159"/>
      <c r="S91" s="159"/>
      <c r="T91" s="159"/>
      <c r="U91" s="160"/>
      <c r="V91" s="159"/>
      <c r="W91" s="159"/>
      <c r="X91" s="159"/>
      <c r="Y91" s="159"/>
      <c r="Z91" s="159"/>
      <c r="AA91" s="159"/>
      <c r="AB91" s="159"/>
      <c r="AC91" s="159"/>
      <c r="AD91" s="159"/>
      <c r="AE91" s="159"/>
      <c r="AF91" s="159"/>
      <c r="AG91" s="159"/>
      <c r="AH91" s="159"/>
      <c r="AI91" s="159"/>
      <c r="AJ91" s="159"/>
    </row>
    <row r="92" spans="1:36" ht="12.75" hidden="1" customHeight="1" x14ac:dyDescent="0.2">
      <c r="A92" s="160"/>
      <c r="B92" s="159"/>
      <c r="C92" s="159"/>
      <c r="D92" s="159"/>
      <c r="E92" s="159"/>
      <c r="F92" s="159"/>
      <c r="G92" s="159"/>
      <c r="H92" s="159"/>
      <c r="I92" s="159"/>
      <c r="J92" s="159"/>
      <c r="K92" s="159"/>
      <c r="L92" s="159"/>
      <c r="M92" s="159"/>
      <c r="N92" s="159"/>
      <c r="O92" s="159"/>
      <c r="P92" s="159"/>
      <c r="Q92" s="159"/>
      <c r="R92" s="159"/>
      <c r="S92" s="159"/>
      <c r="T92" s="159"/>
      <c r="U92" s="160"/>
      <c r="V92" s="159"/>
      <c r="W92" s="159"/>
      <c r="X92" s="159"/>
      <c r="Y92" s="159"/>
      <c r="Z92" s="159"/>
      <c r="AA92" s="159"/>
      <c r="AB92" s="159"/>
      <c r="AC92" s="159"/>
      <c r="AD92" s="159"/>
      <c r="AE92" s="159"/>
      <c r="AF92" s="159"/>
      <c r="AG92" s="159"/>
      <c r="AH92" s="159"/>
      <c r="AI92" s="159"/>
      <c r="AJ92" s="159"/>
    </row>
    <row r="93" spans="1:36" ht="12.75" hidden="1" customHeight="1" x14ac:dyDescent="0.2">
      <c r="A93" s="160"/>
      <c r="B93" s="159"/>
      <c r="C93" s="159"/>
      <c r="D93" s="159"/>
      <c r="E93" s="159"/>
      <c r="F93" s="159"/>
      <c r="G93" s="159"/>
      <c r="H93" s="159"/>
      <c r="I93" s="159"/>
      <c r="J93" s="159"/>
      <c r="K93" s="159"/>
      <c r="L93" s="159"/>
      <c r="M93" s="159"/>
      <c r="N93" s="159"/>
      <c r="O93" s="159"/>
      <c r="P93" s="159"/>
      <c r="Q93" s="159"/>
      <c r="R93" s="159"/>
      <c r="S93" s="159"/>
      <c r="T93" s="159"/>
      <c r="U93" s="160"/>
      <c r="V93" s="159"/>
      <c r="W93" s="159"/>
      <c r="X93" s="159"/>
      <c r="Y93" s="159"/>
      <c r="Z93" s="159"/>
      <c r="AA93" s="159"/>
      <c r="AB93" s="159"/>
      <c r="AC93" s="159"/>
      <c r="AD93" s="159"/>
      <c r="AE93" s="159"/>
      <c r="AF93" s="159"/>
      <c r="AG93" s="159"/>
      <c r="AH93" s="159"/>
      <c r="AI93" s="159"/>
      <c r="AJ93" s="159"/>
    </row>
    <row r="94" spans="1:36" ht="12.75" hidden="1" customHeight="1" x14ac:dyDescent="0.2">
      <c r="A94" s="160"/>
      <c r="B94" s="159"/>
      <c r="C94" s="159"/>
      <c r="D94" s="159"/>
      <c r="E94" s="159"/>
      <c r="F94" s="159"/>
      <c r="G94" s="159"/>
      <c r="H94" s="159"/>
      <c r="I94" s="159"/>
      <c r="J94" s="159"/>
      <c r="K94" s="159"/>
      <c r="L94" s="159"/>
      <c r="M94" s="159"/>
      <c r="N94" s="159"/>
      <c r="O94" s="159"/>
      <c r="P94" s="159"/>
      <c r="Q94" s="159"/>
      <c r="R94" s="159"/>
      <c r="S94" s="159"/>
      <c r="T94" s="159"/>
      <c r="U94" s="160"/>
      <c r="V94" s="159"/>
      <c r="W94" s="159"/>
      <c r="X94" s="159"/>
      <c r="Y94" s="159"/>
      <c r="Z94" s="159"/>
      <c r="AA94" s="159"/>
      <c r="AB94" s="159"/>
      <c r="AC94" s="159"/>
      <c r="AD94" s="159"/>
      <c r="AE94" s="159"/>
      <c r="AF94" s="159"/>
      <c r="AG94" s="159"/>
      <c r="AH94" s="159"/>
      <c r="AI94" s="159"/>
      <c r="AJ94" s="159"/>
    </row>
    <row r="95" spans="1:36" ht="12.75" hidden="1" customHeight="1" x14ac:dyDescent="0.2">
      <c r="A95" s="160"/>
      <c r="B95" s="159"/>
      <c r="C95" s="159"/>
      <c r="D95" s="159"/>
      <c r="E95" s="159"/>
      <c r="F95" s="159"/>
      <c r="G95" s="159"/>
      <c r="H95" s="159"/>
      <c r="I95" s="159"/>
      <c r="J95" s="159"/>
      <c r="K95" s="159"/>
      <c r="L95" s="159"/>
      <c r="M95" s="159"/>
      <c r="N95" s="159"/>
      <c r="O95" s="159"/>
      <c r="P95" s="159"/>
      <c r="Q95" s="159"/>
      <c r="R95" s="159"/>
      <c r="S95" s="159"/>
      <c r="T95" s="159"/>
      <c r="U95" s="160"/>
      <c r="V95" s="159"/>
      <c r="W95" s="159"/>
      <c r="X95" s="159"/>
      <c r="Y95" s="159"/>
      <c r="Z95" s="159"/>
      <c r="AA95" s="159"/>
      <c r="AB95" s="159"/>
      <c r="AC95" s="159"/>
      <c r="AD95" s="159"/>
      <c r="AE95" s="159"/>
      <c r="AF95" s="159"/>
      <c r="AG95" s="159"/>
      <c r="AH95" s="159"/>
      <c r="AI95" s="159"/>
      <c r="AJ95" s="159"/>
    </row>
    <row r="96" spans="1:36" ht="12.75" hidden="1" customHeight="1" x14ac:dyDescent="0.2">
      <c r="A96" s="160"/>
      <c r="B96" s="159"/>
      <c r="C96" s="159"/>
      <c r="D96" s="159"/>
      <c r="E96" s="159"/>
      <c r="F96" s="159"/>
      <c r="G96" s="159"/>
      <c r="H96" s="159"/>
      <c r="I96" s="159"/>
      <c r="J96" s="159"/>
      <c r="K96" s="159"/>
      <c r="L96" s="159"/>
      <c r="M96" s="159"/>
      <c r="N96" s="159"/>
      <c r="O96" s="159"/>
      <c r="P96" s="159"/>
      <c r="Q96" s="159"/>
      <c r="R96" s="159"/>
      <c r="S96" s="159"/>
      <c r="T96" s="159"/>
      <c r="U96" s="160"/>
      <c r="V96" s="159"/>
      <c r="W96" s="159"/>
      <c r="X96" s="159"/>
      <c r="Y96" s="159"/>
      <c r="Z96" s="159"/>
      <c r="AA96" s="159"/>
      <c r="AB96" s="159"/>
      <c r="AC96" s="159"/>
      <c r="AD96" s="159"/>
      <c r="AE96" s="159"/>
      <c r="AF96" s="159"/>
      <c r="AG96" s="159"/>
      <c r="AH96" s="159"/>
      <c r="AI96" s="159"/>
      <c r="AJ96" s="159"/>
    </row>
    <row r="97" ht="12.75" hidden="1" customHeight="1" x14ac:dyDescent="0.2"/>
    <row r="98" ht="12.75" hidden="1" customHeight="1" x14ac:dyDescent="0.2"/>
    <row r="99" ht="12.75" hidden="1" customHeight="1" x14ac:dyDescent="0.2"/>
    <row r="100" ht="12.75" hidden="1" customHeight="1" x14ac:dyDescent="0.2"/>
    <row r="101" ht="12.75" hidden="1" customHeight="1" x14ac:dyDescent="0.2"/>
    <row r="102" ht="12.75" hidden="1" customHeight="1" x14ac:dyDescent="0.2"/>
    <row r="103" ht="12.75" hidden="1" customHeight="1" x14ac:dyDescent="0.2"/>
  </sheetData>
  <sheetProtection algorithmName="SHA-512" hashValue="DFc4lGRTTRMoptz1BEtmrF3wzhId6qZWbzMG+lIb2IhqxQXdPfwVpiKSW3dqDH665hxMtOxoT1Hh3WNO+CXDLQ==" saltValue="FjSh1nnKOdBb+9K21xFpxg==" spinCount="100000" sheet="1" objects="1" scenarios="1"/>
  <protectedRanges>
    <protectedRange sqref="E65:Q69 E25:Q29 E34:Q48 E51:Q63 E71:Q79 E91:Q92 E8:Q22 Q70" name="Range1"/>
    <protectedRange sqref="B2:B3 C4" name="Range1_1"/>
    <protectedRange sqref="G85" name="Range6"/>
    <protectedRange sqref="H85" name="Range4_1_2_1"/>
    <protectedRange sqref="H85" name="Range3_1"/>
  </protectedRanges>
  <mergeCells count="20">
    <mergeCell ref="C80:D80"/>
    <mergeCell ref="I2:R3"/>
    <mergeCell ref="C70:D70"/>
    <mergeCell ref="C71:D71"/>
    <mergeCell ref="C72:D72"/>
    <mergeCell ref="C73:D73"/>
    <mergeCell ref="C74:D74"/>
    <mergeCell ref="C75:D75"/>
    <mergeCell ref="C76:D76"/>
    <mergeCell ref="C77:D77"/>
    <mergeCell ref="C78:D78"/>
    <mergeCell ref="C79:D79"/>
    <mergeCell ref="C85:D87"/>
    <mergeCell ref="G85:J85"/>
    <mergeCell ref="L85:M85"/>
    <mergeCell ref="O85:P85"/>
    <mergeCell ref="G86:J86"/>
    <mergeCell ref="L86:M86"/>
    <mergeCell ref="O86:P86"/>
    <mergeCell ref="E85:F85"/>
  </mergeCells>
  <conditionalFormatting sqref="E82:P84 R82:R84">
    <cfRule type="cellIs" dxfId="1" priority="1" stopIfTrue="1" operator="greaterThanOrEqual">
      <formula>0</formula>
    </cfRule>
    <cfRule type="cellIs" dxfId="0" priority="2" stopIfTrue="1" operator="lessThan">
      <formula>0</formula>
    </cfRule>
  </conditionalFormatting>
  <dataValidations count="1">
    <dataValidation operator="greaterThan" allowBlank="1" showErrorMessage="1" errorTitle="Nepareizs skaitļa formāts!" error="Laukā drīkst ievadīt tikai skaitli bez cipariem aiz komata!" sqref="E8:P9 E12:P22 E25:P29 E34:P34 E36:P48 E51:P63 E65:P69 E71:P80" xr:uid="{00000000-0002-0000-0300-000000000000}"/>
  </dataValidations>
  <printOptions horizontalCentered="1"/>
  <pageMargins left="0.27559055118110237" right="0.27559055118110237" top="0.51181102362204722" bottom="0.43307086614173229" header="0.23622047244094491" footer="0.15748031496062992"/>
  <pageSetup paperSize="9" scale="89" fitToHeight="0" orientation="landscape" blackAndWhite="1" r:id="rId1"/>
  <headerFooter alignWithMargins="0">
    <oddFooter>&amp;L&amp;8 1. versija&amp;C&amp;8&amp;P. lp. no &amp;N&amp;R&amp;8&amp;D</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Ievads</vt:lpstr>
      <vt:lpstr>1. gads</vt:lpstr>
      <vt:lpstr>2. gads</vt:lpstr>
      <vt:lpstr>3. gads</vt:lpstr>
      <vt:lpstr>4. gads</vt:lpstr>
      <vt:lpstr>'1. gads'!Print_Area</vt:lpstr>
      <vt:lpstr>'2. gads'!Print_Area</vt:lpstr>
      <vt:lpstr>'3. gads'!Print_Area</vt:lpstr>
      <vt:lpstr>'4. gads'!Print_Area</vt:lpstr>
      <vt:lpstr>Ievads!Print_Area</vt:lpstr>
    </vt:vector>
  </TitlesOfParts>
  <Manager/>
  <Company>lhzb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Naudas plūsma Sociālās uzņēmējdarbības programmā</dc:title>
  <dc:subject/>
  <dc:creator>Linards Barkauskis</dc:creator>
  <cp:keywords>SU Programma;ALTUM</cp:keywords>
  <dc:description/>
  <cp:lastModifiedBy>Jolanta Priedniece</cp:lastModifiedBy>
  <cp:revision/>
  <cp:lastPrinted>2024-02-20T16:17:03Z</cp:lastPrinted>
  <dcterms:created xsi:type="dcterms:W3CDTF">2000-01-17T09:28:10Z</dcterms:created>
  <dcterms:modified xsi:type="dcterms:W3CDTF">2024-05-03T07:47:56Z</dcterms:modified>
  <cp:category/>
  <cp:contentStatus/>
</cp:coreProperties>
</file>