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mcloud-my.sharepoint.com/personal/zane_kaula_altum_lv/Documents/Desktop/DME3/Gatavi/"/>
    </mc:Choice>
  </mc:AlternateContent>
  <xr:revisionPtr revIDLastSave="0" documentId="8_{40574730-41DB-4575-AC7C-E8E4007E9EFF}" xr6:coauthVersionLast="47" xr6:coauthVersionMax="47" xr10:uidLastSave="{00000000-0000-0000-0000-000000000000}"/>
  <bookViews>
    <workbookView xWindow="-120" yWindow="-120" windowWidth="29040" windowHeight="15720" xr2:uid="{D4A6A2C8-11BB-4390-A488-08ECD439A768}"/>
  </bookViews>
  <sheets>
    <sheet name="Aprēķins" sheetId="3" r:id="rId1"/>
  </sheets>
  <definedNames>
    <definedName name="_xlnm.Print_Area" localSheetId="0">Aprēķins!$A$1:$C$30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21" i="3" s="1"/>
  <c r="C22" i="3" s="1"/>
  <c r="B23" i="3"/>
  <c r="B26" i="3" s="1"/>
  <c r="B27" i="3" l="1"/>
  <c r="B17" i="3" s="1"/>
  <c r="D17" i="3" s="1"/>
  <c r="C19" i="3"/>
  <c r="B28" i="3" s="1"/>
  <c r="C20" i="3"/>
  <c r="B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Altum</author>
  </authors>
  <commentList>
    <comment ref="A11" authorId="0" shapeId="0" xr:uid="{4380EB4C-5DE2-4FF1-9EE6-D50D4D61F6E7}">
      <text>
        <r>
          <rPr>
            <b/>
            <sz val="9"/>
            <color indexed="81"/>
            <rFont val="Tahoma"/>
            <family val="2"/>
            <charset val="186"/>
          </rPr>
          <t>Altum:</t>
        </r>
        <r>
          <rPr>
            <sz val="9"/>
            <color indexed="81"/>
            <rFont val="Tahoma"/>
            <family val="2"/>
            <charset val="186"/>
          </rPr>
          <t xml:space="preserve">
Izmaksas, kas radīsies pēc Aizdevuma līguma noslēgšanas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<sst xmlns="http://schemas.openxmlformats.org/spreadsheetml/2006/main" count="26" uniqueCount="26">
  <si>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3. Autoruzraudzība </t>
  </si>
  <si>
    <t xml:space="preserve">4. Būvuzraudzība </t>
  </si>
  <si>
    <t>KAPITĀLA ATLAIDE KOPĀ</t>
  </si>
  <si>
    <t xml:space="preserve">Projekta kopējās izmaksas </t>
  </si>
  <si>
    <t xml:space="preserve">Attiecināmo izmaksu aizdevuma summa </t>
  </si>
  <si>
    <t>2. Tehniskās dokumentācijas sagatavošanas izmaksas</t>
  </si>
  <si>
    <t>5. Projekta vadība</t>
  </si>
  <si>
    <t>8. Neattiecināmās izmaksas (ja paredzētas)</t>
  </si>
  <si>
    <t xml:space="preserve">Summa, EUR 
(t.sk. PVN) </t>
  </si>
  <si>
    <t xml:space="preserve">1. Būvdarbi </t>
  </si>
  <si>
    <t>Kapitāla atlaides palielinājums</t>
  </si>
  <si>
    <t>% no ATTIECINĀMĀS IZMAKSAS KOPĀ</t>
  </si>
  <si>
    <t xml:space="preserve">PROJEKTA ATTIECINĀMĀS IZMAKSAS </t>
  </si>
  <si>
    <t xml:space="preserve">DME3 programmas 
kapitāla atlaides aprēķina kalkulators </t>
  </si>
  <si>
    <t>Atjaunošana, izmantojot rūpnieciski ražotus koka karkasa paneļus pilnā apmērā;
Atjaunošana, izmantojot ventilējamās fasādes pilnā apmērā</t>
  </si>
  <si>
    <t>Mājas atjaunošana, izmantojot ventilējamās fasādes pilnā apmērā</t>
  </si>
  <si>
    <t xml:space="preserve">Nodrošināts kopējās primārās enerģijas ietaupījums vismaz 30% </t>
  </si>
  <si>
    <t xml:space="preserve">SĀKOTNĒJĀ KAPITĀLA ATLAIDE </t>
  </si>
  <si>
    <t xml:space="preserve">Kapitāla atlaides apmēra kritērijs </t>
  </si>
  <si>
    <t>6. Tehniskās dokumentācijas sagatavošanas un projekta vadības izmaksas, kas radušās pirms līguma noslēgšanas (pēc 01.01.2021.)</t>
  </si>
  <si>
    <t>6.1. Tehniskās dokumentācijas sagatavošanas izmaksas</t>
  </si>
  <si>
    <t xml:space="preserve">6.2. Projekta vadības izmaksas </t>
  </si>
  <si>
    <t>40%*</t>
  </si>
  <si>
    <t>* Atbalsta apmērs ir 40%, bet ne vairāk kā 80 000 EUR uz viena projekta attiecināmajām izmaksām</t>
  </si>
  <si>
    <t>Kvartāls</t>
  </si>
  <si>
    <t>10 - 29% kopējās primārās enerģijas ietaupījums un ēka atrodās Latgales plānošanas reģionā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</si>
</sst>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0.0%"/>
    <numFmt numFmtId="166" formatCode="0.0"/>
  </numFmts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24242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Protection="1"/>
    <xf numFmtId="0" fontId="1" fillId="0" borderId="0" xfId="0" applyFont="1" applyProtection="1"/>
    <xf numFmtId="0" fontId="4" fillId="3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164" fontId="3" fillId="0" borderId="0" xfId="0" applyNumberFormat="1" applyFont="1" applyProtection="1"/>
    <xf numFmtId="0" fontId="1" fillId="0" borderId="3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" fillId="0" borderId="2" xfId="0" applyFont="1" applyBorder="1" applyAlignment="1" applyProtection="1">
      <alignment horizontal="right" vertical="center" wrapText="1"/>
    </xf>
    <xf numFmtId="9" fontId="1" fillId="0" borderId="1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10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44" fontId="4" fillId="3" borderId="1" xfId="0" applyNumberFormat="1" applyFont="1" applyFill="1" applyBorder="1" applyAlignment="1" applyProtection="1">
      <alignment vertical="center"/>
    </xf>
    <xf numFmtId="44" fontId="4" fillId="3" borderId="5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vertical="center" wrapText="1"/>
    </xf>
    <xf numFmtId="0" fontId="14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 readingOrder="2"/>
    </xf>
    <xf numFmtId="165" fontId="1" fillId="3" borderId="10" xfId="1" applyNumberFormat="1" applyFont="1" applyFill="1" applyBorder="1" applyAlignment="1" applyProtection="1">
      <alignment horizontal="right" vertical="center"/>
      <protection hidden="1"/>
    </xf>
    <xf numFmtId="165" fontId="1" fillId="3" borderId="11" xfId="1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left" vertical="top"/>
    </xf>
    <xf numFmtId="44" fontId="4" fillId="2" borderId="1" xfId="0" applyNumberFormat="1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164" fontId="4" fillId="4" borderId="5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309564</xdr:colOff>
      <xdr:row>1</xdr:row>
      <xdr:rowOff>23813</xdr:rowOff>
    </xdr:from>
    <xdr:to>
      <xdr:col>0</xdr:col>
      <xdr:colOff>2473118</xdr:colOff>
      <xdr:row>7</xdr:row>
      <xdr:rowOff>97034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B5111-A0DD-44C0-83FE-5475DD03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4" y="404813"/>
          <a:ext cx="2163554" cy="1204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B749-8F81-45FD-BC52-3A65AE9002C7}">
  <dimension ref="A2:I32"/>
  <sheetViews>
    <sheetView tabSelected="1" topLeftCell="A4" zoomScale="90" zoomScaleNormal="90" zoomScaleSheetLayoutView="90" workbookViewId="0">
      <selection activeCell="B14" sqref="B14:C14"/>
    </sheetView>
  </sheetViews>
  <sheetFormatPr defaultColWidth="9.140625" defaultRowHeight="15" x14ac:dyDescent="0.25"/>
  <cols>
    <col min="1" max="1" width="69.5703125" style="2" customWidth="1"/>
    <col min="2" max="2" width="6.85546875" style="2" customWidth="1"/>
    <col min="3" max="3" width="18.28515625" style="20" customWidth="1"/>
    <col min="4" max="4" width="26.42578125" style="1" customWidth="1"/>
    <col min="5" max="5" width="27.7109375" style="1" customWidth="1"/>
    <col min="6" max="7" width="9.140625" style="1"/>
    <col min="8" max="8" width="11.5703125" style="1" bestFit="1" customWidth="1"/>
    <col min="9" max="9" width="10.7109375" style="1" bestFit="1" customWidth="1"/>
    <col min="10" max="16384" width="9.140625" style="1"/>
  </cols>
  <sheetData>
    <row r="2" spans="1:9" ht="13.9" x14ac:dyDescent="0.25">
      <c r="A2" s="21"/>
      <c r="B2" s="21"/>
      <c r="C2" s="22"/>
      <c r="D2" s="23"/>
    </row>
    <row r="3" spans="1:9" x14ac:dyDescent="0.25">
      <c r="A3" s="36" t="s">
        <v>13</v>
      </c>
      <c r="B3" s="37"/>
      <c r="C3" s="37"/>
      <c r="D3" s="23"/>
    </row>
    <row r="4" spans="1:9" x14ac:dyDescent="0.25">
      <c r="A4" s="37"/>
      <c r="B4" s="37"/>
      <c r="C4" s="37"/>
      <c r="D4" s="23"/>
    </row>
    <row r="5" spans="1:9" x14ac:dyDescent="0.25">
      <c r="A5" s="37"/>
      <c r="B5" s="37"/>
      <c r="C5" s="37"/>
      <c r="D5" s="23"/>
    </row>
    <row r="6" spans="1:9" x14ac:dyDescent="0.25">
      <c r="A6" s="37"/>
      <c r="B6" s="37"/>
      <c r="C6" s="37"/>
      <c r="D6" s="23"/>
    </row>
    <row r="7" spans="1:9" x14ac:dyDescent="0.25">
      <c r="A7" s="37"/>
      <c r="B7" s="37"/>
      <c r="C7" s="37"/>
      <c r="D7" s="23"/>
    </row>
    <row r="8" spans="1:9" ht="13.9" x14ac:dyDescent="0.25">
      <c r="A8" s="21"/>
      <c r="B8" s="21"/>
      <c r="C8" s="22"/>
      <c r="D8" s="23"/>
    </row>
    <row r="9" spans="1:9" ht="13.9" x14ac:dyDescent="0.25">
      <c r="A9" s="21"/>
      <c r="B9" s="21"/>
      <c r="C9" s="22"/>
      <c r="D9" s="23"/>
    </row>
    <row r="10" spans="1:9" ht="33" customHeight="1" x14ac:dyDescent="0.25">
      <c r="B10" s="45" t="s">
        <v>8</v>
      </c>
      <c r="C10" s="45"/>
      <c r="E10" s="33" t="s">
        <v>18</v>
      </c>
    </row>
    <row r="11" spans="1:9" ht="27.75" customHeight="1" x14ac:dyDescent="0.25">
      <c r="A11" s="3" t="s">
        <v>4</v>
      </c>
      <c r="B11" s="43">
        <f>SUM(B12:B16)</f>
        <v>0</v>
      </c>
      <c r="C11" s="44"/>
      <c r="E11" s="34" t="s">
        <v>24</v>
      </c>
    </row>
    <row r="12" spans="1:9" ht="27.75" customHeight="1" x14ac:dyDescent="0.25">
      <c r="A12" s="5" t="s">
        <v>9</v>
      </c>
      <c r="B12" s="54"/>
      <c r="C12" s="55"/>
      <c r="E12" s="4"/>
    </row>
    <row r="13" spans="1:9" ht="24" customHeight="1" x14ac:dyDescent="0.25">
      <c r="A13" s="5" t="s">
        <v>5</v>
      </c>
      <c r="B13" s="54"/>
      <c r="C13" s="55"/>
      <c r="E13" s="6"/>
    </row>
    <row r="14" spans="1:9" ht="21.75" customHeight="1" x14ac:dyDescent="0.25">
      <c r="A14" s="5" t="s">
        <v>0</v>
      </c>
      <c r="B14" s="54"/>
      <c r="C14" s="55"/>
      <c r="D14" s="7"/>
    </row>
    <row r="15" spans="1:9" ht="23.25" customHeight="1" x14ac:dyDescent="0.25">
      <c r="A15" s="5" t="s">
        <v>1</v>
      </c>
      <c r="B15" s="54"/>
      <c r="C15" s="55"/>
    </row>
    <row r="16" spans="1:9" ht="27.75" customHeight="1" x14ac:dyDescent="0.25">
      <c r="A16" s="8" t="s">
        <v>6</v>
      </c>
      <c r="B16" s="64"/>
      <c r="C16" s="65"/>
      <c r="D16" s="9"/>
      <c r="E16" s="10"/>
      <c r="F16" s="10"/>
      <c r="G16" s="10"/>
      <c r="H16" s="10"/>
      <c r="I16" s="10"/>
    </row>
    <row r="17" spans="1:9" ht="27.75" customHeight="1" x14ac:dyDescent="0.25">
      <c r="A17" s="11" t="s">
        <v>11</v>
      </c>
      <c r="B17" s="46" t="str">
        <f>IF(B27=0,"",(B16+B25)/B27)</f>
        <v/>
      </c>
      <c r="C17" s="47"/>
      <c r="D17" s="38" t="str">
        <f>IF(B17&gt;0.03,"Projekta vadības izmaksas nedrīkst pārsniegt 3% no Projekta attiecināmās izmaksas","")</f>
        <v>Projekta vadības izmaksas nedrīkst pārsniegt 3% no Projekta attiecināmās izmaksas</v>
      </c>
      <c r="E17" s="39"/>
      <c r="F17" s="39"/>
      <c r="G17" s="10"/>
      <c r="H17" s="35"/>
      <c r="I17" s="10"/>
    </row>
    <row r="18" spans="1:9" ht="18" customHeight="1" x14ac:dyDescent="0.25">
      <c r="A18" s="40" t="s">
        <v>17</v>
      </c>
      <c r="B18" s="41"/>
      <c r="C18" s="42"/>
      <c r="D18" s="24"/>
      <c r="E18" s="24"/>
      <c r="F18" s="24"/>
      <c r="G18" s="10"/>
      <c r="H18" s="10"/>
      <c r="I18" s="10"/>
    </row>
    <row r="19" spans="1:9" ht="31.5" customHeight="1" x14ac:dyDescent="0.25">
      <c r="A19" s="32" t="s">
        <v>14</v>
      </c>
      <c r="B19" s="12">
        <v>0.5</v>
      </c>
      <c r="C19" s="28">
        <f>B11*0.5</f>
        <v>0</v>
      </c>
      <c r="D19" s="13"/>
      <c r="E19" s="2"/>
    </row>
    <row r="20" spans="1:9" ht="20.100000000000001" customHeight="1" x14ac:dyDescent="0.25">
      <c r="A20" s="32" t="s">
        <v>15</v>
      </c>
      <c r="B20" s="12">
        <v>0.45</v>
      </c>
      <c r="C20" s="28">
        <f>B11*0.45</f>
        <v>0</v>
      </c>
      <c r="D20" s="14"/>
    </row>
    <row r="21" spans="1:9" ht="20.100000000000001" customHeight="1" x14ac:dyDescent="0.25">
      <c r="A21" s="32" t="s">
        <v>16</v>
      </c>
      <c r="B21" s="12">
        <v>0.4</v>
      </c>
      <c r="C21" s="28">
        <f>B11*0.4</f>
        <v>0</v>
      </c>
      <c r="D21" s="14"/>
    </row>
    <row r="22" spans="1:9" ht="25.5" x14ac:dyDescent="0.25">
      <c r="A22" s="32" t="s">
        <v>25</v>
      </c>
      <c r="B22" s="30" t="s">
        <v>22</v>
      </c>
      <c r="C22" s="29">
        <f>IF(C21&gt;80000,80000,C21)</f>
        <v>0</v>
      </c>
      <c r="E22" s="15"/>
    </row>
    <row r="23" spans="1:9" ht="38.1" customHeight="1" x14ac:dyDescent="0.25">
      <c r="A23" s="3" t="s">
        <v>19</v>
      </c>
      <c r="B23" s="50">
        <f>SUM(B24:C25)</f>
        <v>0</v>
      </c>
      <c r="C23" s="51"/>
    </row>
    <row r="24" spans="1:9" ht="33.6" customHeight="1" x14ac:dyDescent="0.25">
      <c r="A24" s="16" t="s">
        <v>20</v>
      </c>
      <c r="B24" s="52"/>
      <c r="C24" s="53"/>
    </row>
    <row r="25" spans="1:9" ht="20.45" customHeight="1" x14ac:dyDescent="0.25">
      <c r="A25" s="17" t="s">
        <v>21</v>
      </c>
      <c r="B25" s="54"/>
      <c r="C25" s="55"/>
    </row>
    <row r="26" spans="1:9" ht="18.600000000000001" customHeight="1" x14ac:dyDescent="0.25">
      <c r="A26" s="18" t="s">
        <v>10</v>
      </c>
      <c r="B26" s="56">
        <f>B23*0.5</f>
        <v>0</v>
      </c>
      <c r="C26" s="57"/>
    </row>
    <row r="27" spans="1:9" ht="18.600000000000001" customHeight="1" x14ac:dyDescent="0.25">
      <c r="A27" s="25" t="s">
        <v>12</v>
      </c>
      <c r="B27" s="60">
        <f>B23+B11</f>
        <v>0</v>
      </c>
      <c r="C27" s="61"/>
      <c r="D27" s="19"/>
    </row>
    <row r="28" spans="1:9" ht="31.15" customHeight="1" x14ac:dyDescent="0.25">
      <c r="A28" s="31" t="s">
        <v>2</v>
      </c>
      <c r="B28" s="58">
        <f>IF(OR(E11="Kvartāls",E11="Koka karkass"),C19,IF(AND(E11="Ventilējamā fasāde",C20+B26&gt;C19),C19,IF(AND(E11="Ventilējamā fasāde",C20+B26&lt;=C19),C20+B26,IF(AND(E11="Vismaz 30%",C21+B26&gt;C19),C19,IF(AND(E11="Vismaz 30%",C21+B26&lt;=C19),C21+B26,IF(AND(E11="Latgale",C21+B26&lt;=80000),C22,IF(AND(E11="Latgale",C21+B26&gt;80000),80000,IF(E11="","Norādiet atbalstu",""))))))))</f>
        <v>0</v>
      </c>
      <c r="C28" s="59"/>
    </row>
    <row r="29" spans="1:9" ht="17.45" customHeight="1" x14ac:dyDescent="0.25">
      <c r="A29" s="26" t="s">
        <v>7</v>
      </c>
      <c r="B29" s="62"/>
      <c r="C29" s="63"/>
    </row>
    <row r="30" spans="1:9" ht="29.45" customHeight="1" x14ac:dyDescent="0.25">
      <c r="A30" s="27" t="s">
        <v>3</v>
      </c>
      <c r="B30" s="49">
        <f>B27+B29</f>
        <v>0</v>
      </c>
      <c r="C30" s="49"/>
    </row>
    <row r="32" spans="1:9" x14ac:dyDescent="0.25">
      <c r="A32" s="48" t="s">
        <v>23</v>
      </c>
      <c r="B32" s="48"/>
      <c r="C32" s="48"/>
    </row>
  </sheetData>
  <sheetProtection algorithmName="SHA-512" hashValue="cchECfI2s2Uysa8O0RnNlg3f8ZyUF5wQrPQC9AsZjEAUcuOUOParRBTX/CC7Zo4GRagY2/DtU/GLu0f45QtZSg==" saltValue="uEco44VT+kN2H1oi/Kyf3A==" spinCount="100000" sheet="1" objects="1" scenarios="1"/>
  <mergeCells count="20">
    <mergeCell ref="A32:C32"/>
    <mergeCell ref="B30:C30"/>
    <mergeCell ref="B23:C23"/>
    <mergeCell ref="B24:C24"/>
    <mergeCell ref="B25:C25"/>
    <mergeCell ref="B26:C26"/>
    <mergeCell ref="B28:C28"/>
    <mergeCell ref="B27:C27"/>
    <mergeCell ref="B29:C29"/>
    <mergeCell ref="A3:C7"/>
    <mergeCell ref="D17:F17"/>
    <mergeCell ref="A18:C18"/>
    <mergeCell ref="B16:C16"/>
    <mergeCell ref="B15:C15"/>
    <mergeCell ref="B14:C14"/>
    <mergeCell ref="B13:C13"/>
    <mergeCell ref="B12:C12"/>
    <mergeCell ref="B11:C11"/>
    <mergeCell ref="B10:C10"/>
    <mergeCell ref="B17:C17"/>
  </mergeCells>
  <dataValidations count="1">
    <dataValidation type="list" allowBlank="1" showInputMessage="1" showErrorMessage="1" sqref="E11" xr:uid="{50022806-E198-4A17-BB47-FA441B465E39}">
      <formula1>"Kvartāls,Ventilējamā fasāde,Koka karkass,Vismaz 30%,Latgale"</formula1>
    </dataValidation>
  </dataValidations>
  <pageMargins left="0.7" right="0.7" top="0.75" bottom="0.75" header="0.3" footer="0.3"/>
  <pageSetup scale="7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C1C604D06C74EB591DA5674EF7E16" ma:contentTypeVersion="11" ma:contentTypeDescription="Create a new document." ma:contentTypeScope="" ma:versionID="b4a1f9e37018cca36ede8e5f51f46f0a">
  <xsd:schema xmlns:xsd="http://www.w3.org/2001/XMLSchema" xmlns:xs="http://www.w3.org/2001/XMLSchema" xmlns:p="http://schemas.microsoft.com/office/2006/metadata/properties" xmlns:ns2="874ac3a5-b821-45dc-9a38-5bcc952aa0fd" xmlns:ns3="6526661d-655d-4ff5-b1b6-ff4ff8dd7c46" targetNamespace="http://schemas.microsoft.com/office/2006/metadata/properties" ma:root="true" ma:fieldsID="84659f589128f19986c3813b86658272" ns2:_="" ns3:_="">
    <xsd:import namespace="874ac3a5-b821-45dc-9a38-5bcc952aa0fd"/>
    <xsd:import namespace="6526661d-655d-4ff5-b1b6-ff4ff8dd7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ac3a5-b821-45dc-9a38-5bcc952aa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802d30-d0ed-4d9c-9ae2-8ef0183b34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6661d-655d-4ff5-b1b6-ff4ff8dd7c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4c1b45-7686-430e-a81e-1120e5442570}" ma:internalName="TaxCatchAll" ma:showField="CatchAllData" ma:web="6526661d-655d-4ff5-b1b6-ff4ff8dd7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ac3a5-b821-45dc-9a38-5bcc952aa0fd">
      <Terms xmlns="http://schemas.microsoft.com/office/infopath/2007/PartnerControls"/>
    </lcf76f155ced4ddcb4097134ff3c332f>
    <TaxCatchAll xmlns="6526661d-655d-4ff5-b1b6-ff4ff8dd7c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8F83A-F65E-47AE-B3A4-99AB46A66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ac3a5-b821-45dc-9a38-5bcc952aa0fd"/>
    <ds:schemaRef ds:uri="6526661d-655d-4ff5-b1b6-ff4ff8dd7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D3820-EBFF-4904-85BB-CD95CE14FFD5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526661d-655d-4ff5-b1b6-ff4ff8dd7c46"/>
    <ds:schemaRef ds:uri="874ac3a5-b821-45dc-9a38-5bcc952aa0fd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569FB9-A118-438E-A9C8-0E93C7AE2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Aprēķins</vt:lpstr>
      <vt:lpstr>Aprēķins!Print_Area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Zane Kaula</dc:creator>
  <cp:keywords/>
  <dc:description/>
  <cp:lastModifiedBy>Zane Kaula</cp:lastModifiedBy>
  <cp:revision/>
  <dcterms:created xsi:type="dcterms:W3CDTF">2022-09-29T09:40:14Z</dcterms:created>
  <dcterms:modified xsi:type="dcterms:W3CDTF">2025-03-18T12:28:10Z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0x010100D0AC1C604D06C74EB591DA5674EF7E16</vt:lpwstr>
  </property>
  <property fmtid="{D5CDD505-2E9C-101B-9397-08002B2CF9AE}" pid="3" name="MediaServiceImageTags">
    <vt:lpwstr/>
  </property>
</Properties>
</file>