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fileSharing readOnlyRecommended="1"/>
  <workbookPr defaultThemeVersion="166925"/>
  <mc:AlternateContent xmlns:mc="http://schemas.openxmlformats.org/markup-compatibility/2006">
    <mc:Choice Requires="x15">
      <x15ac:absPath xmlns:x15ac="http://schemas.microsoft.com/office/spreadsheetml/2010/11/ac" url="C:\Users\liga.mellena\Downloads\"/>
    </mc:Choice>
  </mc:AlternateContent>
  <xr:revisionPtr revIDLastSave="0" documentId="13_ncr:1_{80BF8972-41AA-4198-BDE1-A71441B0A45C}" xr6:coauthVersionLast="47" xr6:coauthVersionMax="47" xr10:uidLastSave="{00000000-0000-0000-0000-000000000000}"/>
  <bookViews>
    <workbookView xWindow="-120" yWindow="-120" windowWidth="29040" windowHeight="15720" tabRatio="686" xr2:uid="{163CEF28-07A6-47E7-BF20-40F6A127E414}"/>
  </bookViews>
  <sheets>
    <sheet name="Vispārīga informācija" sheetId="4" r:id="rId1"/>
    <sheet name="Plānotie pasākumi" sheetId="10" r:id="rId2"/>
    <sheet name="Iesniedzamie dokumenti" sheetId="14" r:id="rId3"/>
    <sheet name="Sheet2 Slēpt" sheetId="5" state="hidden"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6" i="10" l="1"/>
  <c r="N35" i="10"/>
  <c r="N34" i="10"/>
  <c r="N33" i="10"/>
  <c r="N22" i="10"/>
  <c r="N23" i="10"/>
  <c r="N21" i="10"/>
  <c r="Q16" i="10"/>
  <c r="Q17" i="10"/>
  <c r="Q15" i="10"/>
  <c r="E21" i="10"/>
  <c r="F21" i="10" s="1"/>
  <c r="G46" i="10"/>
  <c r="J44" i="10"/>
  <c r="B23" i="10" l="1"/>
  <c r="B22" i="10"/>
  <c r="B21" i="10"/>
  <c r="J8" i="10" l="1"/>
  <c r="K36" i="10"/>
  <c r="Q36" i="10" s="1"/>
  <c r="J36" i="10"/>
  <c r="I36" i="10"/>
  <c r="E23" i="10"/>
  <c r="E22" i="10"/>
  <c r="L22" i="10" l="1"/>
  <c r="F22" i="10"/>
  <c r="L21" i="10"/>
  <c r="L23" i="10"/>
  <c r="F23" i="10"/>
  <c r="H26" i="10" l="1"/>
  <c r="I24" i="10"/>
  <c r="J24" i="10" l="1"/>
  <c r="M22" i="10"/>
  <c r="M23" i="10"/>
  <c r="N24" i="10" l="1"/>
  <c r="H51" i="10" s="1"/>
  <c r="H52" i="10" s="1"/>
  <c r="H53" i="10" s="1"/>
  <c r="K24" i="10"/>
  <c r="E24" i="10"/>
  <c r="Q24" i="10" l="1"/>
  <c r="M21" i="10"/>
  <c r="F24" i="10" l="1"/>
  <c r="M24" i="10"/>
  <c r="J51" i="10" l="1"/>
</calcChain>
</file>

<file path=xl/sharedStrings.xml><?xml version="1.0" encoding="utf-8"?>
<sst xmlns="http://schemas.openxmlformats.org/spreadsheetml/2006/main" count="142" uniqueCount="83">
  <si>
    <r>
      <t xml:space="preserve">PROJEKTA ENERGORESURSU IETAUPĪJUMA APRĒĶINS
</t>
    </r>
    <r>
      <rPr>
        <b/>
        <sz val="11"/>
        <color rgb="FF002060"/>
        <rFont val="Century Gothic"/>
        <family val="2"/>
        <charset val="186"/>
      </rPr>
      <t>1.2.1.2.i.1. pasākumā "Energoefektivitātes paaugstināšana uzņēmējdarbībā (ietverot pāreju uz atjaunojamo energoresursu tehnoloģiju izmantošanu siltumapgādē)"</t>
    </r>
  </si>
  <si>
    <t xml:space="preserve">SAULES UN VĒJA ENERĢIJU IZMANTOJOŠĀS ELEKTROENERĢIJU RAŽOJOŠĀS TEHNOLOĢIJAS </t>
  </si>
  <si>
    <t>Vispārīga informācija</t>
  </si>
  <si>
    <t>Komersants</t>
  </si>
  <si>
    <t>nosaukums</t>
  </si>
  <si>
    <t>reģistrācijas Nr.</t>
  </si>
  <si>
    <t>Pieprasītā kapitāla atlaide*</t>
  </si>
  <si>
    <t>EUR</t>
  </si>
  <si>
    <t xml:space="preserve">Komersanta paraksttiesīgā amatpersona, kas apliecina pārskatā sniegtās informācijas pareizību </t>
  </si>
  <si>
    <t>vārds</t>
  </si>
  <si>
    <t>uzvārds</t>
  </si>
  <si>
    <t>amats</t>
  </si>
  <si>
    <t>tālrunis</t>
  </si>
  <si>
    <t>e-pasts</t>
  </si>
  <si>
    <t xml:space="preserve">Komersanta kontaktpersona </t>
  </si>
  <si>
    <t>6.versija</t>
  </si>
  <si>
    <r>
      <t xml:space="preserve">PLĀNOTIE PASĀKUMI SAULES UN VĒJA ENERĢIJU IZMANTOJOŠO ELEKTROENERĢIJU RAŽOJOŠO TEHNOLOĢIJU PROJEKTĀ 
</t>
    </r>
    <r>
      <rPr>
        <b/>
        <sz val="14"/>
        <color theme="4" tint="-0.499984740745262"/>
        <rFont val="Century Gothic"/>
        <family val="2"/>
        <charset val="186"/>
      </rPr>
      <t xml:space="preserve">(aizpilda, ja projekta ietvaros plānots uzstādīt tikai šīs AER tehnoloģijas, aizstājot tikai elektroenerģiju no tīkla)
</t>
    </r>
    <r>
      <rPr>
        <b/>
        <sz val="11"/>
        <color theme="4" tint="-0.499984740745262"/>
        <rFont val="Century Gothic"/>
        <family val="2"/>
        <charset val="186"/>
      </rPr>
      <t>1.2.1.2.i.1. pasākumā "Energoefektivitātes paaugstināšana uzņēmējdarbībā (ietverot pāreju uz atjaunojamo energoresursu tehnoloģiju izmantošanu siltumapgādē)"</t>
    </r>
  </si>
  <si>
    <t xml:space="preserve">* Ja ir pieejama informācija par pēdējo 12 mēnešu elektroenerģijas patēriņu, aizpilda A. sadaļu. Ja nav pieejama informācija par pēdējo 12 mēnešu enerģijas patēriņu vai arī pēc projekta īstenošanas ir plānots, ka enerģijas patēriņš varētu būt lielāks par līdz šim esošo, tāpēc tiek uzstādīta lielākas jaudas sistēma, aizpilda B. sadaļu.
** Primārās enerģijas patēriņu un siltumnīcefekta gāzu samazinājumu aprēķina atbilstoši Ministru kabineta 2021. gada 8. aprīļa noteikumiem Nr. 222 "Ēku energoefektivitātes aprēķina metodes un ēku energosertifikācijas noteikumi".
*** Ar uzstādīto papildjaudu saprot gan pārejas rezultātā no fosilajiem uz atjaunojamajiem energoresursiem elektroenerģijas avota jaudu, gan uzstādīto papildjaudu. Ja šobrīd jau ir uzstādīta saules vai vēja enerģiju izmantojošās elektroenergiju ražojošās tehnoloģijas un ir plānots palielināt to jaudu, atbalsts tiek piešķirts par jaudas starpību (par papildu jaudas daļu)
**** Datus par sistēmas vidējo ģenerēto elektroenerģijas apjomu gadā norāda saskaņā ar ražotāja/uzstādītāja sagatavotu aprēķinu (ražības simulāciju). Ražības simulācijā jāņem vērā sadales / pārvades tīkla operatora noteiktie uzstādāmās jaudas un eksporta jaudas ierobežojumi.
</t>
  </si>
  <si>
    <t>Informācija no sadales / pārvades tīkla operatora izdotajiem tehniskajiem noteikumiem / tehniskajām prasībām</t>
  </si>
  <si>
    <t>Atļautā uzstādāmā ģenerējošā jauda, MW</t>
  </si>
  <si>
    <t>Maksimālā atļautā eksporta jauda, MW</t>
  </si>
  <si>
    <t>A. Aizpilda, ja komersantam ir pieejama informācija par pēdējo 12 mēnešu enerģijas patēriņu un pēc projekta īstenošanas nav plānots, ka enerģijas patēriņš varētu būt lielāks par līdz šim esošo.
Dati par pašpatēriņa kritērija izpildi sniegti šajā dokumentā.</t>
  </si>
  <si>
    <t>Pieslēgums (adrese, kadastra apzīmējums)</t>
  </si>
  <si>
    <t>Elektroenerģijas patēriņš pēdējo 12 mēnešu periodā attiecīgajā sistēmas pieslēgumā, MWh</t>
  </si>
  <si>
    <t>MM.GGGG</t>
  </si>
  <si>
    <t>KOPĀ 12 mēnešos</t>
  </si>
  <si>
    <t>Informācija par esošo situāciju</t>
  </si>
  <si>
    <t>Informācija par uzstādāmo iekārtu</t>
  </si>
  <si>
    <t>Aprēķinātais pašpatēriņš gada griezumā attiecīgajā sistēmas pieslēgumā (% no saražotā)</t>
  </si>
  <si>
    <t>Ietaupījuma aprēķins</t>
  </si>
  <si>
    <t>Esošais enerģijas patēriņš attiecīgajā sistēmas pieslēgumā, MWh gadā</t>
  </si>
  <si>
    <t>Kopējais primārās enerģijas apjoms pirms sistēmas uzstādīšanas, MWh gadā</t>
  </si>
  <si>
    <t>Iekārtas tips</t>
  </si>
  <si>
    <t>Uzstādīšanas vieta</t>
  </si>
  <si>
    <t>Uzstādāmā paneļu papildjauda, MW</t>
  </si>
  <si>
    <t>Uzstādāmā invertoru papildjauda, MW</t>
  </si>
  <si>
    <t>Iekārtas vidējais ģenerētais enerģijas apjoms, MWh gadā</t>
  </si>
  <si>
    <t xml:space="preserve">Kopējais primārās enerģijas samazinājums, 
MWh/gadā </t>
  </si>
  <si>
    <t>Aprēķinātais siltumnīcefekta gāzu samazinājums, t CO2 ekv./gadā</t>
  </si>
  <si>
    <t>Pieņemtās iepirktās enerģijas izmaksas, EUR / MWh</t>
  </si>
  <si>
    <t>Finansiālais ietaupījums gadā, EUR</t>
  </si>
  <si>
    <t>Saules elektrostacija</t>
  </si>
  <si>
    <t>KOPĀ</t>
  </si>
  <si>
    <t> </t>
  </si>
  <si>
    <t>Informācija par paredzētajiem elektroenerģijas uzkrāšanas risinājumiem</t>
  </si>
  <si>
    <t>Uzstādāmās uzkrāšanas iekārtas uzlādes jauda, MW</t>
  </si>
  <si>
    <t>Uzstādāmā uzkrāšanas iekārtas ietilpība, MWh</t>
  </si>
  <si>
    <t>Informācija par iekārtu - ražotājs, modelis, izlaides gads, citi būtiskie parametri</t>
  </si>
  <si>
    <t>PROJEKTA REZULTĀTI</t>
  </si>
  <si>
    <t>SILTUMNĪCEFEKTA GĀZU EMISIJU SAMAZINĀJUMS (TCO2/GADĀ)</t>
  </si>
  <si>
    <t>SILTUMNĪCEFEKTA GĀZU EMISIJU SAMAZINĀJUMS (TCO2/GADĀ) UZ 1000 EURO KAPITĀLA ATLAIDES</t>
  </si>
  <si>
    <t>PUNKTU SKAITS</t>
  </si>
  <si>
    <r>
      <rPr>
        <b/>
        <sz val="16"/>
        <color rgb="FF002060"/>
        <rFont val="Century Gothic"/>
        <family val="2"/>
        <charset val="186"/>
      </rPr>
      <t>SAULES UN VĒJA ENERĢIJU IZMANTOJOŠO ELEKTROENERĢIJU RAŽOJOŠO TEHNOLOĢIJU PROJEKTAM PIEVIENOJAMIE DOKUMENTI</t>
    </r>
    <r>
      <rPr>
        <b/>
        <sz val="11"/>
        <color rgb="FF002060"/>
        <rFont val="Century Gothic"/>
        <family val="2"/>
        <charset val="186"/>
      </rPr>
      <t xml:space="preserve">
1.2.1.2.i.1. pasākumā "Energoefektivitātes paaugstināšana uzņēmējdarbībā (ietverot pāreju uz atjaunojamo energoresursu tehnoloģiju izmantošanu siltumapgādē)"</t>
    </r>
  </si>
  <si>
    <t>Saules, vēja elektroenerģiju ražojošo tehnoloģiju ieviešana, t.sk. uzkrāšanas tehnoloģijas</t>
  </si>
  <si>
    <t>Iesniedzamie dokumenti</t>
  </si>
  <si>
    <t>AUGSTA GATAVĪBA</t>
  </si>
  <si>
    <t>VIDĒJA GATAVĪBA</t>
  </si>
  <si>
    <r>
      <rPr>
        <sz val="12"/>
        <color rgb="FF002060"/>
        <rFont val="Century Gothic"/>
        <family val="2"/>
        <charset val="186"/>
      </rPr>
      <t>Veidlapa</t>
    </r>
    <r>
      <rPr>
        <b/>
        <sz val="12"/>
        <color rgb="FF002060"/>
        <rFont val="Century Gothic"/>
        <family val="2"/>
        <charset val="186"/>
      </rPr>
      <t xml:space="preserve"> Projekta energoresursu ietaupījuma aprēķins</t>
    </r>
  </si>
  <si>
    <t>jāiesniedz</t>
  </si>
  <si>
    <r>
      <rPr>
        <b/>
        <sz val="12"/>
        <color rgb="FF002060"/>
        <rFont val="Century Gothic"/>
        <family val="2"/>
        <charset val="186"/>
      </rPr>
      <t>Būvatļauja</t>
    </r>
    <r>
      <rPr>
        <sz val="12"/>
        <color rgb="FF002060"/>
        <rFont val="Century Gothic"/>
        <family val="2"/>
        <charset val="186"/>
      </rPr>
      <t xml:space="preserve"> ar izpildītiem projektēšanas nosacījumiem vai tai līdzvērtīgs dokuments (apliecinājuma karte vai paskaidrojuma raksts), atbilstoši normatīvo aktu prasībām</t>
    </r>
  </si>
  <si>
    <t>jāiesniedz (ja, veicot pasākumus, nepieciešams būvvaldes saskaņojums)</t>
  </si>
  <si>
    <t>--</t>
  </si>
  <si>
    <t>Būvprojekts</t>
  </si>
  <si>
    <r>
      <t>Projekta izmaksu tāme</t>
    </r>
    <r>
      <rPr>
        <sz val="12"/>
        <color rgb="FF002060"/>
        <rFont val="Century Gothic"/>
        <family val="2"/>
        <charset val="186"/>
      </rPr>
      <t>, ieteicams noformēt saskaņā ar veidlapu “ANM Energoefektivitātes projekta izmaksu tāme”</t>
    </r>
  </si>
  <si>
    <t>Veikto tirgus izpēti pamatojoši dokumenti: 1) vismaz divu piegādātāju / pakalpojumu sniedzēju piedāvājumi; 2) saimnieciski izdevīgākā piedāvājuma izvēles pamatojums</t>
  </si>
  <si>
    <r>
      <rPr>
        <b/>
        <sz val="12"/>
        <color rgb="FF002060"/>
        <rFont val="Century Gothic"/>
        <family val="2"/>
        <charset val="186"/>
      </rPr>
      <t xml:space="preserve">Iekārtu uzstādīšanas / nomaiņas procesa raksturojums, </t>
    </r>
    <r>
      <rPr>
        <sz val="12"/>
        <color rgb="FF002060"/>
        <rFont val="Century Gothic"/>
        <family val="2"/>
        <charset val="186"/>
      </rPr>
      <t xml:space="preserve"> ietverot shematisku attēlojumu, novietojumu, informāciju par izmantojamiem materiāliem, informāciju par to, kā tiks veikta objektā saražotās / patērētās enerģijas uzskaite. Ja iekārtu uzstādīšanai / nomaiņai nav nepieciešams būvvaldes saskaņojums, tad procesa raksturojumā cita starpā </t>
    </r>
    <r>
      <rPr>
        <b/>
        <sz val="12"/>
        <color rgb="FF002060"/>
        <rFont val="Century Gothic"/>
        <family val="2"/>
        <charset val="186"/>
      </rPr>
      <t>jāietver pamatojums ka, veicot iekārtu uzstādīšanu nomaiņu, nav nepieciešams veikt būvdarbus</t>
    </r>
    <r>
      <rPr>
        <sz val="12"/>
        <color rgb="FF002060"/>
        <rFont val="Century Gothic"/>
        <family val="2"/>
        <charset val="186"/>
      </rPr>
      <t xml:space="preserve">. Ja tiek uzstādīta elektroenerģiju ražojoša sistēma, jāietver </t>
    </r>
    <r>
      <rPr>
        <b/>
        <sz val="12"/>
        <color rgb="FF002060"/>
        <rFont val="Century Gothic"/>
        <family val="2"/>
        <charset val="186"/>
      </rPr>
      <t>sistēmas ražības simulācija</t>
    </r>
  </si>
  <si>
    <t>Sadales vai pārvades tīkla operatora izdoti tehniskie noteikumi / tehniskās prasības elektroenerģijas ražošanas iekārtas (un uzkrāšanas iekārtas, ja paredzēts) uzstādīšanai</t>
  </si>
  <si>
    <t>Pēdējo 12 mēnešu enerģijas patēriņu apliecinoši dokumenti</t>
  </si>
  <si>
    <t>jāiesniedz, izņemot, ja plānots patēriņa pieaugums un pašpatēriņa kritērija izpildi nodrošinās 12 mēnešu periodā pēc projekta īstenošanas</t>
  </si>
  <si>
    <t>KRITĒRIJI</t>
  </si>
  <si>
    <t>ENERGOEFEKTIVITĀTE</t>
  </si>
  <si>
    <t>AER</t>
  </si>
  <si>
    <t>transportlīdzekļi</t>
  </si>
  <si>
    <t>Pasākumi</t>
  </si>
  <si>
    <t>Energoefektivitātes paaugstināšanas pasākumi</t>
  </si>
  <si>
    <t>Atjaunojamo energoresursu ieviešanas pasākumi</t>
  </si>
  <si>
    <t>Bezemisiju transportlīdzekļu iegāde</t>
  </si>
  <si>
    <t>0/39</t>
  </si>
  <si>
    <r>
      <t xml:space="preserve">Piezīmes:
Lai saņemtu </t>
    </r>
    <r>
      <rPr>
        <b/>
        <sz val="11"/>
        <color theme="4" tint="-0.499984740745262"/>
        <rFont val="Century Gothic"/>
        <family val="2"/>
        <charset val="186"/>
      </rPr>
      <t>4 punktus</t>
    </r>
    <r>
      <rPr>
        <sz val="11"/>
        <color theme="4" tint="-0.499984740745262"/>
        <rFont val="Century Gothic"/>
        <family val="2"/>
        <charset val="186"/>
      </rPr>
      <t xml:space="preserve"> par Augstu gatavību, pieteikumam jāpievieno visi dokumenti, kas norādīti zem attiecīgā pasākumu veida kolonnā "Augsta gatavība".
Lai saņemtu </t>
    </r>
    <r>
      <rPr>
        <b/>
        <sz val="11"/>
        <color theme="4" tint="-0.499984740745262"/>
        <rFont val="Century Gothic"/>
        <family val="2"/>
        <charset val="186"/>
      </rPr>
      <t>2 punktus</t>
    </r>
    <r>
      <rPr>
        <sz val="11"/>
        <color theme="4" tint="-0.499984740745262"/>
        <rFont val="Century Gothic"/>
        <family val="2"/>
        <charset val="186"/>
      </rPr>
      <t xml:space="preserve"> par Vidēju gatavību, pieteikumam jāpievieno dokumenti, kas norādīti zem attiecīgā pasākumu veida kolonnā "Vidēja gatavība".
Pieteikumam </t>
    </r>
    <r>
      <rPr>
        <b/>
        <sz val="11"/>
        <color theme="4" tint="-0.499984740745262"/>
        <rFont val="Century Gothic"/>
        <family val="2"/>
        <charset val="186"/>
      </rPr>
      <t>visos gadījumos</t>
    </r>
    <r>
      <rPr>
        <sz val="11"/>
        <color theme="4" tint="-0.499984740745262"/>
        <rFont val="Century Gothic"/>
        <family val="2"/>
        <charset val="186"/>
      </rPr>
      <t xml:space="preserve"> pievienojami dokumenti, kas netiek vērtēti ar gatavības punktiem: elektroniski parakstīta </t>
    </r>
    <r>
      <rPr>
        <b/>
        <sz val="11"/>
        <color theme="4" tint="-0.499984740745262"/>
        <rFont val="Century Gothic"/>
        <family val="2"/>
        <charset val="186"/>
      </rPr>
      <t>MVK deklarācija</t>
    </r>
    <r>
      <rPr>
        <sz val="11"/>
        <color theme="4" tint="-0.499984740745262"/>
        <rFont val="Century Gothic"/>
        <family val="2"/>
        <charset val="186"/>
      </rPr>
      <t xml:space="preserve"> un </t>
    </r>
    <r>
      <rPr>
        <b/>
        <sz val="11"/>
        <color theme="4" tint="-0.499984740745262"/>
        <rFont val="Century Gothic"/>
        <family val="2"/>
        <charset val="186"/>
      </rPr>
      <t>Projekta izmaksu finansēšanas aprēķins</t>
    </r>
    <r>
      <rPr>
        <sz val="11"/>
        <color theme="4" tint="-0.499984740745262"/>
        <rFont val="Century Gothic"/>
        <family val="2"/>
        <charset val="186"/>
      </rPr>
      <t>.</t>
    </r>
  </si>
  <si>
    <r>
      <t>C. Aizpilda, ja komersants vienlaikus ar</t>
    </r>
    <r>
      <rPr>
        <b/>
        <sz val="14"/>
        <color rgb="FFFF0000"/>
        <rFont val="Century Gothic"/>
        <family val="2"/>
        <charset val="186"/>
      </rPr>
      <t xml:space="preserve"> </t>
    </r>
    <r>
      <rPr>
        <b/>
        <sz val="14"/>
        <color rgb="FF002060"/>
        <rFont val="Century Gothic"/>
        <family val="2"/>
        <charset val="186"/>
      </rPr>
      <t xml:space="preserve"> A. vai</t>
    </r>
    <r>
      <rPr>
        <sz val="14"/>
        <color rgb="FF002060"/>
        <rFont val="Century Gothic"/>
        <family val="2"/>
        <charset val="186"/>
      </rPr>
      <t xml:space="preserve"> </t>
    </r>
    <r>
      <rPr>
        <b/>
        <sz val="14"/>
        <color rgb="FF002060"/>
        <rFont val="Century Gothic"/>
        <family val="2"/>
        <charset val="186"/>
      </rPr>
      <t>B. sadaļā norādīto investīciju plāno uzstādīt elektroenerģijas uzkrāšanas risinājumus, kas vismaz 75 % no gada griezumā akumulētās enerģijas akumulē no tieši pieslēgtas atjaunīgās enerģijas ražošanas iekārtas</t>
    </r>
  </si>
  <si>
    <t>Vai vismaz 75% no gada griezumā akumulētās enerģijas tiks akumulēta no tieši pieslēgtas atjaunīgās enerģijas ražošanas iekārtas?</t>
  </si>
  <si>
    <r>
      <t>B. Aizpilda</t>
    </r>
    <r>
      <rPr>
        <b/>
        <sz val="14"/>
        <color theme="1"/>
        <rFont val="Century Gothic"/>
        <family val="2"/>
        <charset val="186"/>
      </rPr>
      <t xml:space="preserve">, ja </t>
    </r>
    <r>
      <rPr>
        <b/>
        <sz val="14"/>
        <color rgb="FF002060"/>
        <rFont val="Century Gothic"/>
        <family val="2"/>
        <charset val="186"/>
      </rPr>
      <t>komersantam nav pieejama informācija par pēdējo 12 mēnešu enerģijas patēriņu vai arī pēc projekta īstenošanas ir plānots, ka enerģijas patēriņš varētu būt lielāks par līdz šim esošo, tāpēc tiek uzstādīta lielākas jaudas sistēma. Dati par pašpatēriņa kritērija izpildi būs jāsniedz par 12 mēnešu periodu pēc projekta realizācijas un pārskats par projekta rezultātiem - 14 mēnešu laikā pēc projekta realizācijas.</t>
    </r>
  </si>
  <si>
    <t>* Kapitāla atlaidi var pieprasīt līdz 30 % apmērā no projekta kopējām izmaksām, neieskaitot PVN, bet ne vairāk kā 1 950 000 euro saistīto uzņēmumu grupai, nepārsniedzot pieļaujamo atbalsta intensitāti saskaņā ar VGAR vai pieejamo de minimis limita apmēru.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</si>
</sst>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 #,##0.00"/>
    <numFmt numFmtId="165" formatCode="0.000"/>
    <numFmt numFmtId="166" formatCode="#,##0.000"/>
  </numFmts>
  <fonts count="47">
    <font>
      <sz val="11"/>
      <color theme="1"/>
      <name val="Calibri"/>
      <family val="2"/>
      <charset val="186"/>
      <scheme val="minor"/>
    </font>
    <font>
      <sz val="11"/>
      <color theme="1"/>
      <name val="Calibri"/>
      <family val="2"/>
      <charset val="186"/>
      <scheme val="minor"/>
    </font>
    <font>
      <b/>
      <sz val="11"/>
      <color theme="4" tint="-0.499984740745262"/>
      <name val="Century Gothic"/>
      <family val="2"/>
      <charset val="186"/>
    </font>
    <font>
      <sz val="10"/>
      <color theme="4" tint="-0.499984740745262"/>
      <name val="Century Gothic"/>
      <family val="2"/>
      <charset val="186"/>
    </font>
    <font>
      <sz val="12"/>
      <color theme="4" tint="-0.499984740745262"/>
      <name val="Century Gothic"/>
      <family val="2"/>
      <charset val="186"/>
    </font>
    <font>
      <sz val="11"/>
      <color theme="4" tint="-0.499984740745262"/>
      <name val="Century Gothic"/>
      <family val="2"/>
      <charset val="186"/>
    </font>
    <font>
      <b/>
      <sz val="11"/>
      <color rgb="FF002060"/>
      <name val="Century Gothic"/>
      <family val="2"/>
      <charset val="186"/>
    </font>
    <font>
      <sz val="9"/>
      <color theme="0" tint="-0.499984740745262"/>
      <name val="Century Gothic"/>
      <family val="2"/>
      <charset val="186"/>
    </font>
    <font>
      <sz val="10"/>
      <color theme="0" tint="-0.499984740745262"/>
      <name val="Century Gothic"/>
      <family val="2"/>
      <charset val="186"/>
    </font>
    <font>
      <sz val="10"/>
      <color rgb="FF002060"/>
      <name val="Century Gothic"/>
      <family val="2"/>
      <charset val="186"/>
    </font>
    <font>
      <b/>
      <sz val="16"/>
      <color theme="4" tint="-0.499984740745262"/>
      <name val="Century Gothic"/>
      <family val="2"/>
      <charset val="186"/>
    </font>
    <font>
      <sz val="11"/>
      <color theme="1"/>
      <name val="Century Gothic"/>
      <family val="2"/>
      <charset val="186"/>
    </font>
    <font>
      <b/>
      <sz val="11"/>
      <color theme="0"/>
      <name val="Century Gothic"/>
      <family val="2"/>
      <charset val="186"/>
    </font>
    <font>
      <b/>
      <sz val="18"/>
      <color theme="4" tint="-0.499984740745262"/>
      <name val="Century Gothic"/>
      <family val="2"/>
      <charset val="186"/>
    </font>
    <font>
      <b/>
      <sz val="14"/>
      <color rgb="FF002060"/>
      <name val="Century Gothic"/>
      <family val="2"/>
      <charset val="186"/>
    </font>
    <font>
      <b/>
      <sz val="16"/>
      <color rgb="FFC00000"/>
      <name val="Century Gothic"/>
      <family val="2"/>
      <charset val="186"/>
    </font>
    <font>
      <sz val="8"/>
      <color rgb="FF003B85"/>
      <name val="Century Gothic"/>
      <family val="2"/>
      <charset val="186"/>
    </font>
    <font>
      <sz val="11"/>
      <color rgb="FF002060"/>
      <name val="Calibri"/>
      <family val="2"/>
      <charset val="186"/>
      <scheme val="minor"/>
    </font>
    <font>
      <b/>
      <sz val="7"/>
      <color rgb="FF002060"/>
      <name val="Times New Roman"/>
      <family val="1"/>
      <charset val="186"/>
    </font>
    <font>
      <b/>
      <sz val="11"/>
      <color rgb="FFFF0000"/>
      <name val="Century Gothic"/>
      <family val="2"/>
      <charset val="186"/>
    </font>
    <font>
      <b/>
      <u/>
      <sz val="18"/>
      <color rgb="FF002060"/>
      <name val="Century Gothic"/>
      <family val="2"/>
      <charset val="186"/>
    </font>
    <font>
      <b/>
      <sz val="18"/>
      <color rgb="FF002060"/>
      <name val="Century Gothic"/>
      <family val="2"/>
      <charset val="186"/>
    </font>
    <font>
      <b/>
      <sz val="16"/>
      <color rgb="FF002060"/>
      <name val="Century Gothic"/>
      <family val="2"/>
      <charset val="186"/>
    </font>
    <font>
      <b/>
      <sz val="12"/>
      <color rgb="FF002060"/>
      <name val="Century Gothic"/>
      <family val="2"/>
      <charset val="186"/>
    </font>
    <font>
      <sz val="11"/>
      <color rgb="FF002060"/>
      <name val="Century Gothic"/>
      <family val="2"/>
      <charset val="186"/>
    </font>
    <font>
      <sz val="9"/>
      <color rgb="FF002060"/>
      <name val="Century Gothic"/>
      <family val="2"/>
      <charset val="186"/>
    </font>
    <font>
      <b/>
      <sz val="14"/>
      <color theme="4" tint="-0.499984740745262"/>
      <name val="Century Gothic"/>
      <family val="2"/>
      <charset val="186"/>
    </font>
    <font>
      <b/>
      <sz val="12"/>
      <color theme="4" tint="-0.499984740745262"/>
      <name val="Century Gothic"/>
      <family val="2"/>
      <charset val="186"/>
    </font>
    <font>
      <b/>
      <sz val="14"/>
      <color theme="0"/>
      <name val="Century Gothic"/>
      <family val="2"/>
      <charset val="186"/>
    </font>
    <font>
      <sz val="16"/>
      <color theme="4" tint="-0.499984740745262"/>
      <name val="Century Gothic"/>
      <family val="2"/>
      <charset val="186"/>
    </font>
    <font>
      <sz val="12"/>
      <color rgb="FF002060"/>
      <name val="Century Gothic"/>
      <family val="2"/>
      <charset val="186"/>
    </font>
    <font>
      <b/>
      <sz val="18"/>
      <color theme="0"/>
      <name val="Century Gothic"/>
      <family val="2"/>
      <charset val="186"/>
    </font>
    <font>
      <b/>
      <sz val="20"/>
      <color theme="0"/>
      <name val="Century Gothic"/>
      <family val="2"/>
      <charset val="186"/>
    </font>
    <font>
      <sz val="10"/>
      <color theme="1"/>
      <name val="Century Gothic"/>
      <family val="2"/>
      <charset val="186"/>
    </font>
    <font>
      <b/>
      <sz val="10"/>
      <color rgb="FF002060"/>
      <name val="Century Gothic"/>
      <family val="2"/>
      <charset val="186"/>
    </font>
    <font>
      <sz val="11"/>
      <color rgb="FFFF0000"/>
      <name val="Century Gothic"/>
      <family val="2"/>
      <charset val="186"/>
    </font>
    <font>
      <sz val="10"/>
      <name val="MS Sans Serif"/>
      <family val="2"/>
    </font>
    <font>
      <b/>
      <sz val="11"/>
      <name val="Century Gothic"/>
      <family val="2"/>
      <charset val="186"/>
    </font>
    <font>
      <b/>
      <sz val="12"/>
      <color theme="0"/>
      <name val="Century Gothic"/>
      <family val="2"/>
      <charset val="186"/>
    </font>
    <font>
      <sz val="12"/>
      <color rgb="FF002060"/>
      <name val="Century Gothic"/>
      <family val="2"/>
      <charset val="186"/>
    </font>
    <font>
      <b/>
      <sz val="14"/>
      <color rgb="FFFF0000"/>
      <name val="Century Gothic"/>
      <family val="2"/>
      <charset val="186"/>
    </font>
    <font>
      <sz val="14"/>
      <color rgb="FF002060"/>
      <name val="Century Gothic"/>
      <family val="2"/>
      <charset val="186"/>
    </font>
    <font>
      <b/>
      <sz val="11"/>
      <color rgb="FF203764"/>
      <name val="Century Gothic"/>
      <family val="2"/>
      <charset val="186"/>
    </font>
    <font>
      <sz val="11"/>
      <color rgb="FF203764"/>
      <name val="Century Gothic"/>
      <family val="2"/>
      <charset val="186"/>
    </font>
    <font>
      <sz val="11"/>
      <color theme="8" tint="-0.499984740745262"/>
      <name val="Century Gothic"/>
      <family val="2"/>
      <charset val="186"/>
    </font>
    <font>
      <b/>
      <sz val="11"/>
      <color rgb="FFFFFFFF"/>
      <name val="Century Gothic"/>
      <family val="2"/>
      <charset val="186"/>
    </font>
    <font>
      <b/>
      <sz val="14"/>
      <color theme="1"/>
      <name val="Century Gothic"/>
      <family val="2"/>
      <charset val="186"/>
    </font>
  </fonts>
  <fills count="11">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rgb="FF8EA9DB"/>
        <bgColor rgb="FF000000"/>
      </patternFill>
    </fill>
    <fill>
      <patternFill patternType="solid">
        <fgColor rgb="FFFFF2CC"/>
        <bgColor rgb="FF000000"/>
      </patternFill>
    </fill>
  </fills>
  <borders count="39">
    <border>
      <left/>
      <right/>
      <top/>
      <bottom/>
      <diagonal/>
    </border>
    <border>
      <left style="thin">
        <color indexed="64"/>
      </left>
      <right style="thin">
        <color indexed="64"/>
      </right>
      <top style="thin">
        <color indexed="64"/>
      </top>
      <bottom style="thin">
        <color indexed="64"/>
      </bottom>
      <diagonal/>
    </border>
    <border>
      <left/>
      <right/>
      <top style="thin">
        <color theme="4" tint="-0.499984740745262"/>
      </top>
      <bottom/>
      <diagonal/>
    </border>
    <border>
      <left style="thin">
        <color indexed="64"/>
      </left>
      <right/>
      <top style="thin">
        <color indexed="64"/>
      </top>
      <bottom style="thin">
        <color indexed="64"/>
      </bottom>
      <diagonal/>
    </border>
    <border>
      <left/>
      <right/>
      <top/>
      <bottom style="medium">
        <color theme="0"/>
      </bottom>
      <diagonal/>
    </border>
    <border>
      <left/>
      <right/>
      <top/>
      <bottom style="medium">
        <color rgb="FF002060"/>
      </bottom>
      <diagonal/>
    </border>
    <border>
      <left style="thin">
        <color rgb="FF002060"/>
      </left>
      <right style="thin">
        <color rgb="FF002060"/>
      </right>
      <top style="thin">
        <color rgb="FF002060"/>
      </top>
      <bottom style="thin">
        <color rgb="FF002060"/>
      </bottom>
      <diagonal/>
    </border>
    <border>
      <left style="thin">
        <color rgb="FF002060"/>
      </left>
      <right/>
      <top style="thin">
        <color rgb="FF002060"/>
      </top>
      <bottom style="thin">
        <color rgb="FF002060"/>
      </bottom>
      <diagonal/>
    </border>
    <border>
      <left/>
      <right style="thin">
        <color rgb="FF002060"/>
      </right>
      <top style="thin">
        <color rgb="FF002060"/>
      </top>
      <bottom style="thin">
        <color rgb="FF002060"/>
      </bottom>
      <diagonal/>
    </border>
    <border>
      <left/>
      <right/>
      <top style="thin">
        <color rgb="FF002060"/>
      </top>
      <bottom style="thin">
        <color rgb="FF002060"/>
      </bottom>
      <diagonal/>
    </border>
    <border>
      <left/>
      <right/>
      <top style="thin">
        <color indexed="64"/>
      </top>
      <bottom style="medium">
        <color rgb="FF00206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thin">
        <color rgb="FF002060"/>
      </left>
      <right style="thin">
        <color rgb="FF002060"/>
      </right>
      <top style="thin">
        <color rgb="FF002060"/>
      </top>
      <bottom/>
      <diagonal/>
    </border>
    <border>
      <left style="thin">
        <color rgb="FF002060"/>
      </left>
      <right style="thin">
        <color rgb="FF002060"/>
      </right>
      <top/>
      <bottom style="thin">
        <color rgb="FF002060"/>
      </bottom>
      <diagonal/>
    </border>
    <border>
      <left/>
      <right/>
      <top/>
      <bottom style="thin">
        <color rgb="FF002060"/>
      </bottom>
      <diagonal/>
    </border>
    <border>
      <left/>
      <right style="thin">
        <color rgb="FF002060"/>
      </right>
      <top/>
      <bottom style="thin">
        <color rgb="FF002060"/>
      </bottom>
      <diagonal/>
    </border>
    <border>
      <left/>
      <right style="thin">
        <color rgb="FF002060"/>
      </right>
      <top style="thin">
        <color rgb="FF002060"/>
      </top>
      <bottom/>
      <diagonal/>
    </border>
    <border>
      <left style="thin">
        <color rgb="FF002060"/>
      </left>
      <right/>
      <top/>
      <bottom/>
      <diagonal/>
    </border>
    <border>
      <left/>
      <right style="thin">
        <color rgb="FF002060"/>
      </right>
      <top/>
      <bottom/>
      <diagonal/>
    </border>
    <border>
      <left style="thin">
        <color rgb="FF002060"/>
      </left>
      <right style="thin">
        <color rgb="FF002060"/>
      </right>
      <top/>
      <bottom/>
      <diagonal/>
    </border>
    <border diagonalUp="1"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rgb="FF002060"/>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diagonalUp="1" diagonalDown="1">
      <left/>
      <right style="thin">
        <color indexed="64"/>
      </right>
      <top style="thin">
        <color indexed="64"/>
      </top>
      <bottom style="thin">
        <color indexed="64"/>
      </bottom>
      <diagonal style="thin">
        <color indexed="64"/>
      </diagonal>
    </border>
    <border diagonalUp="1" diagonalDown="1">
      <left style="thin">
        <color indexed="64"/>
      </left>
      <right style="thin">
        <color indexed="64"/>
      </right>
      <top/>
      <bottom style="thin">
        <color indexed="64"/>
      </bottom>
      <diagonal style="thin">
        <color indexed="64"/>
      </diagonal>
    </border>
    <border diagonalUp="1" diagonalDown="1">
      <left/>
      <right style="thin">
        <color indexed="64"/>
      </right>
      <top/>
      <bottom style="thin">
        <color indexed="64"/>
      </bottom>
      <diagonal style="thin">
        <color indexed="64"/>
      </diagonal>
    </border>
  </borders>
  <cellStyleXfs count="3">
    <xf numFmtId="0" fontId="0" fillId="0" borderId="0"/>
    <xf numFmtId="9" fontId="1" fillId="0" borderId="0" applyFont="0" applyFill="0" applyBorder="0" applyAlignment="0" applyProtection="0"/>
    <xf numFmtId="0" fontId="36" fillId="0" borderId="0"/>
  </cellStyleXfs>
  <cellXfs count="164">
    <xf numFmtId="0" fontId="0" fillId="0" borderId="0" xfId="0"/>
    <xf numFmtId="0" fontId="2" fillId="0" borderId="0" xfId="0" applyFont="1" applyAlignment="1">
      <alignment vertical="top" wrapText="1"/>
    </xf>
    <xf numFmtId="0" fontId="4" fillId="0" borderId="0" xfId="0" applyFont="1" applyAlignment="1">
      <alignment horizontal="left" vertical="center"/>
    </xf>
    <xf numFmtId="0" fontId="5" fillId="0" borderId="0" xfId="0" applyFont="1"/>
    <xf numFmtId="0" fontId="5" fillId="0" borderId="0" xfId="0" applyFont="1" applyAlignment="1">
      <alignment horizontal="center" vertical="center" wrapText="1"/>
    </xf>
    <xf numFmtId="164" fontId="5" fillId="0" borderId="0" xfId="0" applyNumberFormat="1" applyFont="1"/>
    <xf numFmtId="2" fontId="0" fillId="0" borderId="0" xfId="0" applyNumberFormat="1"/>
    <xf numFmtId="0" fontId="11" fillId="0" borderId="0" xfId="0" applyFont="1"/>
    <xf numFmtId="0" fontId="14" fillId="0" borderId="0" xfId="0" applyFont="1"/>
    <xf numFmtId="0" fontId="6" fillId="0" borderId="0" xfId="0" applyFont="1"/>
    <xf numFmtId="0" fontId="8" fillId="0" borderId="0" xfId="0" applyFont="1" applyAlignment="1">
      <alignment vertical="top"/>
    </xf>
    <xf numFmtId="0" fontId="0" fillId="0" borderId="0" xfId="0" applyAlignment="1">
      <alignment vertical="top"/>
    </xf>
    <xf numFmtId="0" fontId="5" fillId="3" borderId="0" xfId="0" applyFont="1" applyFill="1"/>
    <xf numFmtId="9" fontId="3" fillId="0" borderId="0" xfId="1" applyFont="1" applyBorder="1" applyAlignment="1">
      <alignment horizontal="center" vertical="center" wrapText="1"/>
    </xf>
    <xf numFmtId="0" fontId="10" fillId="0" borderId="0" xfId="0" applyFont="1"/>
    <xf numFmtId="0" fontId="2" fillId="0" borderId="0" xfId="0" applyFont="1" applyAlignment="1">
      <alignment horizontal="left" vertical="top" wrapText="1"/>
    </xf>
    <xf numFmtId="2" fontId="10" fillId="0" borderId="0" xfId="0" applyNumberFormat="1" applyFont="1" applyAlignment="1">
      <alignment horizontal="center" vertical="center"/>
    </xf>
    <xf numFmtId="0" fontId="5" fillId="0" borderId="0" xfId="0" applyFont="1" applyAlignment="1">
      <alignment horizontal="center" wrapText="1"/>
    </xf>
    <xf numFmtId="4" fontId="15" fillId="0" borderId="0" xfId="0" applyNumberFormat="1" applyFont="1" applyAlignment="1">
      <alignment horizontal="left" vertical="center"/>
    </xf>
    <xf numFmtId="0" fontId="19" fillId="0" borderId="0" xfId="0" applyFont="1"/>
    <xf numFmtId="0" fontId="7" fillId="0" borderId="0" xfId="0" applyFont="1" applyAlignment="1">
      <alignment horizontal="center" vertical="top"/>
    </xf>
    <xf numFmtId="0" fontId="0" fillId="6" borderId="0" xfId="0" applyFill="1"/>
    <xf numFmtId="0" fontId="21" fillId="0" borderId="0" xfId="0" applyFont="1" applyAlignment="1">
      <alignment vertical="top" wrapText="1"/>
    </xf>
    <xf numFmtId="0" fontId="0" fillId="0" borderId="4" xfId="0" applyBorder="1"/>
    <xf numFmtId="0" fontId="23" fillId="0" borderId="5" xfId="0" applyFont="1" applyBorder="1"/>
    <xf numFmtId="0" fontId="0" fillId="0" borderId="5" xfId="0" applyBorder="1"/>
    <xf numFmtId="0" fontId="17" fillId="0" borderId="0" xfId="0" applyFont="1"/>
    <xf numFmtId="0" fontId="17" fillId="3" borderId="0" xfId="0" applyFont="1" applyFill="1"/>
    <xf numFmtId="0" fontId="24" fillId="0" borderId="0" xfId="0" applyFont="1"/>
    <xf numFmtId="0" fontId="24" fillId="2" borderId="6" xfId="0" applyFont="1" applyFill="1" applyBorder="1" applyAlignment="1" applyProtection="1">
      <alignment horizontal="center" vertical="center"/>
      <protection locked="0"/>
    </xf>
    <xf numFmtId="0" fontId="24" fillId="0" borderId="0" xfId="0" applyFont="1" applyAlignment="1">
      <alignment horizontal="center" vertical="center"/>
    </xf>
    <xf numFmtId="0" fontId="25" fillId="0" borderId="0" xfId="0" applyFont="1"/>
    <xf numFmtId="0" fontId="27" fillId="3" borderId="0" xfId="0" applyFont="1" applyFill="1" applyAlignment="1">
      <alignment horizontal="left" vertical="center"/>
    </xf>
    <xf numFmtId="0" fontId="12" fillId="7" borderId="6" xfId="0" applyFont="1" applyFill="1" applyBorder="1" applyAlignment="1">
      <alignment horizontal="center" vertical="center" wrapText="1"/>
    </xf>
    <xf numFmtId="0" fontId="5" fillId="0" borderId="0" xfId="0" applyFont="1" applyAlignment="1">
      <alignment horizontal="center" vertical="center"/>
    </xf>
    <xf numFmtId="0" fontId="26" fillId="3" borderId="0" xfId="0" applyFont="1" applyFill="1" applyAlignment="1">
      <alignment horizontal="left" vertical="center"/>
    </xf>
    <xf numFmtId="0" fontId="13" fillId="0" borderId="5" xfId="0" applyFont="1" applyBorder="1"/>
    <xf numFmtId="0" fontId="5" fillId="0" borderId="0" xfId="0" applyFont="1" applyAlignment="1">
      <alignment vertical="top" wrapText="1"/>
    </xf>
    <xf numFmtId="0" fontId="30" fillId="0" borderId="3" xfId="0" applyFont="1" applyBorder="1"/>
    <xf numFmtId="0" fontId="16" fillId="0" borderId="10" xfId="0" applyFont="1" applyBorder="1" applyAlignment="1">
      <alignment vertical="center" wrapText="1"/>
    </xf>
    <xf numFmtId="0" fontId="18" fillId="3" borderId="10" xfId="0" quotePrefix="1" applyFont="1" applyFill="1" applyBorder="1" applyAlignment="1">
      <alignment horizontal="center" vertical="center"/>
    </xf>
    <xf numFmtId="0" fontId="23" fillId="2" borderId="1" xfId="0" applyFont="1" applyFill="1" applyBorder="1" applyAlignment="1">
      <alignment horizontal="center" vertical="center" wrapText="1"/>
    </xf>
    <xf numFmtId="0" fontId="31" fillId="8" borderId="0" xfId="0" applyFont="1" applyFill="1" applyAlignment="1">
      <alignment horizontal="center" vertical="center" wrapText="1"/>
    </xf>
    <xf numFmtId="0" fontId="33" fillId="0" borderId="0" xfId="0" applyFont="1"/>
    <xf numFmtId="0" fontId="6" fillId="0" borderId="0" xfId="0" applyFont="1" applyAlignment="1">
      <alignment horizontal="left" vertical="top" wrapText="1"/>
    </xf>
    <xf numFmtId="9" fontId="5" fillId="2" borderId="9" xfId="1" applyFont="1" applyFill="1" applyBorder="1" applyAlignment="1">
      <alignment horizontal="center" vertical="center"/>
    </xf>
    <xf numFmtId="0" fontId="24" fillId="0" borderId="1" xfId="0" applyFont="1" applyBorder="1" applyAlignment="1" applyProtection="1">
      <alignment horizontal="center" vertical="center"/>
      <protection locked="0"/>
    </xf>
    <xf numFmtId="0" fontId="2" fillId="2" borderId="1" xfId="0" applyFont="1" applyFill="1" applyBorder="1" applyAlignment="1">
      <alignment horizontal="right" vertical="center"/>
    </xf>
    <xf numFmtId="2" fontId="24" fillId="0" borderId="1" xfId="0" applyNumberFormat="1" applyFont="1" applyBorder="1" applyAlignment="1" applyProtection="1">
      <alignment horizontal="center" vertical="center"/>
      <protection locked="0"/>
    </xf>
    <xf numFmtId="0" fontId="26" fillId="0" borderId="0" xfId="0" applyFont="1" applyAlignment="1">
      <alignment horizontal="left" vertical="center"/>
    </xf>
    <xf numFmtId="165" fontId="5" fillId="2" borderId="1" xfId="0" applyNumberFormat="1" applyFont="1" applyFill="1" applyBorder="1" applyAlignment="1" applyProtection="1">
      <alignment horizontal="center" vertical="center" wrapText="1"/>
      <protection locked="0"/>
    </xf>
    <xf numFmtId="165" fontId="6" fillId="2" borderId="7" xfId="0" applyNumberFormat="1" applyFont="1" applyFill="1" applyBorder="1" applyAlignment="1">
      <alignment horizontal="center" vertical="center"/>
    </xf>
    <xf numFmtId="0" fontId="2" fillId="0" borderId="0" xfId="0" applyFont="1" applyAlignment="1">
      <alignment horizontal="center" vertical="center"/>
    </xf>
    <xf numFmtId="165" fontId="24" fillId="2" borderId="1" xfId="0" applyNumberFormat="1" applyFont="1" applyFill="1" applyBorder="1" applyAlignment="1">
      <alignment horizontal="center" vertical="center"/>
    </xf>
    <xf numFmtId="165" fontId="6" fillId="2" borderId="1" xfId="0" applyNumberFormat="1" applyFont="1" applyFill="1" applyBorder="1" applyAlignment="1">
      <alignment horizontal="center" vertical="center"/>
    </xf>
    <xf numFmtId="0" fontId="9" fillId="5" borderId="1" xfId="0" applyFont="1" applyFill="1" applyBorder="1" applyAlignment="1">
      <alignment horizontal="left" vertical="center"/>
    </xf>
    <xf numFmtId="0" fontId="12" fillId="7" borderId="23" xfId="0" applyFont="1" applyFill="1" applyBorder="1" applyAlignment="1">
      <alignment horizontal="center" vertical="center" wrapText="1"/>
    </xf>
    <xf numFmtId="165" fontId="24" fillId="0" borderId="24" xfId="0" applyNumberFormat="1" applyFont="1" applyBorder="1" applyAlignment="1">
      <alignment horizontal="center" vertical="center"/>
    </xf>
    <xf numFmtId="165" fontId="6" fillId="0" borderId="24" xfId="0" applyNumberFormat="1" applyFont="1" applyBorder="1" applyAlignment="1">
      <alignment horizontal="center" vertical="center"/>
    </xf>
    <xf numFmtId="165" fontId="24" fillId="0" borderId="1" xfId="0" applyNumberFormat="1" applyFont="1" applyBorder="1" applyAlignment="1" applyProtection="1">
      <alignment horizontal="center" vertical="center"/>
      <protection locked="0"/>
    </xf>
    <xf numFmtId="165" fontId="6" fillId="0" borderId="0" xfId="0" applyNumberFormat="1" applyFont="1" applyAlignment="1">
      <alignment horizontal="center" vertical="center"/>
    </xf>
    <xf numFmtId="0" fontId="2" fillId="0" borderId="0" xfId="0" applyFont="1" applyAlignment="1">
      <alignment horizontal="right" vertical="center"/>
    </xf>
    <xf numFmtId="2" fontId="6" fillId="2" borderId="1" xfId="0" applyNumberFormat="1" applyFont="1" applyFill="1" applyBorder="1" applyAlignment="1">
      <alignment horizontal="center" vertical="center"/>
    </xf>
    <xf numFmtId="0" fontId="23" fillId="2" borderId="3" xfId="0" applyFont="1" applyFill="1" applyBorder="1" applyAlignment="1">
      <alignment vertical="center" wrapText="1"/>
    </xf>
    <xf numFmtId="0" fontId="35" fillId="0" borderId="0" xfId="0" applyFont="1"/>
    <xf numFmtId="0" fontId="38" fillId="7" borderId="1" xfId="0" applyFont="1" applyFill="1" applyBorder="1" applyAlignment="1" applyProtection="1">
      <alignment horizontal="center" vertical="center" wrapText="1"/>
      <protection locked="0"/>
    </xf>
    <xf numFmtId="0" fontId="38" fillId="7" borderId="1" xfId="0" applyFont="1" applyFill="1" applyBorder="1" applyAlignment="1">
      <alignment horizontal="center" vertical="center" wrapText="1"/>
    </xf>
    <xf numFmtId="0" fontId="12" fillId="7" borderId="16" xfId="0" applyFont="1" applyFill="1" applyBorder="1" applyAlignment="1">
      <alignment horizontal="center" vertical="center" wrapText="1"/>
    </xf>
    <xf numFmtId="166" fontId="24" fillId="0" borderId="8" xfId="0" applyNumberFormat="1" applyFont="1" applyBorder="1" applyAlignment="1" applyProtection="1">
      <alignment horizontal="center" vertical="center"/>
      <protection locked="0"/>
    </xf>
    <xf numFmtId="166" fontId="24" fillId="0" borderId="6" xfId="0" applyNumberFormat="1" applyFont="1" applyBorder="1" applyAlignment="1" applyProtection="1">
      <alignment horizontal="center" vertical="center"/>
      <protection locked="0"/>
    </xf>
    <xf numFmtId="166" fontId="24" fillId="0" borderId="20" xfId="0" applyNumberFormat="1" applyFont="1" applyBorder="1" applyAlignment="1" applyProtection="1">
      <alignment horizontal="center" vertical="center"/>
      <protection locked="0"/>
    </xf>
    <xf numFmtId="166" fontId="24" fillId="0" borderId="16" xfId="0" applyNumberFormat="1" applyFont="1" applyBorder="1" applyAlignment="1" applyProtection="1">
      <alignment horizontal="center" vertical="center"/>
      <protection locked="0"/>
    </xf>
    <xf numFmtId="166" fontId="2" fillId="2" borderId="12" xfId="0" applyNumberFormat="1" applyFont="1" applyFill="1" applyBorder="1" applyAlignment="1">
      <alignment horizontal="center" vertical="center"/>
    </xf>
    <xf numFmtId="166" fontId="2" fillId="2" borderId="1" xfId="0" applyNumberFormat="1" applyFont="1" applyFill="1" applyBorder="1" applyAlignment="1">
      <alignment horizontal="center" vertical="center"/>
    </xf>
    <xf numFmtId="0" fontId="30" fillId="2" borderId="3" xfId="0" applyFont="1" applyFill="1" applyBorder="1" applyAlignment="1">
      <alignment horizontal="left" vertical="center" wrapText="1"/>
    </xf>
    <xf numFmtId="0" fontId="24" fillId="0" borderId="1" xfId="0" applyFont="1" applyBorder="1" applyAlignment="1">
      <alignment horizontal="center" vertical="center" wrapText="1"/>
    </xf>
    <xf numFmtId="0" fontId="24" fillId="0" borderId="1" xfId="0" quotePrefix="1" applyFont="1" applyBorder="1" applyAlignment="1">
      <alignment horizontal="center" vertical="center" wrapText="1"/>
    </xf>
    <xf numFmtId="0" fontId="24" fillId="3" borderId="1" xfId="0" quotePrefix="1" applyFont="1" applyFill="1" applyBorder="1" applyAlignment="1">
      <alignment horizontal="center" vertical="center"/>
    </xf>
    <xf numFmtId="0" fontId="8" fillId="0" borderId="0" xfId="0" applyFont="1"/>
    <xf numFmtId="0" fontId="34" fillId="0" borderId="0" xfId="0" applyFont="1"/>
    <xf numFmtId="166" fontId="2" fillId="0" borderId="0" xfId="0" applyNumberFormat="1" applyFont="1" applyAlignment="1">
      <alignment horizontal="center" vertical="center"/>
    </xf>
    <xf numFmtId="166" fontId="6" fillId="0" borderId="0" xfId="0" applyNumberFormat="1" applyFont="1" applyAlignment="1">
      <alignment horizontal="center" vertical="center"/>
    </xf>
    <xf numFmtId="2" fontId="6" fillId="0" borderId="0" xfId="0" applyNumberFormat="1" applyFont="1" applyAlignment="1">
      <alignment horizontal="center" vertical="center"/>
    </xf>
    <xf numFmtId="0" fontId="24" fillId="0" borderId="24" xfId="0" applyFont="1" applyBorder="1"/>
    <xf numFmtId="0" fontId="24" fillId="0" borderId="36" xfId="0" applyFont="1" applyBorder="1"/>
    <xf numFmtId="0" fontId="24" fillId="0" borderId="37" xfId="0" applyFont="1" applyBorder="1"/>
    <xf numFmtId="0" fontId="24" fillId="0" borderId="38" xfId="0" applyFont="1" applyBorder="1"/>
    <xf numFmtId="0" fontId="39" fillId="2" borderId="3" xfId="0" applyFont="1" applyFill="1" applyBorder="1" applyAlignment="1">
      <alignment vertical="center" wrapText="1"/>
    </xf>
    <xf numFmtId="0" fontId="6" fillId="0" borderId="0" xfId="0" applyFont="1" applyFill="1" applyAlignment="1">
      <alignment horizontal="right" vertical="center" wrapText="1"/>
    </xf>
    <xf numFmtId="0" fontId="24" fillId="0" borderId="0" xfId="0" applyFont="1" applyFill="1" applyAlignment="1">
      <alignment horizontal="right" vertical="center"/>
    </xf>
    <xf numFmtId="0" fontId="5" fillId="0" borderId="0" xfId="0" applyFont="1" applyFill="1" applyAlignment="1">
      <alignment wrapText="1"/>
    </xf>
    <xf numFmtId="0" fontId="0" fillId="0" borderId="0" xfId="0" applyFill="1"/>
    <xf numFmtId="0" fontId="42" fillId="0" borderId="0" xfId="0" applyFont="1" applyAlignment="1">
      <alignment horizontal="center" vertical="center"/>
    </xf>
    <xf numFmtId="0" fontId="43" fillId="0" borderId="0" xfId="0" applyFont="1"/>
    <xf numFmtId="0" fontId="44" fillId="0" borderId="0" xfId="0" applyFont="1" applyAlignment="1">
      <alignment vertical="top" wrapText="1"/>
    </xf>
    <xf numFmtId="0" fontId="19" fillId="0" borderId="0" xfId="0" applyFont="1" applyAlignment="1">
      <alignment horizontal="left" vertical="center"/>
    </xf>
    <xf numFmtId="2" fontId="24" fillId="2" borderId="1" xfId="0" applyNumberFormat="1" applyFont="1" applyFill="1" applyBorder="1" applyAlignment="1">
      <alignment horizontal="center" vertical="center"/>
    </xf>
    <xf numFmtId="4" fontId="6" fillId="2" borderId="1" xfId="0" applyNumberFormat="1" applyFont="1" applyFill="1" applyBorder="1" applyAlignment="1">
      <alignment horizontal="center" vertical="center"/>
    </xf>
    <xf numFmtId="0" fontId="24" fillId="2" borderId="1" xfId="0" applyFont="1" applyFill="1" applyBorder="1" applyAlignment="1" applyProtection="1">
      <alignment horizontal="center" vertical="center"/>
      <protection locked="0"/>
    </xf>
    <xf numFmtId="0" fontId="7" fillId="0" borderId="0" xfId="0" applyFont="1" applyAlignment="1">
      <alignment horizontal="center" vertical="top"/>
    </xf>
    <xf numFmtId="0" fontId="20" fillId="6" borderId="0" xfId="0" applyFont="1" applyFill="1" applyAlignment="1">
      <alignment horizontal="right" vertical="top" wrapText="1"/>
    </xf>
    <xf numFmtId="0" fontId="6" fillId="0" borderId="0" xfId="0" applyFont="1" applyAlignment="1">
      <alignment horizontal="right" vertical="top" wrapText="1"/>
    </xf>
    <xf numFmtId="0" fontId="24" fillId="2" borderId="6" xfId="0" applyFont="1" applyFill="1" applyBorder="1" applyAlignment="1" applyProtection="1">
      <alignment horizontal="center" vertical="center"/>
      <protection locked="0"/>
    </xf>
    <xf numFmtId="0" fontId="22" fillId="4" borderId="13" xfId="0" applyFont="1" applyFill="1" applyBorder="1" applyAlignment="1">
      <alignment horizontal="left" vertical="center" wrapText="1"/>
    </xf>
    <xf numFmtId="0" fontId="22" fillId="4" borderId="14" xfId="0" applyFont="1" applyFill="1" applyBorder="1" applyAlignment="1">
      <alignment horizontal="left" vertical="center" wrapText="1"/>
    </xf>
    <xf numFmtId="0" fontId="22" fillId="4" borderId="15" xfId="0" applyFont="1" applyFill="1" applyBorder="1" applyAlignment="1">
      <alignment horizontal="left" vertical="center" wrapText="1"/>
    </xf>
    <xf numFmtId="0" fontId="24" fillId="2" borderId="6" xfId="0" applyFont="1" applyFill="1" applyBorder="1" applyAlignment="1" applyProtection="1">
      <alignment horizontal="center"/>
      <protection locked="0"/>
    </xf>
    <xf numFmtId="0" fontId="6" fillId="0" borderId="0" xfId="0" applyFont="1" applyAlignment="1">
      <alignment horizontal="left" vertical="top" wrapText="1"/>
    </xf>
    <xf numFmtId="4" fontId="24" fillId="2" borderId="3" xfId="0" applyNumberFormat="1" applyFont="1" applyFill="1" applyBorder="1" applyAlignment="1" applyProtection="1">
      <alignment horizontal="center" vertical="center"/>
      <protection locked="0"/>
    </xf>
    <xf numFmtId="4" fontId="24" fillId="2" borderId="11" xfId="0" applyNumberFormat="1" applyFont="1" applyFill="1" applyBorder="1" applyAlignment="1" applyProtection="1">
      <alignment horizontal="center" vertical="center"/>
      <protection locked="0"/>
    </xf>
    <xf numFmtId="4" fontId="24" fillId="2" borderId="12" xfId="0" applyNumberFormat="1" applyFont="1" applyFill="1" applyBorder="1" applyAlignment="1" applyProtection="1">
      <alignment horizontal="center" vertical="center"/>
      <protection locked="0"/>
    </xf>
    <xf numFmtId="0" fontId="7" fillId="0" borderId="2" xfId="0" applyFont="1" applyBorder="1" applyAlignment="1">
      <alignment horizontal="center" vertical="top"/>
    </xf>
    <xf numFmtId="0" fontId="9" fillId="2" borderId="0" xfId="0" applyFont="1" applyFill="1" applyAlignment="1">
      <alignment horizontal="left" vertical="top" wrapText="1"/>
    </xf>
    <xf numFmtId="0" fontId="45" fillId="9" borderId="33" xfId="0" applyFont="1" applyFill="1" applyBorder="1" applyAlignment="1">
      <alignment horizontal="right" vertical="center" wrapText="1"/>
    </xf>
    <xf numFmtId="0" fontId="45" fillId="9" borderId="32" xfId="0" applyFont="1" applyFill="1" applyBorder="1" applyAlignment="1">
      <alignment horizontal="right" vertical="center" wrapText="1"/>
    </xf>
    <xf numFmtId="0" fontId="45" fillId="9" borderId="35" xfId="0" applyFont="1" applyFill="1" applyBorder="1" applyAlignment="1">
      <alignment horizontal="right" vertical="center" wrapText="1"/>
    </xf>
    <xf numFmtId="0" fontId="45" fillId="9" borderId="30" xfId="0" applyFont="1" applyFill="1" applyBorder="1" applyAlignment="1">
      <alignment horizontal="right" vertical="center" wrapText="1"/>
    </xf>
    <xf numFmtId="0" fontId="24" fillId="10" borderId="16" xfId="0" applyFont="1" applyFill="1" applyBorder="1" applyAlignment="1" applyProtection="1">
      <alignment horizontal="center" vertical="center"/>
      <protection locked="0"/>
    </xf>
    <xf numFmtId="0" fontId="24" fillId="10" borderId="17" xfId="0" applyFont="1" applyFill="1" applyBorder="1" applyAlignment="1" applyProtection="1">
      <alignment horizontal="center" vertical="center"/>
      <protection locked="0"/>
    </xf>
    <xf numFmtId="0" fontId="12" fillId="7" borderId="1" xfId="0" applyFont="1" applyFill="1" applyBorder="1" applyAlignment="1">
      <alignment horizontal="center" vertical="center" wrapText="1"/>
    </xf>
    <xf numFmtId="0" fontId="9" fillId="2" borderId="25" xfId="0" applyFont="1" applyFill="1" applyBorder="1" applyAlignment="1">
      <alignment horizontal="left" vertical="top" wrapText="1"/>
    </xf>
    <xf numFmtId="0" fontId="9" fillId="2" borderId="26" xfId="0" applyFont="1" applyFill="1" applyBorder="1" applyAlignment="1">
      <alignment horizontal="left" vertical="top" wrapText="1"/>
    </xf>
    <xf numFmtId="0" fontId="9" fillId="2" borderId="27" xfId="0" applyFont="1" applyFill="1" applyBorder="1" applyAlignment="1">
      <alignment horizontal="left" vertical="top" wrapText="1"/>
    </xf>
    <xf numFmtId="0" fontId="28" fillId="7" borderId="1" xfId="0" applyFont="1" applyFill="1" applyBorder="1" applyAlignment="1">
      <alignment horizontal="right" vertical="center" wrapText="1"/>
    </xf>
    <xf numFmtId="0" fontId="38" fillId="7" borderId="1" xfId="0" applyFont="1" applyFill="1" applyBorder="1" applyAlignment="1">
      <alignment horizontal="right" vertical="center" wrapText="1"/>
    </xf>
    <xf numFmtId="0" fontId="24" fillId="0" borderId="1" xfId="0" applyFont="1" applyBorder="1" applyAlignment="1" applyProtection="1">
      <alignment horizontal="left" vertical="center"/>
      <protection locked="0"/>
    </xf>
    <xf numFmtId="0" fontId="14" fillId="4" borderId="0" xfId="0" applyFont="1" applyFill="1" applyAlignment="1">
      <alignment horizontal="left" vertical="center" wrapText="1"/>
    </xf>
    <xf numFmtId="0" fontId="28" fillId="7" borderId="1" xfId="0" applyFont="1" applyFill="1" applyBorder="1" applyAlignment="1">
      <alignment horizontal="center" vertical="center" wrapText="1"/>
    </xf>
    <xf numFmtId="0" fontId="28" fillId="7" borderId="18" xfId="0" applyFont="1" applyFill="1" applyBorder="1" applyAlignment="1">
      <alignment horizontal="center" vertical="center" wrapText="1"/>
    </xf>
    <xf numFmtId="0" fontId="28" fillId="7" borderId="19" xfId="0" applyFont="1" applyFill="1" applyBorder="1" applyAlignment="1">
      <alignment horizontal="center" vertical="center" wrapText="1"/>
    </xf>
    <xf numFmtId="0" fontId="12" fillId="7" borderId="16" xfId="0" applyFont="1" applyFill="1" applyBorder="1" applyAlignment="1">
      <alignment horizontal="center" vertical="center" wrapText="1"/>
    </xf>
    <xf numFmtId="0" fontId="12" fillId="7" borderId="17" xfId="0" applyFont="1" applyFill="1" applyBorder="1" applyAlignment="1">
      <alignment horizontal="center" vertical="center" wrapText="1"/>
    </xf>
    <xf numFmtId="0" fontId="28" fillId="7" borderId="7" xfId="0" applyFont="1" applyFill="1" applyBorder="1" applyAlignment="1">
      <alignment horizontal="center" vertical="center" wrapText="1"/>
    </xf>
    <xf numFmtId="0" fontId="28" fillId="7" borderId="8" xfId="0" applyFont="1" applyFill="1" applyBorder="1" applyAlignment="1">
      <alignment horizontal="center" vertical="center" wrapText="1"/>
    </xf>
    <xf numFmtId="0" fontId="12" fillId="7" borderId="21" xfId="0" applyFont="1" applyFill="1" applyBorder="1" applyAlignment="1">
      <alignment horizontal="center" vertical="center" wrapText="1"/>
    </xf>
    <xf numFmtId="0" fontId="12" fillId="7" borderId="0" xfId="0" applyFont="1" applyFill="1" applyAlignment="1">
      <alignment horizontal="center" vertical="center" wrapText="1"/>
    </xf>
    <xf numFmtId="0" fontId="12" fillId="7" borderId="22" xfId="0" applyFont="1" applyFill="1" applyBorder="1" applyAlignment="1">
      <alignment horizontal="center" vertical="center" wrapText="1"/>
    </xf>
    <xf numFmtId="0" fontId="37" fillId="2" borderId="3" xfId="0" applyFont="1" applyFill="1" applyBorder="1" applyAlignment="1" applyProtection="1">
      <alignment horizontal="left" vertical="center" wrapText="1"/>
      <protection locked="0"/>
    </xf>
    <xf numFmtId="0" fontId="37" fillId="2" borderId="11" xfId="0" applyFont="1" applyFill="1" applyBorder="1" applyAlignment="1" applyProtection="1">
      <alignment horizontal="left" vertical="center" wrapText="1"/>
      <protection locked="0"/>
    </xf>
    <xf numFmtId="0" fontId="37" fillId="2" borderId="12" xfId="0" applyFont="1" applyFill="1" applyBorder="1" applyAlignment="1" applyProtection="1">
      <alignment horizontal="left" vertical="center" wrapText="1"/>
      <protection locked="0"/>
    </xf>
    <xf numFmtId="0" fontId="38" fillId="7" borderId="3" xfId="0" applyFont="1" applyFill="1" applyBorder="1" applyAlignment="1">
      <alignment horizontal="center" vertical="center" wrapText="1"/>
    </xf>
    <xf numFmtId="0" fontId="38" fillId="7" borderId="11" xfId="0" applyFont="1" applyFill="1" applyBorder="1" applyAlignment="1">
      <alignment horizontal="center" vertical="center" wrapText="1"/>
    </xf>
    <xf numFmtId="0" fontId="38" fillId="7" borderId="12" xfId="0" applyFont="1" applyFill="1" applyBorder="1" applyAlignment="1">
      <alignment horizontal="center" vertical="center" wrapText="1"/>
    </xf>
    <xf numFmtId="0" fontId="10" fillId="6" borderId="0" xfId="0" applyFont="1" applyFill="1" applyAlignment="1">
      <alignment horizontal="right" vertical="center" wrapText="1"/>
    </xf>
    <xf numFmtId="0" fontId="38" fillId="7" borderId="1" xfId="0" applyFont="1" applyFill="1" applyBorder="1" applyAlignment="1">
      <alignment horizontal="center" vertical="center" wrapText="1"/>
    </xf>
    <xf numFmtId="0" fontId="12" fillId="7" borderId="28" xfId="0" applyFont="1" applyFill="1" applyBorder="1" applyAlignment="1">
      <alignment horizontal="center" vertical="center" wrapText="1"/>
    </xf>
    <xf numFmtId="0" fontId="12" fillId="7" borderId="29" xfId="0" applyFont="1" applyFill="1" applyBorder="1" applyAlignment="1">
      <alignment horizontal="center" vertical="center" wrapText="1"/>
    </xf>
    <xf numFmtId="0" fontId="12" fillId="7" borderId="30" xfId="0" applyFont="1" applyFill="1" applyBorder="1" applyAlignment="1">
      <alignment horizontal="center" vertical="center" wrapText="1"/>
    </xf>
    <xf numFmtId="0" fontId="12" fillId="7" borderId="31" xfId="0" applyFont="1" applyFill="1" applyBorder="1" applyAlignment="1">
      <alignment horizontal="center" vertical="center" wrapText="1"/>
    </xf>
    <xf numFmtId="0" fontId="10" fillId="8" borderId="6" xfId="0" applyFont="1" applyFill="1" applyBorder="1" applyAlignment="1">
      <alignment horizontal="right" vertical="center" wrapText="1"/>
    </xf>
    <xf numFmtId="2" fontId="29" fillId="2" borderId="6" xfId="0" applyNumberFormat="1" applyFont="1" applyFill="1" applyBorder="1" applyAlignment="1">
      <alignment horizontal="center" vertical="center"/>
    </xf>
    <xf numFmtId="0" fontId="29" fillId="2" borderId="6" xfId="0" applyFont="1" applyFill="1" applyBorder="1" applyAlignment="1">
      <alignment horizontal="center" vertical="center"/>
    </xf>
    <xf numFmtId="4" fontId="29" fillId="2" borderId="6" xfId="0" applyNumberFormat="1" applyFont="1" applyFill="1" applyBorder="1" applyAlignment="1">
      <alignment horizontal="center" vertical="center"/>
    </xf>
    <xf numFmtId="0" fontId="12" fillId="7" borderId="1" xfId="0" applyFont="1" applyFill="1" applyBorder="1" applyAlignment="1">
      <alignment horizontal="right" vertical="center" wrapText="1"/>
    </xf>
    <xf numFmtId="0" fontId="24" fillId="0" borderId="33" xfId="0" applyFont="1" applyBorder="1" applyAlignment="1" applyProtection="1">
      <alignment horizontal="center" vertical="center"/>
      <protection locked="0"/>
    </xf>
    <xf numFmtId="0" fontId="24" fillId="0" borderId="32" xfId="0" applyFont="1" applyBorder="1" applyAlignment="1" applyProtection="1">
      <alignment horizontal="center" vertical="center"/>
      <protection locked="0"/>
    </xf>
    <xf numFmtId="0" fontId="24" fillId="0" borderId="34" xfId="0" applyFont="1" applyBorder="1" applyAlignment="1" applyProtection="1">
      <alignment horizontal="center" vertical="center"/>
      <protection locked="0"/>
    </xf>
    <xf numFmtId="0" fontId="24" fillId="0" borderId="35" xfId="0" applyFont="1" applyBorder="1" applyAlignment="1" applyProtection="1">
      <alignment horizontal="center" vertical="center"/>
      <protection locked="0"/>
    </xf>
    <xf numFmtId="0" fontId="24" fillId="0" borderId="30" xfId="0" applyFont="1" applyBorder="1" applyAlignment="1" applyProtection="1">
      <alignment horizontal="center" vertical="center"/>
      <protection locked="0"/>
    </xf>
    <xf numFmtId="0" fontId="24" fillId="0" borderId="31" xfId="0" applyFont="1" applyBorder="1" applyAlignment="1" applyProtection="1">
      <alignment horizontal="center" vertical="center"/>
      <protection locked="0"/>
    </xf>
    <xf numFmtId="0" fontId="32" fillId="8" borderId="1" xfId="0" applyFont="1" applyFill="1" applyBorder="1" applyAlignment="1">
      <alignment horizontal="center" vertical="center" wrapText="1"/>
    </xf>
    <xf numFmtId="0" fontId="6" fillId="6" borderId="0" xfId="0" applyFont="1" applyFill="1" applyAlignment="1">
      <alignment horizontal="right" vertical="center" wrapText="1"/>
    </xf>
    <xf numFmtId="0" fontId="24" fillId="6" borderId="0" xfId="0" applyFont="1" applyFill="1" applyAlignment="1">
      <alignment horizontal="right" vertical="center"/>
    </xf>
    <xf numFmtId="0" fontId="5" fillId="2" borderId="0" xfId="0" applyFont="1" applyFill="1" applyAlignment="1">
      <alignment horizontal="left" wrapText="1"/>
    </xf>
  </cellXfs>
  <cellStyles count="3">
    <cellStyle name="Normal" xfId="0" builtinId="0"/>
    <cellStyle name="Percent" xfId="1" builtinId="5"/>
    <cellStyle name="Standard_HWB Kurzverf. Formular" xfId="2" xr:uid="{F0DA12C7-4723-4BF3-9773-B2DB1DC9565F}"/>
  </cellStyles>
  <dxfs count="18">
    <dxf>
      <fill>
        <patternFill>
          <bgColor rgb="FFFFC00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ont>
        <color rgb="FF9C0006"/>
      </font>
      <fill>
        <patternFill>
          <bgColor rgb="FFFFC7CE"/>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ont>
        <color rgb="FF002060"/>
      </font>
      <fill>
        <patternFill>
          <bgColor theme="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6.svg"/><Relationship Id="rId1" Type="http://schemas.openxmlformats.org/officeDocument/2006/relationships/image" Target="../media/image5.png"/></Relationships>
</file>

<file path=xl/drawings/_rels/drawing3.xml.rels><?xml version="1.0" encoding="UTF-8" standalone="yes"?>
<Relationships xmlns="http://schemas.openxmlformats.org/package/2006/relationships"><Relationship Id="rId2" Type="http://schemas.openxmlformats.org/officeDocument/2006/relationships/image" Target="../media/image8.svg"/><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11</xdr:col>
      <xdr:colOff>257977</xdr:colOff>
      <xdr:row>26</xdr:row>
      <xdr:rowOff>87841</xdr:rowOff>
    </xdr:from>
    <xdr:to>
      <xdr:col>12</xdr:col>
      <xdr:colOff>529475</xdr:colOff>
      <xdr:row>77</xdr:row>
      <xdr:rowOff>134816</xdr:rowOff>
    </xdr:to>
    <xdr:pic>
      <xdr:nvPicPr>
        <xdr:cNvPr id="2" name="Picture 1">
          <a:extLst>
            <a:ext uri="{FF2B5EF4-FFF2-40B4-BE49-F238E27FC236}">
              <a16:creationId xmlns:a16="http://schemas.microsoft.com/office/drawing/2014/main" id="{819FABC6-D667-4037-A6E6-C38B65F9AD1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73327" y="4917016"/>
          <a:ext cx="881098" cy="559860"/>
        </a:xfrm>
        <a:prstGeom prst="rect">
          <a:avLst/>
        </a:prstGeom>
      </xdr:spPr>
    </xdr:pic>
    <xdr:clientData/>
  </xdr:twoCellAnchor>
  <xdr:twoCellAnchor>
    <xdr:from>
      <xdr:col>0</xdr:col>
      <xdr:colOff>211666</xdr:colOff>
      <xdr:row>0</xdr:row>
      <xdr:rowOff>247650</xdr:rowOff>
    </xdr:from>
    <xdr:to>
      <xdr:col>1</xdr:col>
      <xdr:colOff>1164167</xdr:colOff>
      <xdr:row>3</xdr:row>
      <xdr:rowOff>47625</xdr:rowOff>
    </xdr:to>
    <xdr:sp macro="" textlink="">
      <xdr:nvSpPr>
        <xdr:cNvPr id="3" name="Oval 2">
          <a:extLst>
            <a:ext uri="{FF2B5EF4-FFF2-40B4-BE49-F238E27FC236}">
              <a16:creationId xmlns:a16="http://schemas.microsoft.com/office/drawing/2014/main" id="{56FA4642-B4C2-4E14-8C60-BC07C13253A3}"/>
            </a:ext>
          </a:extLst>
        </xdr:cNvPr>
        <xdr:cNvSpPr/>
      </xdr:nvSpPr>
      <xdr:spPr>
        <a:xfrm>
          <a:off x="211666" y="247650"/>
          <a:ext cx="1276351" cy="1247775"/>
        </a:xfrm>
        <a:prstGeom prst="ellipse">
          <a:avLst/>
        </a:prstGeom>
        <a:solidFill>
          <a:schemeClr val="accent6">
            <a:lumMod val="60000"/>
            <a:lumOff val="40000"/>
          </a:schemeClr>
        </a:solidFill>
        <a:ln w="28575">
          <a:solidFill>
            <a:schemeClr val="accent6">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a:p>
      </xdr:txBody>
    </xdr:sp>
    <xdr:clientData/>
  </xdr:twoCellAnchor>
  <xdr:twoCellAnchor editAs="oneCell">
    <xdr:from>
      <xdr:col>1</xdr:col>
      <xdr:colOff>28575</xdr:colOff>
      <xdr:row>0</xdr:row>
      <xdr:rowOff>433983</xdr:rowOff>
    </xdr:from>
    <xdr:to>
      <xdr:col>1</xdr:col>
      <xdr:colOff>1000575</xdr:colOff>
      <xdr:row>2</xdr:row>
      <xdr:rowOff>51696</xdr:rowOff>
    </xdr:to>
    <xdr:pic>
      <xdr:nvPicPr>
        <xdr:cNvPr id="4" name="Graphic 3" descr="Information with solid fill">
          <a:extLst>
            <a:ext uri="{FF2B5EF4-FFF2-40B4-BE49-F238E27FC236}">
              <a16:creationId xmlns:a16="http://schemas.microsoft.com/office/drawing/2014/main" id="{1A2B1623-D78B-4033-AE4B-30E89DFF7E9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352425" y="433983"/>
          <a:ext cx="972000" cy="880875"/>
        </a:xfrm>
        <a:prstGeom prst="rect">
          <a:avLst/>
        </a:prstGeom>
      </xdr:spPr>
    </xdr:pic>
    <xdr:clientData/>
  </xdr:twoCellAnchor>
  <xdr:twoCellAnchor editAs="oneCell">
    <xdr:from>
      <xdr:col>10</xdr:col>
      <xdr:colOff>486577</xdr:colOff>
      <xdr:row>24</xdr:row>
      <xdr:rowOff>24464</xdr:rowOff>
    </xdr:from>
    <xdr:to>
      <xdr:col>13</xdr:col>
      <xdr:colOff>44611</xdr:colOff>
      <xdr:row>77</xdr:row>
      <xdr:rowOff>140881</xdr:rowOff>
    </xdr:to>
    <xdr:pic>
      <xdr:nvPicPr>
        <xdr:cNvPr id="5" name="Picture 4">
          <a:extLst>
            <a:ext uri="{FF2B5EF4-FFF2-40B4-BE49-F238E27FC236}">
              <a16:creationId xmlns:a16="http://schemas.microsoft.com/office/drawing/2014/main" id="{DDD01E15-05EC-49FF-AAFC-6097E3AB834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190296" y="6049027"/>
          <a:ext cx="1379690" cy="87841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119062</xdr:colOff>
      <xdr:row>0</xdr:row>
      <xdr:rowOff>79376</xdr:rowOff>
    </xdr:from>
    <xdr:to>
      <xdr:col>1</xdr:col>
      <xdr:colOff>1365250</xdr:colOff>
      <xdr:row>2</xdr:row>
      <xdr:rowOff>367110</xdr:rowOff>
    </xdr:to>
    <xdr:sp macro="" textlink="">
      <xdr:nvSpPr>
        <xdr:cNvPr id="2" name="Oval 1">
          <a:extLst>
            <a:ext uri="{FF2B5EF4-FFF2-40B4-BE49-F238E27FC236}">
              <a16:creationId xmlns:a16="http://schemas.microsoft.com/office/drawing/2014/main" id="{DF8AD5A8-C4A0-4AD6-9F27-EF62F773A5E8}"/>
            </a:ext>
          </a:extLst>
        </xdr:cNvPr>
        <xdr:cNvSpPr/>
      </xdr:nvSpPr>
      <xdr:spPr>
        <a:xfrm>
          <a:off x="119062" y="79376"/>
          <a:ext cx="1436688" cy="1430734"/>
        </a:xfrm>
        <a:prstGeom prst="ellipse">
          <a:avLst/>
        </a:prstGeom>
        <a:solidFill>
          <a:schemeClr val="accent6">
            <a:lumMod val="60000"/>
            <a:lumOff val="40000"/>
          </a:schemeClr>
        </a:solidFill>
        <a:ln w="28575">
          <a:solidFill>
            <a:schemeClr val="accent6">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a:p>
      </xdr:txBody>
    </xdr:sp>
    <xdr:clientData/>
  </xdr:twoCellAnchor>
  <xdr:twoCellAnchor editAs="oneCell">
    <xdr:from>
      <xdr:col>1</xdr:col>
      <xdr:colOff>169334</xdr:colOff>
      <xdr:row>0</xdr:row>
      <xdr:rowOff>338667</xdr:rowOff>
    </xdr:from>
    <xdr:to>
      <xdr:col>1</xdr:col>
      <xdr:colOff>1087544</xdr:colOff>
      <xdr:row>2</xdr:row>
      <xdr:rowOff>104352</xdr:rowOff>
    </xdr:to>
    <xdr:pic>
      <xdr:nvPicPr>
        <xdr:cNvPr id="4" name="Graphic 3" descr="Wind Turbines with solid fill">
          <a:extLst>
            <a:ext uri="{FF2B5EF4-FFF2-40B4-BE49-F238E27FC236}">
              <a16:creationId xmlns:a16="http://schemas.microsoft.com/office/drawing/2014/main" id="{BF3FF078-9417-42D9-93B4-6796F905C8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59834" y="338667"/>
          <a:ext cx="914400" cy="914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92605</xdr:colOff>
      <xdr:row>0</xdr:row>
      <xdr:rowOff>137584</xdr:rowOff>
    </xdr:from>
    <xdr:to>
      <xdr:col>1</xdr:col>
      <xdr:colOff>1013354</xdr:colOff>
      <xdr:row>2</xdr:row>
      <xdr:rowOff>238126</xdr:rowOff>
    </xdr:to>
    <xdr:sp macro="" textlink="">
      <xdr:nvSpPr>
        <xdr:cNvPr id="2" name="Oval 1">
          <a:extLst>
            <a:ext uri="{FF2B5EF4-FFF2-40B4-BE49-F238E27FC236}">
              <a16:creationId xmlns:a16="http://schemas.microsoft.com/office/drawing/2014/main" id="{994BE4E5-C57E-4659-9EB2-9D84BB798802}"/>
            </a:ext>
          </a:extLst>
        </xdr:cNvPr>
        <xdr:cNvSpPr/>
      </xdr:nvSpPr>
      <xdr:spPr>
        <a:xfrm>
          <a:off x="92605" y="137584"/>
          <a:ext cx="1158874" cy="1136386"/>
        </a:xfrm>
        <a:prstGeom prst="ellipse">
          <a:avLst/>
        </a:prstGeom>
        <a:solidFill>
          <a:schemeClr val="accent6">
            <a:lumMod val="60000"/>
            <a:lumOff val="40000"/>
          </a:schemeClr>
        </a:solidFill>
        <a:ln w="28575">
          <a:solidFill>
            <a:schemeClr val="accent6">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a:p>
      </xdr:txBody>
    </xdr:sp>
    <xdr:clientData/>
  </xdr:twoCellAnchor>
  <xdr:twoCellAnchor editAs="oneCell">
    <xdr:from>
      <xdr:col>0</xdr:col>
      <xdr:colOff>412750</xdr:colOff>
      <xdr:row>0</xdr:row>
      <xdr:rowOff>243417</xdr:rowOff>
    </xdr:from>
    <xdr:to>
      <xdr:col>1</xdr:col>
      <xdr:colOff>922867</xdr:colOff>
      <xdr:row>2</xdr:row>
      <xdr:rowOff>120650</xdr:rowOff>
    </xdr:to>
    <xdr:pic>
      <xdr:nvPicPr>
        <xdr:cNvPr id="4" name="Graphic 3" descr="Document with solid fill">
          <a:extLst>
            <a:ext uri="{FF2B5EF4-FFF2-40B4-BE49-F238E27FC236}">
              <a16:creationId xmlns:a16="http://schemas.microsoft.com/office/drawing/2014/main" id="{28FFE047-9224-40AD-A712-AAC15888C5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12750" y="243417"/>
          <a:ext cx="914400" cy="91440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3FE56BE-A5A6-4DE8-8B8F-1DA297AFEFA6}" name="Table1" displayName="Table1" ref="K3:K6" totalsRowShown="0">
  <autoFilter ref="K3:K6" xr:uid="{F3FE56BE-A5A6-4DE8-8B8F-1DA297AFEFA6}"/>
  <tableColumns count="1">
    <tableColumn id="1" xr3:uid="{449A07DB-71FA-4F87-BEBD-D468FFA669C6}" name="Pasākumi"/>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A6F39-39C9-471D-B55B-1325C9A5D582}">
  <dimension ref="A1:O105"/>
  <sheetViews>
    <sheetView showGridLines="0" tabSelected="1" zoomScaleNormal="100" workbookViewId="0">
      <selection activeCell="B14" sqref="B14:M14"/>
    </sheetView>
  </sheetViews>
  <sheetFormatPr defaultColWidth="0" defaultRowHeight="0" customHeight="1" zeroHeight="1"/>
  <cols>
    <col min="1" max="1" width="4.85546875" customWidth="1"/>
    <col min="2" max="2" width="40.42578125" customWidth="1"/>
    <col min="3" max="5" width="9.140625" customWidth="1"/>
    <col min="6" max="6" width="28.42578125" customWidth="1"/>
    <col min="7" max="7" width="7.42578125" customWidth="1"/>
    <col min="8" max="8" width="12.5703125" customWidth="1"/>
    <col min="9" max="9" width="30.5703125" customWidth="1"/>
    <col min="10" max="13" width="9.140625" customWidth="1"/>
    <col min="14" max="14" width="4" customWidth="1"/>
    <col min="15" max="15" width="9.140625" hidden="1" customWidth="1"/>
  </cols>
  <sheetData>
    <row r="1" spans="1:13" ht="47.25" customHeight="1"/>
    <row r="2" spans="1:13" ht="51.75" customHeight="1">
      <c r="B2" s="21"/>
      <c r="C2" s="100" t="s">
        <v>0</v>
      </c>
      <c r="D2" s="100"/>
      <c r="E2" s="100"/>
      <c r="F2" s="100"/>
      <c r="G2" s="100"/>
      <c r="H2" s="100"/>
      <c r="I2" s="100"/>
      <c r="J2" s="100"/>
      <c r="K2" s="100"/>
      <c r="L2" s="100"/>
      <c r="M2" s="100"/>
    </row>
    <row r="3" spans="1:13" ht="15" customHeight="1">
      <c r="C3" s="22"/>
      <c r="D3" s="101"/>
      <c r="E3" s="101"/>
      <c r="F3" s="101"/>
      <c r="G3" s="101"/>
      <c r="H3" s="101"/>
      <c r="I3" s="101"/>
      <c r="J3" s="101"/>
      <c r="K3" s="101"/>
      <c r="L3" s="101"/>
      <c r="M3" s="101"/>
    </row>
    <row r="4" spans="1:13" ht="12" customHeight="1" thickBot="1">
      <c r="A4" s="8"/>
      <c r="B4" s="8"/>
      <c r="C4" s="22"/>
      <c r="D4" s="101"/>
      <c r="E4" s="101"/>
      <c r="F4" s="101"/>
      <c r="G4" s="101"/>
      <c r="H4" s="101"/>
      <c r="I4" s="101"/>
      <c r="J4" s="101"/>
      <c r="K4" s="101"/>
      <c r="L4" s="101"/>
      <c r="M4" s="101"/>
    </row>
    <row r="5" spans="1:13" ht="24" customHeight="1">
      <c r="B5" s="103" t="s">
        <v>1</v>
      </c>
      <c r="C5" s="104"/>
      <c r="D5" s="104"/>
      <c r="E5" s="104"/>
      <c r="F5" s="104"/>
      <c r="G5" s="104"/>
      <c r="H5" s="104"/>
      <c r="I5" s="104"/>
      <c r="J5" s="104"/>
      <c r="K5" s="104"/>
      <c r="L5" s="104"/>
      <c r="M5" s="105"/>
    </row>
    <row r="6" spans="1:13" ht="22.5" customHeight="1" thickBot="1">
      <c r="A6" s="23"/>
      <c r="B6" s="24" t="s">
        <v>2</v>
      </c>
      <c r="C6" s="25"/>
      <c r="D6" s="25"/>
      <c r="E6" s="25"/>
      <c r="F6" s="25"/>
      <c r="G6" s="25"/>
      <c r="H6" s="25"/>
      <c r="I6" s="25"/>
      <c r="J6" s="25"/>
      <c r="K6" s="25"/>
      <c r="L6" s="25"/>
      <c r="M6" s="25"/>
    </row>
    <row r="7" spans="1:13" ht="8.25" customHeight="1"/>
    <row r="8" spans="1:13" s="26" customFormat="1" ht="17.25" customHeight="1">
      <c r="B8" s="9" t="s">
        <v>3</v>
      </c>
      <c r="C8" s="102"/>
      <c r="D8" s="102"/>
      <c r="E8" s="102"/>
      <c r="F8" s="102"/>
      <c r="G8" s="102"/>
      <c r="H8" s="27"/>
      <c r="I8" s="28"/>
      <c r="J8" s="102"/>
      <c r="K8" s="102"/>
      <c r="L8" s="102"/>
      <c r="M8" s="102"/>
    </row>
    <row r="9" spans="1:13" ht="17.25" customHeight="1">
      <c r="C9" s="99" t="s">
        <v>4</v>
      </c>
      <c r="D9" s="99"/>
      <c r="E9" s="99"/>
      <c r="F9" s="99"/>
      <c r="G9" s="99"/>
      <c r="H9" s="10"/>
      <c r="J9" s="99" t="s">
        <v>5</v>
      </c>
      <c r="K9" s="99"/>
      <c r="L9" s="99"/>
      <c r="M9" s="99"/>
    </row>
    <row r="10" spans="1:13" ht="8.25" customHeight="1">
      <c r="E10" s="43"/>
      <c r="F10" s="43"/>
      <c r="G10" s="43"/>
      <c r="H10" s="43"/>
      <c r="I10" s="43"/>
    </row>
    <row r="11" spans="1:13" ht="17.25" customHeight="1">
      <c r="B11" s="9"/>
      <c r="C11" s="78"/>
      <c r="D11" s="9"/>
      <c r="E11" s="9"/>
      <c r="F11" s="9"/>
      <c r="G11" s="9"/>
      <c r="H11" s="79"/>
      <c r="I11" s="107" t="s">
        <v>6</v>
      </c>
      <c r="J11" s="108"/>
      <c r="K11" s="109"/>
      <c r="L11" s="109"/>
      <c r="M11" s="110"/>
    </row>
    <row r="12" spans="1:13" s="11" customFormat="1" ht="12.75" customHeight="1">
      <c r="C12" s="99"/>
      <c r="D12" s="99"/>
      <c r="E12" s="99"/>
      <c r="F12" s="99"/>
      <c r="G12" s="99"/>
      <c r="I12" s="107"/>
      <c r="J12" s="99" t="s">
        <v>7</v>
      </c>
      <c r="K12" s="99"/>
      <c r="L12" s="99"/>
      <c r="M12" s="99"/>
    </row>
    <row r="13" spans="1:13" s="11" customFormat="1" ht="12.75" customHeight="1">
      <c r="C13" s="20"/>
      <c r="D13" s="20"/>
      <c r="E13" s="20"/>
      <c r="F13" s="20"/>
      <c r="G13" s="20"/>
      <c r="I13" s="44"/>
      <c r="J13" s="20"/>
      <c r="K13" s="20"/>
      <c r="L13" s="20"/>
      <c r="M13" s="20"/>
    </row>
    <row r="14" spans="1:13" s="11" customFormat="1" ht="32.25" customHeight="1">
      <c r="B14" s="112" t="s">
        <v>82</v>
      </c>
      <c r="C14" s="112"/>
      <c r="D14" s="112"/>
      <c r="E14" s="112"/>
      <c r="F14" s="112"/>
      <c r="G14" s="112"/>
      <c r="H14" s="112"/>
      <c r="I14" s="112"/>
      <c r="J14" s="112"/>
      <c r="K14" s="112"/>
      <c r="L14" s="112"/>
      <c r="M14" s="112"/>
    </row>
    <row r="15" spans="1:13" ht="24.75" customHeight="1" thickBot="1">
      <c r="B15" s="24" t="s">
        <v>8</v>
      </c>
      <c r="C15" s="25"/>
      <c r="D15" s="25"/>
      <c r="E15" s="25"/>
      <c r="F15" s="25"/>
      <c r="G15" s="25"/>
      <c r="H15" s="25"/>
      <c r="I15" s="25"/>
      <c r="J15" s="25"/>
      <c r="K15" s="25"/>
      <c r="L15" s="25"/>
      <c r="M15" s="25"/>
    </row>
    <row r="16" spans="1:13" ht="6.75" customHeight="1"/>
    <row r="17" spans="2:13" s="26" customFormat="1" ht="18" customHeight="1">
      <c r="B17" s="29"/>
      <c r="C17" s="28"/>
      <c r="D17" s="106"/>
      <c r="E17" s="106"/>
      <c r="F17" s="106"/>
      <c r="G17" s="28"/>
      <c r="H17" s="98"/>
      <c r="I17" s="98"/>
      <c r="J17" s="98"/>
      <c r="K17" s="98"/>
      <c r="L17" s="98"/>
      <c r="M17" s="98"/>
    </row>
    <row r="18" spans="2:13" s="11" customFormat="1" ht="15">
      <c r="B18" s="20" t="s">
        <v>9</v>
      </c>
      <c r="C18" s="20"/>
      <c r="D18" s="111" t="s">
        <v>10</v>
      </c>
      <c r="E18" s="111"/>
      <c r="F18" s="111"/>
      <c r="G18" s="20"/>
      <c r="H18" s="99" t="s">
        <v>11</v>
      </c>
      <c r="I18" s="99"/>
      <c r="J18" s="99"/>
      <c r="K18" s="99"/>
      <c r="L18" s="99"/>
      <c r="M18" s="99"/>
    </row>
    <row r="19" spans="2:13" ht="4.5" customHeight="1">
      <c r="B19" s="7"/>
      <c r="C19" s="7"/>
      <c r="D19" s="7"/>
      <c r="E19" s="7"/>
      <c r="F19" s="7"/>
      <c r="G19" s="7"/>
      <c r="H19" s="7"/>
    </row>
    <row r="20" spans="2:13" s="30" customFormat="1" ht="18" customHeight="1">
      <c r="B20" s="29"/>
      <c r="D20" s="98"/>
      <c r="E20" s="98"/>
      <c r="F20" s="98"/>
      <c r="G20" s="98"/>
      <c r="H20" s="98"/>
    </row>
    <row r="21" spans="2:13" s="10" customFormat="1" ht="17.25" customHeight="1">
      <c r="B21" s="20" t="s">
        <v>12</v>
      </c>
      <c r="C21" s="20"/>
      <c r="D21" s="99" t="s">
        <v>13</v>
      </c>
      <c r="E21" s="99"/>
      <c r="F21" s="99"/>
      <c r="G21" s="99"/>
      <c r="H21" s="99"/>
    </row>
    <row r="22" spans="2:13" ht="16.5" thickBot="1">
      <c r="B22" s="24" t="s">
        <v>14</v>
      </c>
      <c r="C22" s="25"/>
      <c r="D22" s="25"/>
      <c r="E22" s="25"/>
      <c r="F22" s="25"/>
      <c r="G22" s="25"/>
      <c r="H22" s="25"/>
      <c r="I22" s="25"/>
      <c r="J22" s="25"/>
      <c r="K22" s="25"/>
      <c r="L22" s="25"/>
      <c r="M22" s="25"/>
    </row>
    <row r="23" spans="2:13" ht="6.75" customHeight="1"/>
    <row r="24" spans="2:13" s="30" customFormat="1" ht="18" customHeight="1">
      <c r="B24" s="29"/>
      <c r="D24" s="102"/>
      <c r="E24" s="102"/>
      <c r="F24" s="102"/>
      <c r="H24" s="98"/>
      <c r="I24" s="98"/>
      <c r="J24" s="98"/>
      <c r="K24" s="98"/>
      <c r="L24" s="98"/>
      <c r="M24" s="98"/>
    </row>
    <row r="25" spans="2:13" s="11" customFormat="1" ht="15">
      <c r="B25" s="20" t="s">
        <v>9</v>
      </c>
      <c r="C25" s="20"/>
      <c r="D25" s="111" t="s">
        <v>10</v>
      </c>
      <c r="E25" s="111"/>
      <c r="F25" s="111"/>
      <c r="G25" s="20"/>
      <c r="H25" s="99" t="s">
        <v>11</v>
      </c>
      <c r="I25" s="99"/>
      <c r="J25" s="99"/>
      <c r="K25" s="99"/>
      <c r="L25" s="99"/>
      <c r="M25" s="99"/>
    </row>
    <row r="26" spans="2:13" ht="4.5" customHeight="1">
      <c r="B26" s="7"/>
      <c r="C26" s="7"/>
      <c r="D26" s="7"/>
      <c r="E26" s="7"/>
      <c r="F26" s="7"/>
      <c r="G26" s="7"/>
      <c r="H26" s="7"/>
    </row>
    <row r="27" spans="2:13" s="30" customFormat="1" ht="18" customHeight="1">
      <c r="B27" s="29"/>
      <c r="D27" s="98"/>
      <c r="E27" s="98"/>
      <c r="F27" s="98"/>
      <c r="G27" s="98"/>
      <c r="H27" s="98"/>
    </row>
    <row r="28" spans="2:13" s="10" customFormat="1" ht="22.5" customHeight="1">
      <c r="B28" s="20" t="s">
        <v>12</v>
      </c>
      <c r="C28" s="20"/>
      <c r="D28" s="99" t="s">
        <v>13</v>
      </c>
      <c r="E28" s="99"/>
      <c r="F28" s="99"/>
      <c r="G28" s="99"/>
      <c r="H28" s="99"/>
    </row>
    <row r="29" spans="2:13" ht="15" hidden="1"/>
    <row r="30" spans="2:13" ht="15" hidden="1"/>
    <row r="31" spans="2:13" ht="15" hidden="1"/>
    <row r="32" spans="2:13" ht="15" hidden="1"/>
    <row r="33" ht="15" hidden="1"/>
    <row r="34" ht="15" hidden="1"/>
    <row r="35" ht="15" hidden="1"/>
    <row r="36" ht="15" hidden="1"/>
    <row r="37" ht="15" hidden="1"/>
    <row r="38" ht="15" hidden="1"/>
    <row r="39" ht="15" hidden="1"/>
    <row r="40" ht="15" hidden="1"/>
    <row r="41" ht="15" hidden="1"/>
    <row r="42" ht="15" hidden="1"/>
    <row r="43" ht="15" hidden="1"/>
    <row r="44" ht="15" hidden="1"/>
    <row r="45" ht="15" hidden="1"/>
    <row r="46" ht="15" hidden="1"/>
    <row r="47" ht="15" hidden="1"/>
    <row r="48" ht="15" hidden="1"/>
    <row r="49" ht="15" hidden="1"/>
    <row r="50" ht="15" hidden="1"/>
    <row r="51" ht="15" hidden="1"/>
    <row r="52" ht="15" hidden="1"/>
    <row r="53" ht="15" hidden="1"/>
    <row r="54" ht="15" hidden="1"/>
    <row r="55" ht="15" hidden="1"/>
    <row r="56" ht="15" hidden="1"/>
    <row r="57" ht="15" hidden="1"/>
    <row r="58" ht="15" hidden="1"/>
    <row r="59" ht="15" hidden="1"/>
    <row r="60" ht="15" hidden="1"/>
    <row r="61" ht="15" hidden="1"/>
    <row r="62" ht="15" hidden="1"/>
    <row r="63" ht="15" hidden="1"/>
    <row r="64" ht="15" hidden="1"/>
    <row r="65" spans="2:13" ht="15" hidden="1"/>
    <row r="66" spans="2:13" ht="15" hidden="1"/>
    <row r="67" spans="2:13" ht="15" hidden="1"/>
    <row r="68" spans="2:13" ht="15" hidden="1"/>
    <row r="69" spans="2:13" ht="15" hidden="1"/>
    <row r="70" spans="2:13" ht="15" hidden="1"/>
    <row r="71" spans="2:13" ht="15" hidden="1"/>
    <row r="72" spans="2:13" ht="15" hidden="1"/>
    <row r="73" spans="2:13" ht="15" hidden="1"/>
    <row r="74" spans="2:13" ht="15" hidden="1"/>
    <row r="78" spans="2:13" ht="15.75" thickBot="1">
      <c r="B78" s="25"/>
      <c r="C78" s="25"/>
      <c r="D78" s="25"/>
      <c r="E78" s="25"/>
      <c r="F78" s="25"/>
      <c r="G78" s="25"/>
      <c r="H78" s="25"/>
      <c r="I78" s="25"/>
      <c r="J78" s="25"/>
      <c r="K78" s="25"/>
      <c r="L78" s="25"/>
      <c r="M78" s="25"/>
    </row>
    <row r="79" spans="2:13" ht="15.75">
      <c r="B79" s="31" t="s">
        <v>15</v>
      </c>
    </row>
    <row r="80" spans="2:13" ht="15" hidden="1" customHeight="1"/>
    <row r="81" ht="15" hidden="1" customHeight="1"/>
    <row r="82" ht="15" hidden="1" customHeight="1"/>
    <row r="83" ht="15" hidden="1" customHeight="1"/>
    <row r="84" ht="15" hidden="1" customHeight="1"/>
    <row r="85" ht="15" hidden="1" customHeight="1"/>
    <row r="86" ht="15" hidden="1" customHeight="1"/>
    <row r="87" ht="15" hidden="1" customHeight="1"/>
    <row r="88" ht="15" hidden="1" customHeight="1"/>
    <row r="89" ht="15" hidden="1" customHeight="1"/>
    <row r="90" ht="15" hidden="1" customHeight="1"/>
    <row r="91" ht="15" hidden="1" customHeight="1"/>
    <row r="92" ht="15" hidden="1" customHeight="1"/>
    <row r="93" ht="15" hidden="1" customHeight="1"/>
    <row r="94" ht="15" hidden="1" customHeight="1"/>
    <row r="95" ht="15" hidden="1" customHeight="1"/>
    <row r="96" ht="15" hidden="1" customHeight="1"/>
    <row r="97" ht="15" hidden="1" customHeight="1"/>
    <row r="98" ht="15" hidden="1" customHeight="1"/>
    <row r="99" ht="15" hidden="1" customHeight="1"/>
    <row r="100" ht="15" hidden="1" customHeight="1"/>
    <row r="101" ht="15" hidden="1" customHeight="1"/>
    <row r="102" ht="15" hidden="1"/>
    <row r="103" ht="15" hidden="1"/>
    <row r="104" ht="15" hidden="1"/>
    <row r="105" ht="15" hidden="1"/>
  </sheetData>
  <sheetProtection algorithmName="SHA-512" hashValue="T9DUxAdvvhgYqVmUzvHoXAo0qmTdhP9JXiYA0GhKfGuFbf8jEZcKpSGZA0aJ7oeFKKSLwoVu7tc9mqNt3+GuaQ==" saltValue="g0PmWw4iBt86LB72gvP8lg==" spinCount="100000" sheet="1" formatCells="0" formatColumns="0" formatRows="0"/>
  <mergeCells count="24">
    <mergeCell ref="D25:F25"/>
    <mergeCell ref="B14:M14"/>
    <mergeCell ref="H17:M17"/>
    <mergeCell ref="D18:F18"/>
    <mergeCell ref="D24:F24"/>
    <mergeCell ref="H18:M18"/>
    <mergeCell ref="H24:M24"/>
    <mergeCell ref="H25:M25"/>
    <mergeCell ref="D27:H27"/>
    <mergeCell ref="D28:H28"/>
    <mergeCell ref="D20:H20"/>
    <mergeCell ref="D21:H21"/>
    <mergeCell ref="C2:M2"/>
    <mergeCell ref="D3:M4"/>
    <mergeCell ref="C8:G8"/>
    <mergeCell ref="J8:M8"/>
    <mergeCell ref="C9:G9"/>
    <mergeCell ref="J9:M9"/>
    <mergeCell ref="B5:M5"/>
    <mergeCell ref="D17:F17"/>
    <mergeCell ref="I11:I12"/>
    <mergeCell ref="J11:M11"/>
    <mergeCell ref="J12:M12"/>
    <mergeCell ref="C12:G12"/>
  </mergeCells>
  <conditionalFormatting sqref="C8:G8 J8:M8 B17 D17:F17 H17 B20 D20 B24 D24:F24 H24 B27 D27">
    <cfRule type="containsBlanks" dxfId="17" priority="2">
      <formula>LEN(TRIM(B8))=0</formula>
    </cfRule>
  </conditionalFormatting>
  <conditionalFormatting sqref="J11:M11">
    <cfRule type="containsBlanks" dxfId="16" priority="1">
      <formula>LEN(TRIM(J11))=0</formula>
    </cfRule>
  </conditionalFormatting>
  <dataValidations count="1">
    <dataValidation allowBlank="1" showErrorMessage="1" error="Nederīgs pasākums. Izvēlieties no saraksta!" sqref="C19:M19" xr:uid="{0C66B591-850C-4B59-AA41-FD25DFC72B87}"/>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B691A-67E4-49CB-BDDE-A51FB64E4A1E}">
  <dimension ref="A1:V68"/>
  <sheetViews>
    <sheetView showGridLines="0" zoomScale="80" zoomScaleNormal="80" workbookViewId="0">
      <selection activeCell="F8" sqref="F8:H8"/>
    </sheetView>
  </sheetViews>
  <sheetFormatPr defaultColWidth="0" defaultRowHeight="16.5" zeroHeight="1"/>
  <cols>
    <col min="1" max="1" width="2.85546875" style="3" customWidth="1"/>
    <col min="2" max="2" width="38.5703125" style="3" customWidth="1"/>
    <col min="3" max="3" width="12.85546875" style="3" customWidth="1"/>
    <col min="4" max="4" width="10.28515625" style="3" customWidth="1"/>
    <col min="5" max="5" width="21.28515625" style="3" customWidth="1"/>
    <col min="6" max="6" width="20.140625" style="3" customWidth="1"/>
    <col min="7" max="7" width="22.42578125" style="3" customWidth="1"/>
    <col min="8" max="15" width="20.140625" style="3" customWidth="1"/>
    <col min="16" max="16" width="18.7109375" style="3" customWidth="1"/>
    <col min="17" max="17" width="22.140625" style="3" customWidth="1"/>
    <col min="18" max="18" width="3.5703125" style="3" customWidth="1"/>
    <col min="19" max="16384" width="18.7109375" style="3" hidden="1"/>
  </cols>
  <sheetData>
    <row r="1" spans="2:17" ht="34.5" customHeight="1"/>
    <row r="2" spans="2:17" ht="55.5" customHeight="1">
      <c r="B2" s="143" t="s">
        <v>16</v>
      </c>
      <c r="C2" s="143"/>
      <c r="D2" s="143"/>
      <c r="E2" s="143"/>
      <c r="F2" s="143"/>
      <c r="G2" s="143"/>
      <c r="H2" s="143"/>
      <c r="I2" s="143"/>
      <c r="J2" s="143"/>
      <c r="K2" s="143"/>
      <c r="L2" s="143"/>
      <c r="M2" s="143"/>
      <c r="N2" s="143"/>
      <c r="O2" s="143"/>
      <c r="P2" s="143"/>
      <c r="Q2" s="143"/>
    </row>
    <row r="3" spans="2:17" ht="30" customHeight="1">
      <c r="B3" s="14"/>
    </row>
    <row r="4" spans="2:17" ht="6.75" customHeight="1" thickBot="1">
      <c r="B4" s="14"/>
    </row>
    <row r="5" spans="2:17" ht="69.75" customHeight="1" thickBot="1">
      <c r="B5" s="120" t="s">
        <v>17</v>
      </c>
      <c r="C5" s="121"/>
      <c r="D5" s="121"/>
      <c r="E5" s="121"/>
      <c r="F5" s="121"/>
      <c r="G5" s="121"/>
      <c r="H5" s="121"/>
      <c r="I5" s="121"/>
      <c r="J5" s="121"/>
      <c r="K5" s="121"/>
      <c r="L5" s="121"/>
      <c r="M5" s="121"/>
      <c r="N5" s="121"/>
      <c r="O5" s="121"/>
      <c r="P5" s="121"/>
      <c r="Q5" s="122"/>
    </row>
    <row r="6" spans="2:17" ht="7.5" customHeight="1">
      <c r="B6" s="14"/>
    </row>
    <row r="7" spans="2:17" ht="24" customHeight="1">
      <c r="B7" s="123" t="s">
        <v>18</v>
      </c>
      <c r="C7" s="123"/>
      <c r="D7" s="123"/>
      <c r="E7" s="123"/>
      <c r="F7" s="124" t="s">
        <v>19</v>
      </c>
      <c r="G7" s="124"/>
      <c r="H7" s="124"/>
      <c r="I7" s="59"/>
    </row>
    <row r="8" spans="2:17" ht="24" customHeight="1">
      <c r="B8" s="123"/>
      <c r="C8" s="123"/>
      <c r="D8" s="123"/>
      <c r="E8" s="123"/>
      <c r="F8" s="124" t="s">
        <v>20</v>
      </c>
      <c r="G8" s="124"/>
      <c r="H8" s="124"/>
      <c r="I8" s="59"/>
      <c r="J8" s="19" t="str">
        <f>IF(I8&lt;I7,"Pārliecinieties, ka uzstādāmās elektrostacijas ražības simulācijā ir ņemts vērā eksporta jaudas ierobežojums!","")</f>
        <v/>
      </c>
    </row>
    <row r="9" spans="2:17" ht="7.5" customHeight="1">
      <c r="B9" s="14"/>
    </row>
    <row r="10" spans="2:17" ht="8.25" customHeight="1"/>
    <row r="11" spans="2:17" ht="41.25" customHeight="1">
      <c r="B11" s="126" t="s">
        <v>21</v>
      </c>
      <c r="C11" s="126"/>
      <c r="D11" s="126"/>
      <c r="E11" s="126"/>
      <c r="F11" s="126"/>
      <c r="G11" s="126"/>
      <c r="H11" s="126"/>
      <c r="I11" s="126"/>
      <c r="J11" s="126"/>
      <c r="K11" s="126"/>
      <c r="L11" s="126"/>
      <c r="M11" s="126"/>
      <c r="N11" s="126"/>
      <c r="O11" s="126"/>
      <c r="P11" s="126"/>
      <c r="Q11" s="126"/>
    </row>
    <row r="12" spans="2:17" ht="6.75" customHeight="1">
      <c r="B12" s="49"/>
      <c r="C12" s="49"/>
      <c r="D12" s="49"/>
      <c r="E12" s="49"/>
      <c r="F12" s="49"/>
      <c r="G12" s="49"/>
      <c r="H12" s="49"/>
      <c r="I12" s="49"/>
      <c r="J12" s="49"/>
      <c r="K12" s="49"/>
      <c r="L12" s="49"/>
      <c r="M12" s="49"/>
      <c r="N12" s="49"/>
    </row>
    <row r="13" spans="2:17" ht="24" customHeight="1">
      <c r="B13" s="134" t="s">
        <v>22</v>
      </c>
      <c r="C13" s="135"/>
      <c r="D13" s="145"/>
      <c r="E13" s="140" t="s">
        <v>23</v>
      </c>
      <c r="F13" s="141"/>
      <c r="G13" s="141"/>
      <c r="H13" s="141"/>
      <c r="I13" s="141"/>
      <c r="J13" s="141"/>
      <c r="K13" s="141"/>
      <c r="L13" s="141"/>
      <c r="M13" s="141"/>
      <c r="N13" s="141"/>
      <c r="O13" s="141"/>
      <c r="P13" s="141"/>
      <c r="Q13" s="142"/>
    </row>
    <row r="14" spans="2:17" ht="24" customHeight="1">
      <c r="B14" s="146"/>
      <c r="C14" s="147"/>
      <c r="D14" s="148"/>
      <c r="E14" s="65" t="s">
        <v>24</v>
      </c>
      <c r="F14" s="65" t="s">
        <v>24</v>
      </c>
      <c r="G14" s="65" t="s">
        <v>24</v>
      </c>
      <c r="H14" s="65" t="s">
        <v>24</v>
      </c>
      <c r="I14" s="65" t="s">
        <v>24</v>
      </c>
      <c r="J14" s="65" t="s">
        <v>24</v>
      </c>
      <c r="K14" s="65" t="s">
        <v>24</v>
      </c>
      <c r="L14" s="65" t="s">
        <v>24</v>
      </c>
      <c r="M14" s="65" t="s">
        <v>24</v>
      </c>
      <c r="N14" s="65" t="s">
        <v>24</v>
      </c>
      <c r="O14" s="65" t="s">
        <v>24</v>
      </c>
      <c r="P14" s="65" t="s">
        <v>24</v>
      </c>
      <c r="Q14" s="66" t="s">
        <v>25</v>
      </c>
    </row>
    <row r="15" spans="2:17" ht="24" customHeight="1">
      <c r="B15" s="125"/>
      <c r="C15" s="125"/>
      <c r="D15" s="125"/>
      <c r="E15" s="50"/>
      <c r="F15" s="50"/>
      <c r="G15" s="50"/>
      <c r="H15" s="50"/>
      <c r="I15" s="50"/>
      <c r="J15" s="50"/>
      <c r="K15" s="50"/>
      <c r="L15" s="50"/>
      <c r="M15" s="50"/>
      <c r="N15" s="50"/>
      <c r="O15" s="50"/>
      <c r="P15" s="50"/>
      <c r="Q15" s="53">
        <f>SUM(E15:P15)</f>
        <v>0</v>
      </c>
    </row>
    <row r="16" spans="2:17" ht="24" customHeight="1">
      <c r="B16" s="125"/>
      <c r="C16" s="125"/>
      <c r="D16" s="125"/>
      <c r="E16" s="50"/>
      <c r="F16" s="50"/>
      <c r="G16" s="50"/>
      <c r="H16" s="50"/>
      <c r="I16" s="50"/>
      <c r="J16" s="50"/>
      <c r="K16" s="50"/>
      <c r="L16" s="50"/>
      <c r="M16" s="50"/>
      <c r="N16" s="50"/>
      <c r="O16" s="50"/>
      <c r="P16" s="50"/>
      <c r="Q16" s="53">
        <f t="shared" ref="Q16:Q17" si="0">SUM(E16:P16)</f>
        <v>0</v>
      </c>
    </row>
    <row r="17" spans="2:17" ht="24" customHeight="1">
      <c r="B17" s="125"/>
      <c r="C17" s="125"/>
      <c r="D17" s="125"/>
      <c r="E17" s="50"/>
      <c r="F17" s="50"/>
      <c r="G17" s="50"/>
      <c r="H17" s="50"/>
      <c r="I17" s="50"/>
      <c r="J17" s="50"/>
      <c r="K17" s="50"/>
      <c r="L17" s="50"/>
      <c r="M17" s="50"/>
      <c r="N17" s="50"/>
      <c r="O17" s="50"/>
      <c r="P17" s="50"/>
      <c r="Q17" s="53">
        <f t="shared" si="0"/>
        <v>0</v>
      </c>
    </row>
    <row r="18" spans="2:17" s="12" customFormat="1" ht="10.5" customHeight="1">
      <c r="B18" s="32"/>
      <c r="C18" s="32"/>
      <c r="D18" s="32"/>
      <c r="E18" s="32"/>
      <c r="F18" s="32"/>
      <c r="G18" s="32"/>
      <c r="H18" s="32"/>
      <c r="I18" s="32"/>
      <c r="J18" s="32"/>
      <c r="K18" s="32"/>
      <c r="L18" s="32"/>
      <c r="M18" s="32"/>
      <c r="N18" s="32"/>
    </row>
    <row r="19" spans="2:17" ht="24" customHeight="1">
      <c r="B19" s="127" t="s">
        <v>26</v>
      </c>
      <c r="C19" s="127"/>
      <c r="D19" s="127"/>
      <c r="E19" s="127"/>
      <c r="F19" s="127"/>
      <c r="G19" s="128" t="s">
        <v>27</v>
      </c>
      <c r="H19" s="128"/>
      <c r="I19" s="128"/>
      <c r="J19" s="128"/>
      <c r="K19" s="129"/>
      <c r="L19" s="130" t="s">
        <v>28</v>
      </c>
      <c r="M19" s="132" t="s">
        <v>29</v>
      </c>
      <c r="N19" s="133"/>
      <c r="O19" s="4"/>
    </row>
    <row r="20" spans="2:17" s="4" customFormat="1" ht="86.25" customHeight="1">
      <c r="B20" s="134" t="s">
        <v>22</v>
      </c>
      <c r="C20" s="135"/>
      <c r="D20" s="136"/>
      <c r="E20" s="56" t="s">
        <v>30</v>
      </c>
      <c r="F20" s="56" t="s">
        <v>31</v>
      </c>
      <c r="G20" s="67" t="s">
        <v>32</v>
      </c>
      <c r="H20" s="67" t="s">
        <v>33</v>
      </c>
      <c r="I20" s="33" t="s">
        <v>34</v>
      </c>
      <c r="J20" s="33" t="s">
        <v>35</v>
      </c>
      <c r="K20" s="33" t="s">
        <v>36</v>
      </c>
      <c r="L20" s="131"/>
      <c r="M20" s="33" t="s">
        <v>37</v>
      </c>
      <c r="N20" s="33" t="s">
        <v>38</v>
      </c>
      <c r="P20" s="144" t="s">
        <v>39</v>
      </c>
      <c r="Q20" s="144" t="s">
        <v>40</v>
      </c>
    </row>
    <row r="21" spans="2:17" ht="24" customHeight="1">
      <c r="B21" s="137" t="str">
        <f>IF(B15&lt;&gt;"",B15,"")</f>
        <v/>
      </c>
      <c r="C21" s="138"/>
      <c r="D21" s="139"/>
      <c r="E21" s="53">
        <f t="shared" ref="E21" si="1">Q15</f>
        <v>0</v>
      </c>
      <c r="F21" s="53">
        <f t="shared" ref="F21" si="2">E21*2.5</f>
        <v>0</v>
      </c>
      <c r="G21" s="55" t="s">
        <v>41</v>
      </c>
      <c r="H21" s="46"/>
      <c r="I21" s="68"/>
      <c r="J21" s="69"/>
      <c r="K21" s="69"/>
      <c r="L21" s="45" t="str">
        <f>IFERROR(IF(E21/K21&gt;100%,100%,ROUND(E21/K21,2)),"")</f>
        <v/>
      </c>
      <c r="M21" s="53">
        <f>F21-((E21-K21)*2.5+K21)</f>
        <v>0</v>
      </c>
      <c r="N21" s="96">
        <f>ROUNDDOWN(K21*0.109,2)</f>
        <v>0</v>
      </c>
      <c r="O21" s="19"/>
      <c r="P21" s="144"/>
      <c r="Q21" s="144"/>
    </row>
    <row r="22" spans="2:17" ht="24" customHeight="1">
      <c r="B22" s="137" t="str">
        <f t="shared" ref="B22:B23" si="3">IF(B16&lt;&gt;"",B16,"")</f>
        <v/>
      </c>
      <c r="C22" s="138"/>
      <c r="D22" s="139"/>
      <c r="E22" s="53">
        <f t="shared" ref="E22:E23" si="4">Q16</f>
        <v>0</v>
      </c>
      <c r="F22" s="53">
        <f t="shared" ref="F22:F23" si="5">E22*2.5</f>
        <v>0</v>
      </c>
      <c r="G22" s="55" t="s">
        <v>41</v>
      </c>
      <c r="H22" s="46"/>
      <c r="I22" s="68"/>
      <c r="J22" s="69"/>
      <c r="K22" s="69"/>
      <c r="L22" s="45" t="str">
        <f t="shared" ref="L22:L23" si="6">IFERROR(IF(E22/K22&gt;100%,100%,ROUND(E22/K22,2)),"")</f>
        <v/>
      </c>
      <c r="M22" s="53">
        <f>F22-((E22-K22)*2.5+K22)</f>
        <v>0</v>
      </c>
      <c r="N22" s="96">
        <f t="shared" ref="N22:N23" si="7">ROUNDDOWN(K22*0.109,2)</f>
        <v>0</v>
      </c>
      <c r="O22" s="19"/>
      <c r="P22" s="144"/>
      <c r="Q22" s="144"/>
    </row>
    <row r="23" spans="2:17" ht="24" customHeight="1">
      <c r="B23" s="137" t="str">
        <f t="shared" si="3"/>
        <v/>
      </c>
      <c r="C23" s="138"/>
      <c r="D23" s="139"/>
      <c r="E23" s="53">
        <f t="shared" si="4"/>
        <v>0</v>
      </c>
      <c r="F23" s="53">
        <f t="shared" si="5"/>
        <v>0</v>
      </c>
      <c r="G23" s="55" t="s">
        <v>41</v>
      </c>
      <c r="H23" s="46"/>
      <c r="I23" s="70"/>
      <c r="J23" s="71"/>
      <c r="K23" s="71"/>
      <c r="L23" s="45" t="str">
        <f t="shared" si="6"/>
        <v/>
      </c>
      <c r="M23" s="53">
        <f>F23-((E23-K23)*2.5+K23)</f>
        <v>0</v>
      </c>
      <c r="N23" s="96">
        <f t="shared" si="7"/>
        <v>0</v>
      </c>
      <c r="O23" s="19"/>
      <c r="P23" s="144"/>
      <c r="Q23" s="144"/>
    </row>
    <row r="24" spans="2:17" ht="24" customHeight="1">
      <c r="B24" s="17"/>
      <c r="D24" s="47" t="s">
        <v>42</v>
      </c>
      <c r="E24" s="54">
        <f>SUM(E21:E23)</f>
        <v>0</v>
      </c>
      <c r="F24" s="54">
        <f>SUM(F21:F23)</f>
        <v>0</v>
      </c>
      <c r="G24" s="52"/>
      <c r="H24" s="47" t="s">
        <v>42</v>
      </c>
      <c r="I24" s="72">
        <f>SUM(I21:I23)</f>
        <v>0</v>
      </c>
      <c r="J24" s="73">
        <f>SUM(J21:J23)</f>
        <v>0</v>
      </c>
      <c r="K24" s="73">
        <f>SUM(K21:K23)</f>
        <v>0</v>
      </c>
      <c r="L24" s="52"/>
      <c r="M24" s="51">
        <f>SUM(M21:M23)</f>
        <v>0</v>
      </c>
      <c r="N24" s="97">
        <f>SUM(N21:N23)</f>
        <v>0</v>
      </c>
      <c r="O24" s="19"/>
      <c r="P24" s="48"/>
      <c r="Q24" s="62">
        <f>K24*P24</f>
        <v>0</v>
      </c>
    </row>
    <row r="25" spans="2:17" ht="7.5" customHeight="1"/>
    <row r="26" spans="2:17">
      <c r="H26" s="9" t="str">
        <f>IF(L21&lt;80%,"Vismaz 80% no saražotās enerģijas jāizmanto komersanta pašpatēriņam gada griezumā!",IF(L22&lt;80%,"Vismaz 80% no saražotās enerģijas jāizmanto komersanta pašpatēriņam gada griezumā!",IF(L23&lt;80%,"Vismaz 80% no saražotās enerģijas jāizmanto komersanta pašpatēriņam gada griezumā!","")))</f>
        <v/>
      </c>
    </row>
    <row r="27" spans="2:17"/>
    <row r="28" spans="2:17" ht="53.25" customHeight="1">
      <c r="B28" s="126" t="s">
        <v>81</v>
      </c>
      <c r="C28" s="126"/>
      <c r="D28" s="126"/>
      <c r="E28" s="126"/>
      <c r="F28" s="126"/>
      <c r="G28" s="126"/>
      <c r="H28" s="126"/>
      <c r="I28" s="126"/>
      <c r="J28" s="126"/>
      <c r="K28" s="126"/>
      <c r="L28" s="126"/>
      <c r="M28" s="126"/>
      <c r="N28" s="126"/>
      <c r="O28" s="126"/>
      <c r="P28" s="126"/>
      <c r="Q28" s="126"/>
    </row>
    <row r="29" spans="2:17" s="12" customFormat="1" ht="11.25" customHeight="1">
      <c r="B29" s="35"/>
      <c r="C29" s="35"/>
      <c r="D29" s="35"/>
      <c r="E29" s="35"/>
      <c r="F29" s="35"/>
      <c r="G29" s="35"/>
      <c r="H29" s="35"/>
      <c r="I29" s="35"/>
      <c r="J29" s="35"/>
      <c r="K29" s="35"/>
      <c r="L29" s="35"/>
      <c r="M29" s="35"/>
      <c r="N29" s="35"/>
    </row>
    <row r="30" spans="2:17" ht="9.75" customHeight="1"/>
    <row r="31" spans="2:17" ht="24.75" customHeight="1">
      <c r="B31" s="127" t="s">
        <v>26</v>
      </c>
      <c r="C31" s="127"/>
      <c r="D31" s="127"/>
      <c r="E31" s="127"/>
      <c r="F31" s="127"/>
      <c r="G31" s="128" t="s">
        <v>27</v>
      </c>
      <c r="H31" s="128"/>
      <c r="I31" s="128"/>
      <c r="J31" s="128"/>
      <c r="K31" s="129"/>
      <c r="L31" s="130" t="s">
        <v>28</v>
      </c>
      <c r="M31" s="132" t="s">
        <v>29</v>
      </c>
      <c r="N31" s="133"/>
      <c r="O31" s="4"/>
    </row>
    <row r="32" spans="2:17" s="4" customFormat="1" ht="86.25" customHeight="1">
      <c r="B32" s="134" t="s">
        <v>22</v>
      </c>
      <c r="C32" s="135"/>
      <c r="D32" s="136"/>
      <c r="E32" s="56" t="s">
        <v>30</v>
      </c>
      <c r="F32" s="56" t="s">
        <v>31</v>
      </c>
      <c r="G32" s="67" t="s">
        <v>32</v>
      </c>
      <c r="H32" s="67" t="s">
        <v>33</v>
      </c>
      <c r="I32" s="33" t="s">
        <v>34</v>
      </c>
      <c r="J32" s="33" t="s">
        <v>35</v>
      </c>
      <c r="K32" s="33" t="s">
        <v>36</v>
      </c>
      <c r="L32" s="131"/>
      <c r="M32" s="33" t="s">
        <v>37</v>
      </c>
      <c r="N32" s="33" t="s">
        <v>38</v>
      </c>
      <c r="P32" s="119" t="s">
        <v>39</v>
      </c>
      <c r="Q32" s="119" t="s">
        <v>40</v>
      </c>
    </row>
    <row r="33" spans="2:22" ht="24.75" customHeight="1">
      <c r="B33" s="125"/>
      <c r="C33" s="125"/>
      <c r="D33" s="125"/>
      <c r="E33" s="83" t="s">
        <v>43</v>
      </c>
      <c r="F33" s="84" t="s">
        <v>43</v>
      </c>
      <c r="G33" s="55" t="s">
        <v>41</v>
      </c>
      <c r="H33" s="46"/>
      <c r="I33" s="68"/>
      <c r="J33" s="69"/>
      <c r="K33" s="69"/>
      <c r="L33" s="57"/>
      <c r="M33" s="57"/>
      <c r="N33" s="96">
        <f>ROUNDDOWN(K33*0.109,2)</f>
        <v>0</v>
      </c>
      <c r="P33" s="119"/>
      <c r="Q33" s="119"/>
    </row>
    <row r="34" spans="2:22" ht="24.75" customHeight="1">
      <c r="B34" s="125"/>
      <c r="C34" s="125"/>
      <c r="D34" s="125"/>
      <c r="E34" s="85" t="s">
        <v>43</v>
      </c>
      <c r="F34" s="86" t="s">
        <v>43</v>
      </c>
      <c r="G34" s="55" t="s">
        <v>41</v>
      </c>
      <c r="H34" s="46"/>
      <c r="I34" s="68"/>
      <c r="J34" s="69"/>
      <c r="K34" s="69"/>
      <c r="L34" s="57"/>
      <c r="M34" s="57"/>
      <c r="N34" s="96">
        <f t="shared" ref="N34:N35" si="8">ROUNDDOWN(K34*0.109,2)</f>
        <v>0</v>
      </c>
      <c r="P34" s="119"/>
      <c r="Q34" s="119"/>
    </row>
    <row r="35" spans="2:22" ht="24.75" customHeight="1">
      <c r="B35" s="125"/>
      <c r="C35" s="125"/>
      <c r="D35" s="125"/>
      <c r="E35" s="85" t="s">
        <v>43</v>
      </c>
      <c r="F35" s="86" t="s">
        <v>43</v>
      </c>
      <c r="G35" s="55" t="s">
        <v>41</v>
      </c>
      <c r="H35" s="46"/>
      <c r="I35" s="70"/>
      <c r="J35" s="71"/>
      <c r="K35" s="71"/>
      <c r="L35" s="57"/>
      <c r="M35" s="57"/>
      <c r="N35" s="96">
        <f t="shared" si="8"/>
        <v>0</v>
      </c>
      <c r="P35" s="119"/>
      <c r="Q35" s="119"/>
    </row>
    <row r="36" spans="2:22" s="34" customFormat="1" ht="24.75" customHeight="1">
      <c r="B36" s="17"/>
      <c r="C36" s="3"/>
      <c r="D36" s="61"/>
      <c r="E36" s="60"/>
      <c r="F36" s="60"/>
      <c r="G36" s="52"/>
      <c r="H36" s="47" t="s">
        <v>42</v>
      </c>
      <c r="I36" s="72">
        <f>SUM(I33:I35)</f>
        <v>0</v>
      </c>
      <c r="J36" s="73">
        <f>SUM(J33:J35)</f>
        <v>0</v>
      </c>
      <c r="K36" s="73">
        <f>SUM(K33:K35)</f>
        <v>0</v>
      </c>
      <c r="L36" s="58"/>
      <c r="M36" s="58"/>
      <c r="N36" s="97">
        <f>SUM(N33:N35)</f>
        <v>0</v>
      </c>
      <c r="P36" s="48"/>
      <c r="Q36" s="62">
        <f>K36*P36</f>
        <v>0</v>
      </c>
    </row>
    <row r="37" spans="2:22" s="34" customFormat="1" ht="24.75" customHeight="1">
      <c r="B37" s="17"/>
      <c r="C37" s="3"/>
      <c r="D37" s="61"/>
      <c r="E37" s="60"/>
      <c r="F37" s="60"/>
      <c r="G37" s="52"/>
      <c r="H37" s="61"/>
      <c r="I37" s="80"/>
      <c r="J37" s="80"/>
      <c r="K37" s="80"/>
      <c r="L37" s="60"/>
      <c r="M37" s="60"/>
      <c r="N37" s="81"/>
      <c r="Q37" s="82"/>
    </row>
    <row r="38" spans="2:22" ht="53.25" customHeight="1">
      <c r="B38" s="126" t="s">
        <v>79</v>
      </c>
      <c r="C38" s="126"/>
      <c r="D38" s="126"/>
      <c r="E38" s="126"/>
      <c r="F38" s="126"/>
      <c r="G38" s="126"/>
      <c r="H38" s="126"/>
      <c r="I38" s="126"/>
      <c r="J38" s="126"/>
      <c r="K38" s="126"/>
      <c r="L38" s="126"/>
      <c r="M38" s="126"/>
      <c r="N38" s="126"/>
      <c r="O38" s="126"/>
      <c r="P38" s="126"/>
      <c r="Q38" s="126"/>
    </row>
    <row r="39" spans="2:22" s="34" customFormat="1" ht="24.75" customHeight="1">
      <c r="B39" s="17"/>
      <c r="C39" s="3"/>
      <c r="D39" s="61"/>
      <c r="E39" s="60"/>
      <c r="F39" s="60"/>
      <c r="G39" s="52"/>
      <c r="H39" s="61"/>
      <c r="I39" s="80"/>
      <c r="J39" s="80"/>
      <c r="K39" s="80"/>
      <c r="L39" s="60"/>
      <c r="M39" s="60"/>
      <c r="N39" s="81"/>
      <c r="Q39" s="82"/>
    </row>
    <row r="40" spans="2:22" ht="24" customHeight="1">
      <c r="B40" s="153" t="s">
        <v>44</v>
      </c>
      <c r="C40" s="153"/>
      <c r="D40" s="153"/>
      <c r="E40" s="153"/>
      <c r="F40" s="153" t="s">
        <v>45</v>
      </c>
      <c r="G40" s="153"/>
      <c r="H40" s="153"/>
      <c r="I40" s="69"/>
      <c r="J40" s="19"/>
    </row>
    <row r="41" spans="2:22" ht="24" customHeight="1">
      <c r="B41" s="153"/>
      <c r="C41" s="153"/>
      <c r="D41" s="153"/>
      <c r="E41" s="153"/>
      <c r="F41" s="153" t="s">
        <v>46</v>
      </c>
      <c r="G41" s="153"/>
      <c r="H41" s="153"/>
      <c r="I41" s="69"/>
      <c r="J41" s="19"/>
    </row>
    <row r="42" spans="2:22" ht="24" customHeight="1">
      <c r="J42" s="19"/>
    </row>
    <row r="43" spans="2:22" ht="24" customHeight="1">
      <c r="B43" s="153" t="s">
        <v>47</v>
      </c>
      <c r="C43" s="153"/>
      <c r="D43" s="153"/>
      <c r="E43" s="153"/>
      <c r="F43" s="154"/>
      <c r="G43" s="155"/>
      <c r="H43" s="155"/>
      <c r="I43" s="156"/>
    </row>
    <row r="44" spans="2:22" ht="24" customHeight="1">
      <c r="B44" s="153"/>
      <c r="C44" s="153"/>
      <c r="D44" s="153"/>
      <c r="E44" s="153"/>
      <c r="F44" s="157"/>
      <c r="G44" s="158"/>
      <c r="H44" s="158"/>
      <c r="I44" s="159"/>
      <c r="J44" s="19" t="str">
        <f>IF(I44&lt;I43,"Pārliecinieties, ka uzstādāmās elektrostacijas ražības simulācijā ir ņemts vērā eksporta jaudas ierobežojums!","")</f>
        <v/>
      </c>
    </row>
    <row r="45" spans="2:22" s="34" customFormat="1" ht="24.75" customHeight="1">
      <c r="B45" s="17"/>
      <c r="C45" s="3"/>
      <c r="D45" s="61"/>
      <c r="E45" s="60"/>
      <c r="F45" s="60"/>
      <c r="G45" s="52"/>
      <c r="H45" s="61"/>
      <c r="I45" s="80"/>
      <c r="J45" s="80"/>
      <c r="K45" s="80"/>
      <c r="L45" s="60"/>
      <c r="M45" s="60"/>
      <c r="N45" s="81"/>
      <c r="Q45" s="82"/>
    </row>
    <row r="46" spans="2:22" ht="30.75" customHeight="1">
      <c r="B46" s="113" t="s">
        <v>80</v>
      </c>
      <c r="C46" s="114"/>
      <c r="D46" s="114"/>
      <c r="E46" s="114"/>
      <c r="F46" s="117"/>
      <c r="G46" s="95" t="str">
        <f>IF(F46="NĒ","Maksimālā pieļaujamā enerģijas uzkrāšanas jauda jānosaka, paredzot, ka vismaz 75% no gada griezumā akumulētās enerģijas tiks akumulēta no tieši pieslēgtas atjaunīgās enerģijas ražošanas iekārtas!","")</f>
        <v/>
      </c>
      <c r="H46" s="92"/>
      <c r="I46" s="92"/>
      <c r="J46" s="93"/>
      <c r="K46" s="93"/>
      <c r="L46" s="93"/>
      <c r="M46" s="93"/>
      <c r="N46" s="93"/>
      <c r="O46" s="93"/>
      <c r="P46" s="93"/>
      <c r="Q46" s="93"/>
      <c r="R46" s="94"/>
      <c r="S46" s="94"/>
      <c r="T46" s="94"/>
      <c r="U46" s="94"/>
      <c r="V46" s="94"/>
    </row>
    <row r="47" spans="2:22">
      <c r="B47" s="115"/>
      <c r="C47" s="116"/>
      <c r="D47" s="116"/>
      <c r="E47" s="116"/>
      <c r="F47" s="118"/>
      <c r="G47" s="92"/>
      <c r="H47" s="92"/>
      <c r="I47" s="92"/>
      <c r="J47" s="93"/>
      <c r="K47" s="93"/>
      <c r="L47" s="93"/>
      <c r="M47" s="93"/>
      <c r="N47" s="93"/>
      <c r="O47" s="93"/>
      <c r="P47" s="93"/>
      <c r="Q47" s="93"/>
      <c r="R47" s="94"/>
      <c r="S47" s="94"/>
      <c r="T47" s="94"/>
      <c r="U47" s="94"/>
      <c r="V47" s="94"/>
    </row>
    <row r="48" spans="2:22" s="34" customFormat="1" ht="24.75" customHeight="1">
      <c r="B48" s="17"/>
      <c r="C48" s="3"/>
      <c r="D48" s="61"/>
      <c r="E48" s="60"/>
      <c r="F48" s="60"/>
      <c r="G48" s="52"/>
      <c r="H48" s="61"/>
      <c r="I48" s="80"/>
      <c r="J48" s="80"/>
      <c r="K48" s="80"/>
      <c r="L48" s="60"/>
      <c r="M48" s="60"/>
      <c r="N48" s="81"/>
      <c r="Q48" s="82"/>
    </row>
    <row r="49" spans="2:17" ht="37.5" customHeight="1" thickBot="1">
      <c r="B49" s="36" t="s">
        <v>48</v>
      </c>
      <c r="C49" s="36"/>
      <c r="D49" s="36"/>
      <c r="E49" s="36"/>
      <c r="F49" s="36"/>
      <c r="G49" s="36"/>
      <c r="H49" s="36"/>
      <c r="I49" s="36"/>
      <c r="J49" s="36"/>
      <c r="K49" s="36"/>
      <c r="L49" s="36"/>
      <c r="M49" s="36"/>
      <c r="N49" s="36"/>
      <c r="O49" s="36"/>
      <c r="P49" s="36"/>
      <c r="Q49" s="36"/>
    </row>
    <row r="50" spans="2:17" ht="9.75" customHeight="1"/>
    <row r="51" spans="2:17" ht="25.5" customHeight="1">
      <c r="B51" s="149" t="s">
        <v>49</v>
      </c>
      <c r="C51" s="149"/>
      <c r="D51" s="149"/>
      <c r="E51" s="149"/>
      <c r="F51" s="149"/>
      <c r="G51" s="149"/>
      <c r="H51" s="152">
        <f>IF(AND(N36&gt;0,N24&gt;0),"Kļūda!",IF(N36&gt;0,N36,IF(N24&gt;0,N24,0)))</f>
        <v>0</v>
      </c>
      <c r="I51" s="152"/>
      <c r="J51" s="18" t="str">
        <f>IF(H51="Kļūda!","Jāaizpilda tikai A vai B, abus aizpildīt nedrīkst!"," ")</f>
        <v xml:space="preserve"> </v>
      </c>
      <c r="K51" s="2"/>
      <c r="M51" s="5"/>
      <c r="N51" s="5"/>
      <c r="O51" s="5"/>
      <c r="P51" s="5"/>
      <c r="Q51" s="5"/>
    </row>
    <row r="52" spans="2:17" ht="44.25" customHeight="1">
      <c r="B52" s="149" t="s">
        <v>50</v>
      </c>
      <c r="C52" s="149"/>
      <c r="D52" s="149"/>
      <c r="E52" s="149"/>
      <c r="F52" s="149"/>
      <c r="G52" s="149"/>
      <c r="H52" s="150">
        <f>ROUNDDOWN(IFERROR((H51/'Vispārīga informācija'!J11)*1000,0),2)</f>
        <v>0</v>
      </c>
      <c r="I52" s="150"/>
      <c r="J52" s="16"/>
    </row>
    <row r="53" spans="2:17" ht="29.25" customHeight="1">
      <c r="B53" s="149" t="s">
        <v>51</v>
      </c>
      <c r="C53" s="149"/>
      <c r="D53" s="149"/>
      <c r="E53" s="149"/>
      <c r="F53" s="149"/>
      <c r="G53" s="149"/>
      <c r="H53" s="151">
        <f>IF(OR(MIN(L21:L23)&gt;=80%,N36&gt;0),IF(H52&gt;='Sheet2 Slēpt'!D4,"6",IF(H52&gt;='Sheet2 Slēpt'!D5,"5",IF(H52&gt;='Sheet2 Slēpt'!D6,"4",IF(H52&gt;='Sheet2 Slēpt'!D7,"3",IF(H52&gt;='Sheet2 Slēpt'!D8,"2",IF(H52&lt;='Sheet2 Slēpt'!D9,"0","")))))),0)</f>
        <v>0</v>
      </c>
      <c r="I53" s="151"/>
      <c r="J53" s="64"/>
      <c r="K53" s="12"/>
      <c r="L53" s="12"/>
      <c r="M53" s="12"/>
      <c r="N53" s="12"/>
      <c r="O53" s="12"/>
      <c r="P53" s="12"/>
      <c r="Q53" s="12"/>
    </row>
    <row r="54" spans="2:17" ht="20.25" customHeight="1">
      <c r="C54" s="19"/>
      <c r="D54" s="13"/>
      <c r="F54" s="15"/>
      <c r="G54" s="15"/>
      <c r="H54" s="15"/>
      <c r="M54" s="1"/>
      <c r="N54" s="1"/>
      <c r="O54" s="1"/>
      <c r="P54" s="1"/>
      <c r="Q54" s="1"/>
    </row>
    <row r="55" spans="2:17" ht="7.5" customHeight="1" thickBot="1">
      <c r="B55" s="36"/>
      <c r="C55" s="36"/>
      <c r="D55" s="36"/>
      <c r="E55" s="36"/>
      <c r="F55" s="36"/>
      <c r="G55" s="36"/>
      <c r="H55" s="36"/>
      <c r="I55" s="36"/>
      <c r="J55" s="36"/>
      <c r="K55" s="36"/>
      <c r="L55" s="36"/>
      <c r="M55" s="36"/>
      <c r="N55" s="36"/>
      <c r="O55" s="36"/>
      <c r="P55" s="36"/>
      <c r="Q55" s="36"/>
    </row>
    <row r="56" spans="2:17" ht="26.25" customHeight="1">
      <c r="B56" s="37" t="s">
        <v>15</v>
      </c>
      <c r="C56" s="37"/>
      <c r="D56" s="37"/>
      <c r="E56" s="37"/>
      <c r="F56" s="37"/>
      <c r="G56" s="37"/>
      <c r="H56" s="37"/>
      <c r="I56" s="37"/>
      <c r="J56" s="37"/>
      <c r="K56" s="37"/>
      <c r="L56" s="37"/>
      <c r="M56" s="37"/>
      <c r="N56" s="37"/>
      <c r="O56" s="37"/>
    </row>
    <row r="57" spans="2:17" ht="15" hidden="1" customHeight="1">
      <c r="B57" s="37"/>
      <c r="C57" s="37"/>
      <c r="D57" s="37"/>
      <c r="E57" s="37"/>
      <c r="F57" s="37"/>
      <c r="G57" s="37"/>
      <c r="H57" s="37"/>
      <c r="I57" s="37"/>
      <c r="J57" s="37"/>
      <c r="K57" s="37"/>
      <c r="L57" s="37"/>
      <c r="M57" s="37"/>
      <c r="N57" s="37"/>
      <c r="O57" s="37"/>
    </row>
    <row r="58" spans="2:17" ht="42" hidden="1" customHeight="1">
      <c r="B58" s="37"/>
      <c r="C58" s="37"/>
      <c r="D58" s="37"/>
      <c r="E58" s="37"/>
      <c r="F58" s="37"/>
      <c r="G58" s="37"/>
      <c r="H58" s="37"/>
      <c r="I58" s="37"/>
      <c r="J58" s="37"/>
      <c r="K58" s="37"/>
      <c r="L58" s="37"/>
      <c r="M58" s="37"/>
      <c r="N58" s="37"/>
      <c r="O58" s="37"/>
    </row>
    <row r="59" spans="2:17"/>
    <row r="60" spans="2:17"/>
    <row r="61" spans="2:17"/>
    <row r="65"/>
    <row r="66"/>
    <row r="67"/>
    <row r="68"/>
  </sheetData>
  <sheetProtection algorithmName="SHA-512" hashValue="n5VwhlcvqRTAHKqexhmw9soT3jNns6qgj62Qvx2r0jav+xzOIwKduK3w0iuz4UmISODqxWWtdX5YE0U3P6DIYQ==" saltValue="0P1Fv5A+k6d8Noqs3aX8fA==" spinCount="100000" sheet="1" formatCells="0" formatColumns="0" formatRows="0"/>
  <mergeCells count="46">
    <mergeCell ref="B38:Q38"/>
    <mergeCell ref="B40:E41"/>
    <mergeCell ref="F40:H40"/>
    <mergeCell ref="F41:H41"/>
    <mergeCell ref="B43:E44"/>
    <mergeCell ref="F43:I44"/>
    <mergeCell ref="B52:G52"/>
    <mergeCell ref="H52:I52"/>
    <mergeCell ref="B53:G53"/>
    <mergeCell ref="H53:I53"/>
    <mergeCell ref="B51:G51"/>
    <mergeCell ref="H51:I51"/>
    <mergeCell ref="B2:Q2"/>
    <mergeCell ref="M19:N19"/>
    <mergeCell ref="L19:L20"/>
    <mergeCell ref="G19:K19"/>
    <mergeCell ref="B19:F19"/>
    <mergeCell ref="B20:D20"/>
    <mergeCell ref="P20:P23"/>
    <mergeCell ref="Q20:Q23"/>
    <mergeCell ref="B16:D16"/>
    <mergeCell ref="B17:D17"/>
    <mergeCell ref="B13:D14"/>
    <mergeCell ref="B21:D21"/>
    <mergeCell ref="B22:D22"/>
    <mergeCell ref="B32:D32"/>
    <mergeCell ref="B15:D15"/>
    <mergeCell ref="B23:D23"/>
    <mergeCell ref="E13:Q13"/>
    <mergeCell ref="B11:Q11"/>
    <mergeCell ref="B46:E47"/>
    <mergeCell ref="F46:F47"/>
    <mergeCell ref="P32:P35"/>
    <mergeCell ref="Q32:Q35"/>
    <mergeCell ref="B5:Q5"/>
    <mergeCell ref="B7:E8"/>
    <mergeCell ref="F7:H7"/>
    <mergeCell ref="F8:H8"/>
    <mergeCell ref="B33:D33"/>
    <mergeCell ref="B34:D34"/>
    <mergeCell ref="B35:D35"/>
    <mergeCell ref="B28:Q28"/>
    <mergeCell ref="B31:F31"/>
    <mergeCell ref="G31:K31"/>
    <mergeCell ref="L31:L32"/>
    <mergeCell ref="M31:N31"/>
  </mergeCells>
  <conditionalFormatting sqref="B15:B17">
    <cfRule type="containsBlanks" dxfId="15" priority="22">
      <formula>LEN(TRIM(B15))=0</formula>
    </cfRule>
  </conditionalFormatting>
  <conditionalFormatting sqref="B21:B23">
    <cfRule type="containsText" dxfId="14" priority="14" operator="containsText" text="DD.MM.GGGG">
      <formula>NOT(ISERROR(SEARCH("DD.MM.GGGG",B21)))</formula>
    </cfRule>
  </conditionalFormatting>
  <conditionalFormatting sqref="B33:B35">
    <cfRule type="containsBlanks" dxfId="13" priority="19">
      <formula>LEN(TRIM(B33))=0</formula>
    </cfRule>
  </conditionalFormatting>
  <conditionalFormatting sqref="B21:D23">
    <cfRule type="containsBlanks" dxfId="12" priority="10">
      <formula>LEN(TRIM(B21))=0</formula>
    </cfRule>
  </conditionalFormatting>
  <conditionalFormatting sqref="E14:P14">
    <cfRule type="containsText" dxfId="11" priority="26" operator="containsText" text="DD.MM.GGGG">
      <formula>NOT(ISERROR(SEARCH("DD.MM.GGGG",E14)))</formula>
    </cfRule>
  </conditionalFormatting>
  <conditionalFormatting sqref="E15:P17">
    <cfRule type="notContainsBlanks" dxfId="10" priority="13">
      <formula>LEN(TRIM(E15))&gt;0</formula>
    </cfRule>
    <cfRule type="containsBlanks" dxfId="9" priority="25">
      <formula>LEN(TRIM(E15))=0</formula>
    </cfRule>
  </conditionalFormatting>
  <conditionalFormatting sqref="F43">
    <cfRule type="containsBlanks" dxfId="8" priority="3">
      <formula>LEN(TRIM(F43))=0</formula>
    </cfRule>
  </conditionalFormatting>
  <conditionalFormatting sqref="G33:K35">
    <cfRule type="containsBlanks" dxfId="7" priority="15">
      <formula>LEN(TRIM(G33))=0</formula>
    </cfRule>
  </conditionalFormatting>
  <conditionalFormatting sqref="G21:L23">
    <cfRule type="containsBlanks" dxfId="6" priority="9">
      <formula>LEN(TRIM(G21))=0</formula>
    </cfRule>
  </conditionalFormatting>
  <conditionalFormatting sqref="H51:I51">
    <cfRule type="containsText" dxfId="5" priority="35" operator="containsText" text="Kļūda">
      <formula>NOT(ISERROR(SEARCH("Kļūda",H51)))</formula>
    </cfRule>
  </conditionalFormatting>
  <conditionalFormatting sqref="I7:I8">
    <cfRule type="containsBlanks" dxfId="4" priority="21">
      <formula>LEN(TRIM(I7))=0</formula>
    </cfRule>
  </conditionalFormatting>
  <conditionalFormatting sqref="I40:I41">
    <cfRule type="containsBlanks" dxfId="3" priority="2">
      <formula>LEN(TRIM(I40))=0</formula>
    </cfRule>
  </conditionalFormatting>
  <conditionalFormatting sqref="P24">
    <cfRule type="containsBlanks" dxfId="2" priority="18">
      <formula>LEN(TRIM(P24))=0</formula>
    </cfRule>
  </conditionalFormatting>
  <conditionalFormatting sqref="P36">
    <cfRule type="containsBlanks" dxfId="1" priority="16">
      <formula>LEN(TRIM(P36))=0</formula>
    </cfRule>
  </conditionalFormatting>
  <dataValidations count="2">
    <dataValidation type="list" allowBlank="1" showInputMessage="1" showErrorMessage="1" sqref="H21:H23 H33:H35" xr:uid="{E658602E-CCD4-43EB-A749-B0DF5152B9A9}">
      <formula1>"zeme,jumts,vairākas"</formula1>
    </dataValidation>
    <dataValidation type="list" allowBlank="1" showInputMessage="1" showErrorMessage="1" sqref="F46:F47" xr:uid="{D87C4724-094A-42CF-ADEF-1B055B0EE6C5}">
      <formula1>"JĀ,NĒ"</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3017E-9084-4ABE-B368-9844D5A41163}">
  <dimension ref="A1:F74"/>
  <sheetViews>
    <sheetView showGridLines="0" zoomScale="80" zoomScaleNormal="80" workbookViewId="0">
      <selection activeCell="B1" sqref="B1"/>
    </sheetView>
  </sheetViews>
  <sheetFormatPr defaultColWidth="0" defaultRowHeight="15" zeroHeight="1"/>
  <cols>
    <col min="1" max="1" width="3.5703125" customWidth="1"/>
    <col min="2" max="2" width="187.5703125" customWidth="1"/>
    <col min="3" max="3" width="70.140625" customWidth="1"/>
    <col min="4" max="4" width="69.85546875" customWidth="1"/>
    <col min="5" max="5" width="4.28515625" customWidth="1"/>
    <col min="6" max="16384" width="9.140625" hidden="1"/>
  </cols>
  <sheetData>
    <row r="1" spans="1:6" ht="30" customHeight="1"/>
    <row r="2" spans="1:6" ht="51.75" customHeight="1">
      <c r="B2" s="161" t="s">
        <v>52</v>
      </c>
      <c r="C2" s="162"/>
      <c r="D2" s="162"/>
    </row>
    <row r="3" spans="1:6" ht="51.75" customHeight="1">
      <c r="B3" s="88"/>
      <c r="C3" s="89"/>
      <c r="D3" s="89"/>
    </row>
    <row r="4" spans="1:6" s="91" customFormat="1" ht="90.75" customHeight="1">
      <c r="A4"/>
      <c r="B4" s="163" t="s">
        <v>78</v>
      </c>
      <c r="C4" s="163"/>
      <c r="D4" s="163"/>
      <c r="E4" s="90"/>
      <c r="F4" s="90"/>
    </row>
    <row r="5" spans="1:6" ht="43.5" customHeight="1"/>
    <row r="6" spans="1:6" ht="52.5" customHeight="1">
      <c r="B6" s="38"/>
      <c r="C6" s="160" t="s">
        <v>53</v>
      </c>
      <c r="D6" s="160"/>
    </row>
    <row r="7" spans="1:6" ht="22.5">
      <c r="B7" s="42" t="s">
        <v>54</v>
      </c>
      <c r="C7" s="41" t="s">
        <v>55</v>
      </c>
      <c r="D7" s="41" t="s">
        <v>56</v>
      </c>
    </row>
    <row r="8" spans="1:6" ht="26.25" customHeight="1">
      <c r="B8" s="63" t="s">
        <v>57</v>
      </c>
      <c r="C8" s="75" t="s">
        <v>58</v>
      </c>
      <c r="D8" s="75" t="s">
        <v>58</v>
      </c>
    </row>
    <row r="9" spans="1:6" ht="37.5" customHeight="1">
      <c r="B9" s="74" t="s">
        <v>59</v>
      </c>
      <c r="C9" s="76" t="s">
        <v>60</v>
      </c>
      <c r="D9" s="77" t="s">
        <v>61</v>
      </c>
    </row>
    <row r="10" spans="1:6" ht="36" customHeight="1">
      <c r="B10" s="63" t="s">
        <v>62</v>
      </c>
      <c r="C10" s="76" t="s">
        <v>60</v>
      </c>
      <c r="D10" s="77" t="s">
        <v>61</v>
      </c>
    </row>
    <row r="11" spans="1:6" ht="27" customHeight="1">
      <c r="B11" s="63" t="s">
        <v>63</v>
      </c>
      <c r="C11" s="75" t="s">
        <v>58</v>
      </c>
      <c r="D11" s="75" t="s">
        <v>58</v>
      </c>
    </row>
    <row r="12" spans="1:6" ht="37.5" customHeight="1">
      <c r="B12" s="63" t="s">
        <v>64</v>
      </c>
      <c r="C12" s="75" t="s">
        <v>58</v>
      </c>
      <c r="D12" s="77" t="s">
        <v>61</v>
      </c>
    </row>
    <row r="13" spans="1:6" ht="71.25" customHeight="1">
      <c r="B13" s="87" t="s">
        <v>65</v>
      </c>
      <c r="C13" s="75" t="s">
        <v>58</v>
      </c>
      <c r="D13" s="77" t="s">
        <v>61</v>
      </c>
    </row>
    <row r="14" spans="1:6" ht="36.75" customHeight="1">
      <c r="B14" s="63" t="s">
        <v>66</v>
      </c>
      <c r="C14" s="75" t="s">
        <v>58</v>
      </c>
      <c r="D14" s="75" t="s">
        <v>58</v>
      </c>
    </row>
    <row r="15" spans="1:6" ht="49.5">
      <c r="B15" s="63" t="s">
        <v>67</v>
      </c>
      <c r="C15" s="75" t="s">
        <v>68</v>
      </c>
      <c r="D15" s="75" t="s">
        <v>68</v>
      </c>
    </row>
    <row r="16" spans="1:6" ht="15.75" thickBot="1">
      <c r="B16" s="39"/>
      <c r="C16" s="40"/>
      <c r="D16" s="40"/>
    </row>
    <row r="17" spans="2:2" ht="16.5">
      <c r="B17" s="28" t="s">
        <v>15</v>
      </c>
    </row>
    <row r="65"/>
    <row r="66"/>
    <row r="74"/>
  </sheetData>
  <sheetProtection algorithmName="SHA-512" hashValue="vuDmJTgcIc2nru5QUBdJa1JWpGu2vzdRs06HzP7WlV+lVJYULgU1toVP913TFwKkqL/RzxXvfOrdD2aTgtQswQ==" saltValue="tk/SBd9sc1EmDRj+mv1h/g==" spinCount="100000" sheet="1" objects="1" scenarios="1" formatCells="0" formatColumns="0" formatRows="0"/>
  <mergeCells count="3">
    <mergeCell ref="C6:D6"/>
    <mergeCell ref="B2:D2"/>
    <mergeCell ref="B4:D4"/>
  </mergeCells>
  <conditionalFormatting sqref="C8:D16">
    <cfRule type="containsText" dxfId="0" priority="1" operator="containsText" text="ā">
      <formula>NOT(ISERROR(SEARCH("ā",C8)))</formula>
    </cfRule>
  </conditionalFormatting>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1905F-90E4-4276-B20B-35C09E6FF50D}">
  <dimension ref="A1:K9"/>
  <sheetViews>
    <sheetView workbookViewId="0">
      <selection activeCell="A14" sqref="A14:B15"/>
    </sheetView>
  </sheetViews>
  <sheetFormatPr defaultRowHeight="15"/>
  <cols>
    <col min="1" max="1" width="27.85546875" customWidth="1"/>
    <col min="11" max="11" width="11" customWidth="1"/>
  </cols>
  <sheetData>
    <row r="1" spans="1:11">
      <c r="A1" t="s">
        <v>69</v>
      </c>
    </row>
    <row r="3" spans="1:11">
      <c r="A3" t="s">
        <v>70</v>
      </c>
      <c r="D3" t="s">
        <v>71</v>
      </c>
      <c r="G3" t="s">
        <v>72</v>
      </c>
      <c r="K3" t="s">
        <v>73</v>
      </c>
    </row>
    <row r="4" spans="1:11">
      <c r="A4" s="6">
        <v>2.5</v>
      </c>
      <c r="D4">
        <v>0.38</v>
      </c>
      <c r="G4">
        <v>0.42</v>
      </c>
      <c r="K4" t="s">
        <v>74</v>
      </c>
    </row>
    <row r="5" spans="1:11">
      <c r="A5" s="6">
        <v>2</v>
      </c>
      <c r="D5">
        <v>0.33</v>
      </c>
      <c r="G5">
        <v>0.37</v>
      </c>
      <c r="K5" t="s">
        <v>75</v>
      </c>
    </row>
    <row r="6" spans="1:11">
      <c r="A6" s="6">
        <v>1.5</v>
      </c>
      <c r="D6">
        <v>0.28000000000000003</v>
      </c>
      <c r="G6">
        <v>0.32</v>
      </c>
      <c r="K6" t="s">
        <v>76</v>
      </c>
    </row>
    <row r="7" spans="1:11">
      <c r="A7" s="6">
        <v>1</v>
      </c>
      <c r="D7">
        <v>0.23</v>
      </c>
      <c r="G7">
        <v>0.27</v>
      </c>
    </row>
    <row r="8" spans="1:11">
      <c r="A8" s="6">
        <v>0.4</v>
      </c>
      <c r="D8">
        <v>0.18</v>
      </c>
      <c r="G8">
        <v>0.22</v>
      </c>
    </row>
    <row r="9" spans="1:11">
      <c r="A9" t="s">
        <v>77</v>
      </c>
      <c r="D9">
        <v>0.17</v>
      </c>
      <c r="G9">
        <v>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CC5377C88C17F43A51C577BC99B167A" ma:contentTypeVersion="5" ma:contentTypeDescription="Create a new document." ma:contentTypeScope="" ma:versionID="ab1e63fc7d24e47aeca6d588469ff29c">
  <xsd:schema xmlns:xsd="http://www.w3.org/2001/XMLSchema" xmlns:xs="http://www.w3.org/2001/XMLSchema" xmlns:p="http://schemas.microsoft.com/office/2006/metadata/properties" xmlns:ns2="1292ee34-4d1a-4021-b06e-da1d4e4e8dad" xmlns:ns3="bc35ba10-ad87-4871-adb7-193f49ff68c8" targetNamespace="http://schemas.microsoft.com/office/2006/metadata/properties" ma:root="true" ma:fieldsID="e963a9175023c281f53193da9ddce0ec" ns2:_="" ns3:_="">
    <xsd:import namespace="1292ee34-4d1a-4021-b06e-da1d4e4e8dad"/>
    <xsd:import namespace="bc35ba10-ad87-4871-adb7-193f49ff68c8"/>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92ee34-4d1a-4021-b06e-da1d4e4e8da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c35ba10-ad87-4871-adb7-193f49ff68c8"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96E6BD6-4C5A-4301-8894-B7F32114DB73}">
  <ds:schemaRefs>
    <ds:schemaRef ds:uri="http://schemas.microsoft.com/sharepoint/v3/contenttype/forms"/>
  </ds:schemaRefs>
</ds:datastoreItem>
</file>

<file path=customXml/itemProps2.xml><?xml version="1.0" encoding="utf-8"?>
<ds:datastoreItem xmlns:ds="http://schemas.openxmlformats.org/officeDocument/2006/customXml" ds:itemID="{A67B7B65-31B7-4507-BDD8-15A79B2F9457}">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E732AD89-DBFB-4166-8957-A7ED9B6E59E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92ee34-4d1a-4021-b06e-da1d4e4e8dad"/>
    <ds:schemaRef ds:uri="bc35ba10-ad87-4871-adb7-193f49ff68c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4</vt:i4>
      </vt:variant>
    </vt:vector>
  </HeadingPairs>
  <TitlesOfParts>
    <vt:vector size="4" baseType="lpstr">
      <vt:lpstr>Vispārīga informācija</vt:lpstr>
      <vt:lpstr>Plānotie pasākumi</vt:lpstr>
      <vt:lpstr>Iesniedzamie dokumenti</vt:lpstr>
      <vt:lpstr>Sheet2 Slēpt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Altum</dc:creator>
  <cp:keywords/>
  <dc:description/>
  <cp:lastModifiedBy>Līga Mellēna</cp:lastModifiedBy>
  <cp:revision/>
  <dcterms:created xsi:type="dcterms:W3CDTF">2022-09-06T06:59:01Z</dcterms:created>
  <dcterms:modified xsi:type="dcterms:W3CDTF">2025-11-25T16:17:54Z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0x0101009CC5377C88C17F43A51C577BC99B167A</vt:lpwstr>
  </property>
</Properties>
</file>