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mc:AlternateContent xmlns:mc="http://schemas.openxmlformats.org/markup-compatibility/2006">
    <mc:Choice Requires="x15">
      <x15ac:absPath xmlns:x15ac="http://schemas.microsoft.com/office/spreadsheetml/2010/11/ac" url="https://altumcloud-my.sharepoint.com/personal/inese_heringa_altum_lv/Documents/Documents/IHeringa/MVU/MVK_deklaracija/GALA/"/>
    </mc:Choice>
  </mc:AlternateContent>
  <xr:revisionPtr revIDLastSave="21" documentId="8_{0AD08DA0-8AAB-4154-9958-DD5A3DCB981D}" xr6:coauthVersionLast="47" xr6:coauthVersionMax="47" xr10:uidLastSave="{8E70E113-E40B-455F-931E-7160BB79EBCC}"/>
  <bookViews>
    <workbookView xWindow="28680" yWindow="-120" windowWidth="38640" windowHeight="21120" xr2:uid="{1C48012D-E7C4-4178-BEE7-D280D12107A2}"/>
  </bookViews>
  <sheets>
    <sheet name="MVK_statuss" sheetId="11" r:id="rId1"/>
    <sheet name="INFO" sheetId="12" r:id="rId2"/>
    <sheet name="Piemers" sheetId="15" r:id="rId3"/>
  </sheets>
  <calcPr calcId="191029"/>
  <customWorkbookViews>
    <customWorkbookView name="PL" guid="{3739B0C9-4561-4E94-81E7-DA10019D05D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3" i="15" l="1"/>
  <c r="Q73" i="15"/>
  <c r="S72" i="15"/>
  <c r="Q72" i="15"/>
  <c r="S71" i="15"/>
  <c r="Q71" i="15"/>
  <c r="BM97" i="15"/>
  <c r="BK97" i="15"/>
  <c r="BI97" i="15"/>
  <c r="BG97" i="15"/>
  <c r="BE97" i="15"/>
  <c r="BC97" i="15"/>
  <c r="BA97" i="15"/>
  <c r="AY97" i="15"/>
  <c r="AW97" i="15"/>
  <c r="AU97" i="15"/>
  <c r="AS97" i="15"/>
  <c r="AQ97" i="15"/>
  <c r="AO97" i="15"/>
  <c r="AM97" i="15"/>
  <c r="AK97" i="15"/>
  <c r="AI97" i="15"/>
  <c r="AG97" i="15"/>
  <c r="AE97" i="15"/>
  <c r="AC97" i="15"/>
  <c r="AA97" i="15"/>
  <c r="Y97" i="15"/>
  <c r="W97" i="15"/>
  <c r="U97" i="15"/>
  <c r="S97" i="15"/>
  <c r="Q97" i="15"/>
  <c r="BM96" i="15"/>
  <c r="BK96" i="15"/>
  <c r="BI96" i="15"/>
  <c r="BG96" i="15"/>
  <c r="BE96" i="15"/>
  <c r="BC96" i="15"/>
  <c r="BA96" i="15"/>
  <c r="AY96" i="15"/>
  <c r="AW96" i="15"/>
  <c r="AU96" i="15"/>
  <c r="AS96" i="15"/>
  <c r="AQ96" i="15"/>
  <c r="AO96" i="15"/>
  <c r="AM96" i="15"/>
  <c r="AK96" i="15"/>
  <c r="AI96" i="15"/>
  <c r="AG96" i="15"/>
  <c r="AE96" i="15"/>
  <c r="AC96" i="15"/>
  <c r="AA96" i="15"/>
  <c r="Y96" i="15"/>
  <c r="W96" i="15"/>
  <c r="U96" i="15"/>
  <c r="S96" i="15"/>
  <c r="Q96" i="15"/>
  <c r="BM95" i="15"/>
  <c r="BK95" i="15"/>
  <c r="BI95" i="15"/>
  <c r="BG95" i="15"/>
  <c r="BE95" i="15"/>
  <c r="BC95" i="15"/>
  <c r="BA95" i="15"/>
  <c r="AY95" i="15"/>
  <c r="AW95" i="15"/>
  <c r="AU95" i="15"/>
  <c r="AS95" i="15"/>
  <c r="AQ95" i="15"/>
  <c r="AO95" i="15"/>
  <c r="AM95" i="15"/>
  <c r="AK95" i="15"/>
  <c r="AI95" i="15"/>
  <c r="AG95" i="15"/>
  <c r="AE95" i="15"/>
  <c r="AC95" i="15"/>
  <c r="AA95" i="15"/>
  <c r="Y95" i="15"/>
  <c r="W95" i="15"/>
  <c r="U95" i="15"/>
  <c r="S95" i="15"/>
  <c r="Q95" i="15"/>
  <c r="BN94" i="15"/>
  <c r="BM94" i="15"/>
  <c r="BL94" i="15"/>
  <c r="BK94" i="15"/>
  <c r="BJ94" i="15"/>
  <c r="BI94" i="15"/>
  <c r="BH94" i="15"/>
  <c r="BG94" i="15"/>
  <c r="BF94" i="15"/>
  <c r="BE94" i="15"/>
  <c r="BD94" i="15"/>
  <c r="BC94" i="15"/>
  <c r="BB94" i="15"/>
  <c r="BA94" i="15"/>
  <c r="AZ94" i="15"/>
  <c r="AY94" i="15"/>
  <c r="AX94" i="15"/>
  <c r="AW94" i="15"/>
  <c r="AV94" i="15"/>
  <c r="AU94" i="15"/>
  <c r="AT94" i="15"/>
  <c r="AS94" i="15"/>
  <c r="AR94" i="15"/>
  <c r="AQ94" i="15"/>
  <c r="AP94" i="15"/>
  <c r="AO94" i="15"/>
  <c r="AN94" i="15"/>
  <c r="AM94" i="15"/>
  <c r="AL94" i="15"/>
  <c r="AK94" i="15"/>
  <c r="AJ94" i="15"/>
  <c r="AI94" i="15"/>
  <c r="AH94" i="15"/>
  <c r="AG94" i="15"/>
  <c r="AF94" i="15"/>
  <c r="AE94" i="15"/>
  <c r="AD94" i="15"/>
  <c r="AC94" i="15"/>
  <c r="AB94" i="15"/>
  <c r="AA94" i="15"/>
  <c r="Z94" i="15"/>
  <c r="Y94" i="15"/>
  <c r="X94" i="15"/>
  <c r="W94" i="15"/>
  <c r="V94" i="15"/>
  <c r="U94" i="15"/>
  <c r="T94" i="15"/>
  <c r="S94" i="15"/>
  <c r="R94" i="15"/>
  <c r="Q94" i="15"/>
  <c r="BM92" i="15"/>
  <c r="BK92" i="15"/>
  <c r="BI92" i="15"/>
  <c r="BG92" i="15"/>
  <c r="BE92" i="15"/>
  <c r="BC92" i="15"/>
  <c r="BA92" i="15"/>
  <c r="AY92" i="15"/>
  <c r="AW92" i="15"/>
  <c r="AU92" i="15"/>
  <c r="AS92" i="15"/>
  <c r="AQ92" i="15"/>
  <c r="AO92" i="15"/>
  <c r="AM92" i="15"/>
  <c r="AK92" i="15"/>
  <c r="AI92" i="15"/>
  <c r="AG92" i="15"/>
  <c r="AE92" i="15"/>
  <c r="AC92" i="15"/>
  <c r="AA92" i="15"/>
  <c r="Y92" i="15"/>
  <c r="W92" i="15"/>
  <c r="U92" i="15"/>
  <c r="S92" i="15"/>
  <c r="Q92" i="15"/>
  <c r="BM91" i="15"/>
  <c r="BK91" i="15"/>
  <c r="BI91" i="15"/>
  <c r="BG91" i="15"/>
  <c r="BE91" i="15"/>
  <c r="BC91" i="15"/>
  <c r="BA91" i="15"/>
  <c r="AY91" i="15"/>
  <c r="AW91" i="15"/>
  <c r="AU91" i="15"/>
  <c r="AS91" i="15"/>
  <c r="AQ91" i="15"/>
  <c r="AO91" i="15"/>
  <c r="AM91" i="15"/>
  <c r="AK91" i="15"/>
  <c r="AI91" i="15"/>
  <c r="AG91" i="15"/>
  <c r="AE91" i="15"/>
  <c r="AC91" i="15"/>
  <c r="AA91" i="15"/>
  <c r="Y91" i="15"/>
  <c r="W91" i="15"/>
  <c r="U91" i="15"/>
  <c r="S91" i="15"/>
  <c r="Q91" i="15"/>
  <c r="BM85" i="15"/>
  <c r="BK85" i="15"/>
  <c r="BI85" i="15"/>
  <c r="BG85" i="15"/>
  <c r="BE85" i="15"/>
  <c r="BC85" i="15"/>
  <c r="BA85" i="15"/>
  <c r="AY85" i="15"/>
  <c r="AW85" i="15"/>
  <c r="AU85" i="15"/>
  <c r="AS85" i="15"/>
  <c r="AQ85" i="15"/>
  <c r="AO85" i="15"/>
  <c r="AM85" i="15"/>
  <c r="AK85" i="15"/>
  <c r="AI85" i="15"/>
  <c r="AG85" i="15"/>
  <c r="AE85" i="15"/>
  <c r="AC85" i="15"/>
  <c r="AA85" i="15"/>
  <c r="Y85" i="15"/>
  <c r="W85" i="15"/>
  <c r="U85" i="15"/>
  <c r="S85" i="15"/>
  <c r="Q85" i="15"/>
  <c r="BM84" i="15"/>
  <c r="BK84" i="15"/>
  <c r="BI84" i="15"/>
  <c r="BG84" i="15"/>
  <c r="BE84" i="15"/>
  <c r="BC84" i="15"/>
  <c r="BA84" i="15"/>
  <c r="AY84" i="15"/>
  <c r="AW84" i="15"/>
  <c r="AU84" i="15"/>
  <c r="AS84" i="15"/>
  <c r="AQ84" i="15"/>
  <c r="AO84" i="15"/>
  <c r="AM84" i="15"/>
  <c r="AK84" i="15"/>
  <c r="AI84" i="15"/>
  <c r="AG84" i="15"/>
  <c r="AE84" i="15"/>
  <c r="AC84" i="15"/>
  <c r="AA84" i="15"/>
  <c r="Y84" i="15"/>
  <c r="W84" i="15"/>
  <c r="U84" i="15"/>
  <c r="S84" i="15"/>
  <c r="Q84" i="15"/>
  <c r="BM83" i="15"/>
  <c r="BK83" i="15"/>
  <c r="BI83" i="15"/>
  <c r="BG83" i="15"/>
  <c r="BE83" i="15"/>
  <c r="BC83" i="15"/>
  <c r="BA83" i="15"/>
  <c r="AY83" i="15"/>
  <c r="AW83" i="15"/>
  <c r="AU83" i="15"/>
  <c r="AS83" i="15"/>
  <c r="AQ83" i="15"/>
  <c r="AO83" i="15"/>
  <c r="AM83" i="15"/>
  <c r="AK83" i="15"/>
  <c r="AI83" i="15"/>
  <c r="AG83" i="15"/>
  <c r="AE83" i="15"/>
  <c r="AC83" i="15"/>
  <c r="AA83" i="15"/>
  <c r="Y83" i="15"/>
  <c r="W83" i="15"/>
  <c r="U83" i="15"/>
  <c r="S83" i="15"/>
  <c r="Q83" i="15"/>
  <c r="BN82" i="15"/>
  <c r="BM82" i="15"/>
  <c r="BL82" i="15"/>
  <c r="BK82" i="15"/>
  <c r="BJ82" i="15"/>
  <c r="BI82" i="15"/>
  <c r="BH82" i="15"/>
  <c r="BG82" i="15"/>
  <c r="BF82" i="15"/>
  <c r="BE82" i="15"/>
  <c r="BD82" i="15"/>
  <c r="BC82" i="15"/>
  <c r="BB82" i="15"/>
  <c r="BA82" i="15"/>
  <c r="AZ82" i="15"/>
  <c r="AY82" i="15"/>
  <c r="AX82" i="15"/>
  <c r="AW82" i="15"/>
  <c r="AV82" i="15"/>
  <c r="AU82" i="15"/>
  <c r="AT82" i="15"/>
  <c r="AS82" i="15"/>
  <c r="AR82" i="15"/>
  <c r="AQ82" i="15"/>
  <c r="AP82" i="15"/>
  <c r="AO82" i="15"/>
  <c r="AN82" i="15"/>
  <c r="AM82" i="15"/>
  <c r="AL82" i="15"/>
  <c r="AK82" i="15"/>
  <c r="AJ82" i="15"/>
  <c r="AI82" i="15"/>
  <c r="AH82" i="15"/>
  <c r="AG82" i="15"/>
  <c r="AF82" i="15"/>
  <c r="AE82" i="15"/>
  <c r="AD82" i="15"/>
  <c r="AC82" i="15"/>
  <c r="AB82" i="15"/>
  <c r="AA82" i="15"/>
  <c r="Z82" i="15"/>
  <c r="Y82" i="15"/>
  <c r="X82" i="15"/>
  <c r="W82" i="15"/>
  <c r="V82" i="15"/>
  <c r="U82" i="15"/>
  <c r="T82" i="15"/>
  <c r="S82" i="15"/>
  <c r="R82" i="15"/>
  <c r="Q82" i="15"/>
  <c r="BM80" i="15"/>
  <c r="BK80" i="15"/>
  <c r="BI80" i="15"/>
  <c r="BG80" i="15"/>
  <c r="BE80" i="15"/>
  <c r="BC80" i="15"/>
  <c r="BA80" i="15"/>
  <c r="AY80" i="15"/>
  <c r="AW80" i="15"/>
  <c r="AU80" i="15"/>
  <c r="AS80" i="15"/>
  <c r="AQ80" i="15"/>
  <c r="AO80" i="15"/>
  <c r="AM80" i="15"/>
  <c r="AK80" i="15"/>
  <c r="AI80" i="15"/>
  <c r="AG80" i="15"/>
  <c r="AE80" i="15"/>
  <c r="AC80" i="15"/>
  <c r="AA80" i="15"/>
  <c r="Y80" i="15"/>
  <c r="W80" i="15"/>
  <c r="U80" i="15"/>
  <c r="S80" i="15"/>
  <c r="Q80" i="15"/>
  <c r="BM79" i="15"/>
  <c r="BK79" i="15"/>
  <c r="BI79" i="15"/>
  <c r="BG79" i="15"/>
  <c r="BE79" i="15"/>
  <c r="BC79" i="15"/>
  <c r="BA79" i="15"/>
  <c r="AY79" i="15"/>
  <c r="AW79" i="15"/>
  <c r="AU79" i="15"/>
  <c r="AS79" i="15"/>
  <c r="AQ79" i="15"/>
  <c r="AO79" i="15"/>
  <c r="AM79" i="15"/>
  <c r="AK79" i="15"/>
  <c r="AI79" i="15"/>
  <c r="AG79" i="15"/>
  <c r="AE79" i="15"/>
  <c r="AC79" i="15"/>
  <c r="AA79" i="15"/>
  <c r="Y79" i="15"/>
  <c r="W79" i="15"/>
  <c r="U79" i="15"/>
  <c r="S79" i="15"/>
  <c r="Q79" i="15"/>
  <c r="J78" i="15"/>
  <c r="BM73" i="15"/>
  <c r="BK73" i="15"/>
  <c r="BI73" i="15"/>
  <c r="BG73" i="15"/>
  <c r="BE73" i="15"/>
  <c r="BC73" i="15"/>
  <c r="BA73" i="15"/>
  <c r="AY73" i="15"/>
  <c r="AW73" i="15"/>
  <c r="AU73" i="15"/>
  <c r="AS73" i="15"/>
  <c r="AQ73" i="15"/>
  <c r="AO73" i="15"/>
  <c r="AM73" i="15"/>
  <c r="AK73" i="15"/>
  <c r="AI73" i="15"/>
  <c r="AG73" i="15"/>
  <c r="AE73" i="15"/>
  <c r="AC73" i="15"/>
  <c r="AA73" i="15"/>
  <c r="Y73" i="15"/>
  <c r="W73" i="15"/>
  <c r="U73" i="15"/>
  <c r="N73" i="15"/>
  <c r="BM72" i="15"/>
  <c r="BK72" i="15"/>
  <c r="BI72" i="15"/>
  <c r="BG72" i="15"/>
  <c r="BE72" i="15"/>
  <c r="BC72" i="15"/>
  <c r="BA72" i="15"/>
  <c r="AY72" i="15"/>
  <c r="AW72" i="15"/>
  <c r="AU72" i="15"/>
  <c r="AS72" i="15"/>
  <c r="AQ72" i="15"/>
  <c r="AO72" i="15"/>
  <c r="AM72" i="15"/>
  <c r="AK72" i="15"/>
  <c r="AI72" i="15"/>
  <c r="AG72" i="15"/>
  <c r="AE72" i="15"/>
  <c r="AC72" i="15"/>
  <c r="AA72" i="15"/>
  <c r="Y72" i="15"/>
  <c r="W72" i="15"/>
  <c r="U72" i="15"/>
  <c r="N72" i="15"/>
  <c r="BM71" i="15"/>
  <c r="BK71" i="15"/>
  <c r="BI71" i="15"/>
  <c r="BG71" i="15"/>
  <c r="BE71" i="15"/>
  <c r="BC71" i="15"/>
  <c r="BA71" i="15"/>
  <c r="AY71" i="15"/>
  <c r="AW71" i="15"/>
  <c r="AU71" i="15"/>
  <c r="AS71" i="15"/>
  <c r="AQ71" i="15"/>
  <c r="AO71" i="15"/>
  <c r="AM71" i="15"/>
  <c r="AK71" i="15"/>
  <c r="AI71" i="15"/>
  <c r="AG71" i="15"/>
  <c r="AE71" i="15"/>
  <c r="AC71" i="15"/>
  <c r="AA71" i="15"/>
  <c r="Y71" i="15"/>
  <c r="W71" i="15"/>
  <c r="U71" i="15"/>
  <c r="N71" i="15"/>
  <c r="BN70" i="15"/>
  <c r="BM70" i="15"/>
  <c r="BL70" i="15"/>
  <c r="BK70" i="15"/>
  <c r="BJ70" i="15"/>
  <c r="BI70" i="15"/>
  <c r="BH70" i="15"/>
  <c r="BG70" i="15"/>
  <c r="BF70" i="15"/>
  <c r="BE70" i="15"/>
  <c r="BD70" i="15"/>
  <c r="BC70" i="15"/>
  <c r="BB70" i="15"/>
  <c r="BA70" i="15"/>
  <c r="AZ70" i="15"/>
  <c r="AY70" i="15"/>
  <c r="AX70" i="15"/>
  <c r="AW70" i="15"/>
  <c r="AV70" i="15"/>
  <c r="AU70" i="15"/>
  <c r="AT70" i="15"/>
  <c r="AS70" i="15"/>
  <c r="AR70" i="15"/>
  <c r="AQ70" i="15"/>
  <c r="AP70" i="15"/>
  <c r="AO70" i="15"/>
  <c r="AN70" i="15"/>
  <c r="AM70" i="15"/>
  <c r="AL70" i="15"/>
  <c r="AK70" i="15"/>
  <c r="AJ70" i="15"/>
  <c r="AI70" i="15"/>
  <c r="AH70" i="15"/>
  <c r="AG70" i="15"/>
  <c r="AF70" i="15"/>
  <c r="AE70" i="15"/>
  <c r="AD70" i="15"/>
  <c r="AC70" i="15"/>
  <c r="AB70" i="15"/>
  <c r="AA70" i="15"/>
  <c r="Z70" i="15"/>
  <c r="Y70" i="15"/>
  <c r="X70" i="15"/>
  <c r="W70" i="15"/>
  <c r="V70" i="15"/>
  <c r="U70" i="15"/>
  <c r="T70" i="15"/>
  <c r="S70" i="15"/>
  <c r="R70" i="15"/>
  <c r="M71" i="15" s="1"/>
  <c r="Q70" i="15"/>
  <c r="O70" i="15"/>
  <c r="N70" i="15"/>
  <c r="N69" i="15"/>
  <c r="O69" i="15" s="1"/>
  <c r="BM68" i="15"/>
  <c r="BK68" i="15"/>
  <c r="BI68" i="15"/>
  <c r="BG68" i="15"/>
  <c r="BE68" i="15"/>
  <c r="BC68" i="15"/>
  <c r="BA68" i="15"/>
  <c r="AY68" i="15"/>
  <c r="AW68" i="15"/>
  <c r="AU68" i="15"/>
  <c r="AS68" i="15"/>
  <c r="AQ68" i="15"/>
  <c r="AO68" i="15"/>
  <c r="AM68" i="15"/>
  <c r="AK68" i="15"/>
  <c r="AI68" i="15"/>
  <c r="AG68" i="15"/>
  <c r="AE68" i="15"/>
  <c r="AC68" i="15"/>
  <c r="AA68" i="15"/>
  <c r="Y68" i="15"/>
  <c r="W68" i="15"/>
  <c r="U68" i="15"/>
  <c r="S68" i="15"/>
  <c r="Q68" i="15"/>
  <c r="BM67" i="15"/>
  <c r="BK67" i="15"/>
  <c r="BI67" i="15"/>
  <c r="BG67" i="15"/>
  <c r="BE67" i="15"/>
  <c r="BC67" i="15"/>
  <c r="BA67" i="15"/>
  <c r="AY67" i="15"/>
  <c r="AW67" i="15"/>
  <c r="AU67" i="15"/>
  <c r="AS67" i="15"/>
  <c r="AQ67" i="15"/>
  <c r="AO67" i="15"/>
  <c r="AM67" i="15"/>
  <c r="AK67" i="15"/>
  <c r="AI67" i="15"/>
  <c r="AG67" i="15"/>
  <c r="AE67" i="15"/>
  <c r="AC67" i="15"/>
  <c r="AA67" i="15"/>
  <c r="Y67" i="15"/>
  <c r="W67" i="15"/>
  <c r="U67" i="15"/>
  <c r="S67" i="15"/>
  <c r="Q67" i="15"/>
  <c r="B67" i="15"/>
  <c r="BN48" i="15"/>
  <c r="BM48" i="15"/>
  <c r="BH48" i="15"/>
  <c r="BB48" i="15"/>
  <c r="BA48" i="15"/>
  <c r="AV48" i="15"/>
  <c r="AP48" i="15"/>
  <c r="AO48" i="15"/>
  <c r="AJ48" i="15"/>
  <c r="AD48" i="15"/>
  <c r="AC48" i="15"/>
  <c r="X48" i="15"/>
  <c r="R48" i="15"/>
  <c r="Q48" i="15"/>
  <c r="F40" i="15"/>
  <c r="F39" i="15"/>
  <c r="BK37" i="15"/>
  <c r="BF37" i="15"/>
  <c r="BE37" i="15"/>
  <c r="BD37" i="15"/>
  <c r="AY37" i="15"/>
  <c r="AT37" i="15"/>
  <c r="AS37" i="15"/>
  <c r="AR37" i="15"/>
  <c r="AM37" i="15"/>
  <c r="AH37" i="15"/>
  <c r="AG37" i="15"/>
  <c r="AF37" i="15"/>
  <c r="AA37" i="15"/>
  <c r="V37" i="15"/>
  <c r="U37" i="15"/>
  <c r="T37" i="15"/>
  <c r="N31" i="15"/>
  <c r="M29" i="15"/>
  <c r="L73" i="15" s="1"/>
  <c r="L29" i="15"/>
  <c r="F45" i="15" s="1"/>
  <c r="M28" i="15"/>
  <c r="L72" i="15" s="1"/>
  <c r="L28" i="15"/>
  <c r="F57" i="15" s="1"/>
  <c r="M27" i="15"/>
  <c r="B48" i="15" s="1"/>
  <c r="L27" i="15"/>
  <c r="F56" i="15" s="1"/>
  <c r="G56" i="15" s="1"/>
  <c r="BJ25" i="15"/>
  <c r="BG25" i="15"/>
  <c r="BF25" i="15"/>
  <c r="BE25" i="15"/>
  <c r="BD25" i="15"/>
  <c r="BC25" i="15"/>
  <c r="AX25" i="15"/>
  <c r="AU25" i="15"/>
  <c r="AT25" i="15"/>
  <c r="AS25" i="15"/>
  <c r="AR25" i="15"/>
  <c r="AQ25" i="15"/>
  <c r="AL25" i="15"/>
  <c r="AI25" i="15"/>
  <c r="AH25" i="15"/>
  <c r="AG25" i="15"/>
  <c r="AF25" i="15"/>
  <c r="AE25" i="15"/>
  <c r="Z25" i="15"/>
  <c r="W25" i="15"/>
  <c r="V25" i="15"/>
  <c r="U25" i="15"/>
  <c r="T25" i="15"/>
  <c r="S25" i="15"/>
  <c r="M25" i="15"/>
  <c r="BJ37" i="15" s="1"/>
  <c r="L25" i="15"/>
  <c r="BG48" i="15" s="1"/>
  <c r="N21" i="15"/>
  <c r="N65" i="15" s="1"/>
  <c r="B67" i="11"/>
  <c r="F52" i="15" l="1"/>
  <c r="M72" i="15"/>
  <c r="D49" i="15" s="1"/>
  <c r="F50" i="15"/>
  <c r="F34" i="15"/>
  <c r="F54" i="15"/>
  <c r="F31" i="15"/>
  <c r="F26" i="15"/>
  <c r="F27" i="15"/>
  <c r="F58" i="15"/>
  <c r="F25" i="15"/>
  <c r="F29" i="15"/>
  <c r="B44" i="15"/>
  <c r="D56" i="15"/>
  <c r="E56" i="15" s="1"/>
  <c r="D52" i="15"/>
  <c r="D48" i="15"/>
  <c r="D43" i="15"/>
  <c r="M69" i="15"/>
  <c r="N74" i="15"/>
  <c r="AA25" i="15"/>
  <c r="AM25" i="15"/>
  <c r="AY25" i="15"/>
  <c r="BK25" i="15"/>
  <c r="F35" i="15"/>
  <c r="AB37" i="15"/>
  <c r="AN37" i="15"/>
  <c r="AZ37" i="15"/>
  <c r="BL37" i="15"/>
  <c r="Y48" i="15"/>
  <c r="AK48" i="15"/>
  <c r="AW48" i="15"/>
  <c r="BI48" i="15"/>
  <c r="B52" i="15"/>
  <c r="B56" i="15"/>
  <c r="C56" i="15" s="1"/>
  <c r="Q37" i="15"/>
  <c r="AC37" i="15"/>
  <c r="AO37" i="15"/>
  <c r="BA37" i="15"/>
  <c r="BM37" i="15"/>
  <c r="Z48" i="15"/>
  <c r="AL48" i="15"/>
  <c r="AX48" i="15"/>
  <c r="BJ48" i="15"/>
  <c r="M73" i="15"/>
  <c r="R37" i="15"/>
  <c r="AD37" i="15"/>
  <c r="AP37" i="15"/>
  <c r="BB37" i="15"/>
  <c r="BN37" i="15"/>
  <c r="F43" i="15"/>
  <c r="F48" i="15"/>
  <c r="AA48" i="15"/>
  <c r="AM48" i="15"/>
  <c r="AY48" i="15"/>
  <c r="BK48" i="15"/>
  <c r="L71" i="15"/>
  <c r="AB25" i="15"/>
  <c r="AN25" i="15"/>
  <c r="AZ25" i="15"/>
  <c r="BL25" i="15"/>
  <c r="Q25" i="15"/>
  <c r="AC25" i="15"/>
  <c r="AO25" i="15"/>
  <c r="BA25" i="15"/>
  <c r="BM25" i="15"/>
  <c r="R25" i="15"/>
  <c r="AD25" i="15"/>
  <c r="AP25" i="15"/>
  <c r="BB25" i="15"/>
  <c r="BN25" i="15"/>
  <c r="F30" i="15"/>
  <c r="S37" i="15"/>
  <c r="AE37" i="15"/>
  <c r="AQ37" i="15"/>
  <c r="BC37" i="15"/>
  <c r="F38" i="15"/>
  <c r="G38" i="15" s="1"/>
  <c r="AB48" i="15"/>
  <c r="AN48" i="15"/>
  <c r="AZ48" i="15"/>
  <c r="BL48" i="15"/>
  <c r="L69" i="15"/>
  <c r="F44" i="15"/>
  <c r="S48" i="15"/>
  <c r="AE48" i="15"/>
  <c r="AQ48" i="15"/>
  <c r="BC48" i="15"/>
  <c r="B49" i="15"/>
  <c r="B53" i="15"/>
  <c r="B57" i="15"/>
  <c r="W37" i="15"/>
  <c r="AI37" i="15"/>
  <c r="AU37" i="15"/>
  <c r="BG37" i="15"/>
  <c r="B45" i="15"/>
  <c r="T48" i="15"/>
  <c r="AF48" i="15"/>
  <c r="AR48" i="15"/>
  <c r="BD48" i="15"/>
  <c r="X37" i="15"/>
  <c r="AJ37" i="15"/>
  <c r="AV37" i="15"/>
  <c r="BH37" i="15"/>
  <c r="U48" i="15"/>
  <c r="AG48" i="15"/>
  <c r="AS48" i="15"/>
  <c r="BE48" i="15"/>
  <c r="F49" i="15"/>
  <c r="F53" i="15"/>
  <c r="X25" i="15"/>
  <c r="AJ25" i="15"/>
  <c r="AV25" i="15"/>
  <c r="BH25" i="15"/>
  <c r="F33" i="15"/>
  <c r="Y37" i="15"/>
  <c r="AK37" i="15"/>
  <c r="AW37" i="15"/>
  <c r="BI37" i="15"/>
  <c r="F42" i="15"/>
  <c r="G60" i="15" s="1"/>
  <c r="V48" i="15"/>
  <c r="AH48" i="15"/>
  <c r="AT48" i="15"/>
  <c r="BF48" i="15"/>
  <c r="B50" i="15"/>
  <c r="B54" i="15"/>
  <c r="B58" i="15"/>
  <c r="Y25" i="15"/>
  <c r="AK25" i="15"/>
  <c r="AW25" i="15"/>
  <c r="BI25" i="15"/>
  <c r="Z37" i="15"/>
  <c r="AL37" i="15"/>
  <c r="AX37" i="15"/>
  <c r="B43" i="15"/>
  <c r="W48" i="15"/>
  <c r="AI48" i="15"/>
  <c r="AU48" i="15"/>
  <c r="J78" i="11"/>
  <c r="G25" i="15" l="1"/>
  <c r="D53" i="15"/>
  <c r="C48" i="15"/>
  <c r="D57" i="15"/>
  <c r="D44" i="15"/>
  <c r="G33" i="15"/>
  <c r="G52" i="15"/>
  <c r="C52" i="15"/>
  <c r="G48" i="15"/>
  <c r="G43" i="15"/>
  <c r="C43" i="15"/>
  <c r="B60" i="15" s="1"/>
  <c r="H62" i="15" s="1"/>
  <c r="L74" i="15" s="1"/>
  <c r="G29" i="15"/>
  <c r="Z69" i="15"/>
  <c r="BF93" i="15"/>
  <c r="AT93" i="15"/>
  <c r="AH93" i="15"/>
  <c r="V93" i="15"/>
  <c r="BD69" i="15"/>
  <c r="AR69" i="15"/>
  <c r="AF69" i="15"/>
  <c r="T69" i="15"/>
  <c r="BN81" i="15"/>
  <c r="BB81" i="15"/>
  <c r="AP81" i="15"/>
  <c r="AD81" i="15"/>
  <c r="R81" i="15"/>
  <c r="BJ81" i="15"/>
  <c r="AL81" i="15"/>
  <c r="BL93" i="15"/>
  <c r="AB93" i="15"/>
  <c r="AL69" i="15"/>
  <c r="BD93" i="15"/>
  <c r="AR93" i="15"/>
  <c r="AF93" i="15"/>
  <c r="T93" i="15"/>
  <c r="BN69" i="15"/>
  <c r="BB69" i="15"/>
  <c r="AP69" i="15"/>
  <c r="AD69" i="15"/>
  <c r="R69" i="15"/>
  <c r="D42" i="15"/>
  <c r="G61" i="15" s="1"/>
  <c r="BL81" i="15"/>
  <c r="AZ81" i="15"/>
  <c r="AN81" i="15"/>
  <c r="AB81" i="15"/>
  <c r="AX81" i="15"/>
  <c r="AN93" i="15"/>
  <c r="AX69" i="15"/>
  <c r="BN93" i="15"/>
  <c r="BB93" i="15"/>
  <c r="AP93" i="15"/>
  <c r="AD93" i="15"/>
  <c r="R93" i="15"/>
  <c r="BL69" i="15"/>
  <c r="AZ69" i="15"/>
  <c r="AN69" i="15"/>
  <c r="AB69" i="15"/>
  <c r="Z81" i="15"/>
  <c r="BH81" i="15"/>
  <c r="AV81" i="15"/>
  <c r="AJ81" i="15"/>
  <c r="X81" i="15"/>
  <c r="BD81" i="15"/>
  <c r="T81" i="15"/>
  <c r="AZ93" i="15"/>
  <c r="BJ69" i="15"/>
  <c r="BJ93" i="15"/>
  <c r="AX93" i="15"/>
  <c r="AL93" i="15"/>
  <c r="Z93" i="15"/>
  <c r="BH69" i="15"/>
  <c r="AV69" i="15"/>
  <c r="AJ69" i="15"/>
  <c r="X69" i="15"/>
  <c r="AF81" i="15"/>
  <c r="BF81" i="15"/>
  <c r="AT81" i="15"/>
  <c r="AH81" i="15"/>
  <c r="V81" i="15"/>
  <c r="BH93" i="15"/>
  <c r="AV93" i="15"/>
  <c r="AJ93" i="15"/>
  <c r="X93" i="15"/>
  <c r="BF69" i="15"/>
  <c r="AT69" i="15"/>
  <c r="AH69" i="15"/>
  <c r="V69" i="15"/>
  <c r="AR81" i="15"/>
  <c r="AU93" i="15"/>
  <c r="AS69" i="15"/>
  <c r="BC81" i="15"/>
  <c r="AQ81" i="15"/>
  <c r="AE81" i="15"/>
  <c r="S81" i="15"/>
  <c r="BE93" i="15"/>
  <c r="AS93" i="15"/>
  <c r="AG93" i="15"/>
  <c r="U93" i="15"/>
  <c r="BC69" i="15"/>
  <c r="AQ69" i="15"/>
  <c r="AE69" i="15"/>
  <c r="S69" i="15"/>
  <c r="BA93" i="15"/>
  <c r="AY69" i="15"/>
  <c r="AA69" i="15"/>
  <c r="AK81" i="15"/>
  <c r="Y81" i="15"/>
  <c r="BM81" i="15"/>
  <c r="BA81" i="15"/>
  <c r="AO81" i="15"/>
  <c r="AC81" i="15"/>
  <c r="Q81" i="15"/>
  <c r="AC93" i="15"/>
  <c r="BC93" i="15"/>
  <c r="AQ93" i="15"/>
  <c r="AE93" i="15"/>
  <c r="S93" i="15"/>
  <c r="BM69" i="15"/>
  <c r="BA69" i="15"/>
  <c r="AO69" i="15"/>
  <c r="AC69" i="15"/>
  <c r="Q69" i="15"/>
  <c r="B42" i="15"/>
  <c r="G62" i="15" s="1"/>
  <c r="AO93" i="15"/>
  <c r="BK69" i="15"/>
  <c r="AW81" i="15"/>
  <c r="BK81" i="15"/>
  <c r="AY81" i="15"/>
  <c r="AM81" i="15"/>
  <c r="AA81" i="15"/>
  <c r="Q93" i="15"/>
  <c r="AM69" i="15"/>
  <c r="BM93" i="15"/>
  <c r="BK93" i="15"/>
  <c r="AY93" i="15"/>
  <c r="AM93" i="15"/>
  <c r="AA93" i="15"/>
  <c r="BI69" i="15"/>
  <c r="AW69" i="15"/>
  <c r="AK69" i="15"/>
  <c r="Y69" i="15"/>
  <c r="BG93" i="15"/>
  <c r="AI93" i="15"/>
  <c r="BE69" i="15"/>
  <c r="U69" i="15"/>
  <c r="BI81" i="15"/>
  <c r="BG81" i="15"/>
  <c r="AU81" i="15"/>
  <c r="AI81" i="15"/>
  <c r="W81" i="15"/>
  <c r="BI93" i="15"/>
  <c r="AW93" i="15"/>
  <c r="AK93" i="15"/>
  <c r="Y93" i="15"/>
  <c r="BG69" i="15"/>
  <c r="AU69" i="15"/>
  <c r="AI69" i="15"/>
  <c r="W69" i="15"/>
  <c r="BE81" i="15"/>
  <c r="AS81" i="15"/>
  <c r="AG81" i="15"/>
  <c r="U81" i="15"/>
  <c r="W93" i="15"/>
  <c r="AG69" i="15"/>
  <c r="D58" i="15"/>
  <c r="D54" i="15"/>
  <c r="D50" i="15"/>
  <c r="E48" i="15" s="1"/>
  <c r="D45" i="15"/>
  <c r="E43" i="15" s="1"/>
  <c r="D60" i="15" s="1"/>
  <c r="H61" i="15" s="1"/>
  <c r="M74" i="15" s="1"/>
  <c r="N21" i="11"/>
  <c r="N31" i="11"/>
  <c r="S92" i="11"/>
  <c r="U92" i="11"/>
  <c r="W92" i="11"/>
  <c r="Y92" i="11"/>
  <c r="AA92" i="11"/>
  <c r="AC92" i="11"/>
  <c r="AE92" i="11"/>
  <c r="AG92" i="11"/>
  <c r="AI92" i="11"/>
  <c r="AK92" i="11"/>
  <c r="AM92" i="11"/>
  <c r="AO92" i="11"/>
  <c r="AQ92" i="11"/>
  <c r="AS92" i="11"/>
  <c r="AU92" i="11"/>
  <c r="AW92" i="11"/>
  <c r="AY92" i="11"/>
  <c r="BA92" i="11"/>
  <c r="BC92" i="11"/>
  <c r="BE92" i="11"/>
  <c r="BG92" i="11"/>
  <c r="BI92" i="11"/>
  <c r="BK92" i="11"/>
  <c r="BM92" i="11"/>
  <c r="S91" i="11"/>
  <c r="U91" i="11"/>
  <c r="W91" i="11"/>
  <c r="Y91" i="11"/>
  <c r="AA91" i="11"/>
  <c r="AC91" i="11"/>
  <c r="AE91" i="11"/>
  <c r="AG91" i="11"/>
  <c r="AI91" i="11"/>
  <c r="AK91" i="11"/>
  <c r="AM91" i="11"/>
  <c r="AO91" i="11"/>
  <c r="AQ91" i="11"/>
  <c r="AS91" i="11"/>
  <c r="AU91" i="11"/>
  <c r="AW91" i="11"/>
  <c r="AY91" i="11"/>
  <c r="BA91" i="11"/>
  <c r="BC91" i="11"/>
  <c r="BE91" i="11"/>
  <c r="BG91" i="11"/>
  <c r="BI91" i="11"/>
  <c r="BK91" i="11"/>
  <c r="BM91" i="11"/>
  <c r="Q92" i="11"/>
  <c r="Q91" i="11"/>
  <c r="BM80" i="11"/>
  <c r="S80" i="11"/>
  <c r="U80" i="11"/>
  <c r="W80" i="11"/>
  <c r="Y80" i="11"/>
  <c r="AA80" i="11"/>
  <c r="AC80" i="11"/>
  <c r="AE80" i="11"/>
  <c r="AG80" i="11"/>
  <c r="AI80" i="11"/>
  <c r="AK80" i="11"/>
  <c r="AM80" i="11"/>
  <c r="AO80" i="11"/>
  <c r="AQ80" i="11"/>
  <c r="AS80" i="11"/>
  <c r="AU80" i="11"/>
  <c r="AW80" i="11"/>
  <c r="AY80" i="11"/>
  <c r="BA80" i="11"/>
  <c r="BC80" i="11"/>
  <c r="BE80" i="11"/>
  <c r="BG80" i="11"/>
  <c r="BI80" i="11"/>
  <c r="BK80" i="11"/>
  <c r="S79" i="11"/>
  <c r="U79" i="11"/>
  <c r="W79" i="11"/>
  <c r="Y79" i="11"/>
  <c r="AA79" i="11"/>
  <c r="AC79" i="11"/>
  <c r="AE79" i="11"/>
  <c r="AG79" i="11"/>
  <c r="AI79" i="11"/>
  <c r="AK79" i="11"/>
  <c r="AM79" i="11"/>
  <c r="AO79" i="11"/>
  <c r="AQ79" i="11"/>
  <c r="AS79" i="11"/>
  <c r="AU79" i="11"/>
  <c r="AW79" i="11"/>
  <c r="AY79" i="11"/>
  <c r="BA79" i="11"/>
  <c r="BC79" i="11"/>
  <c r="BE79" i="11"/>
  <c r="BG79" i="11"/>
  <c r="BI79" i="11"/>
  <c r="BK79" i="11"/>
  <c r="BM79" i="11"/>
  <c r="Q80" i="11"/>
  <c r="Q79" i="11"/>
  <c r="BK68" i="11"/>
  <c r="BM68" i="11"/>
  <c r="U68" i="11"/>
  <c r="W68" i="11"/>
  <c r="Y68" i="11"/>
  <c r="AA68" i="11"/>
  <c r="AC68" i="11"/>
  <c r="AE68" i="11"/>
  <c r="AG68" i="11"/>
  <c r="AI68" i="11"/>
  <c r="AK68" i="11"/>
  <c r="AM68" i="11"/>
  <c r="AO68" i="11"/>
  <c r="AQ68" i="11"/>
  <c r="AS68" i="11"/>
  <c r="AU68" i="11"/>
  <c r="AW68" i="11"/>
  <c r="AY68" i="11"/>
  <c r="BA68" i="11"/>
  <c r="BC68" i="11"/>
  <c r="BE68" i="11"/>
  <c r="BG68" i="11"/>
  <c r="BI68" i="11"/>
  <c r="U67" i="11"/>
  <c r="W67" i="11"/>
  <c r="Y67" i="11"/>
  <c r="AA67" i="11"/>
  <c r="AC67" i="11"/>
  <c r="AE67" i="11"/>
  <c r="AG67" i="11"/>
  <c r="AI67" i="11"/>
  <c r="AK67" i="11"/>
  <c r="AM67" i="11"/>
  <c r="AO67" i="11"/>
  <c r="AQ67" i="11"/>
  <c r="AS67" i="11"/>
  <c r="AU67" i="11"/>
  <c r="AW67" i="11"/>
  <c r="AY67" i="11"/>
  <c r="BA67" i="11"/>
  <c r="BC67" i="11"/>
  <c r="BE67" i="11"/>
  <c r="BG67" i="11"/>
  <c r="BI67" i="11"/>
  <c r="BK67" i="11"/>
  <c r="BM67" i="11"/>
  <c r="S68" i="11"/>
  <c r="S67" i="11"/>
  <c r="Q68" i="11"/>
  <c r="Q67" i="11"/>
  <c r="E52" i="15" l="1"/>
  <c r="F60" i="15"/>
  <c r="H60" i="15" s="1"/>
  <c r="L30" i="15" s="1"/>
  <c r="M30" i="15"/>
  <c r="J71" i="15" s="1"/>
  <c r="S70" i="11"/>
  <c r="S97" i="11"/>
  <c r="U97" i="11"/>
  <c r="W97" i="11"/>
  <c r="Y97" i="11"/>
  <c r="AA97" i="11"/>
  <c r="AC97" i="11"/>
  <c r="AE97" i="11"/>
  <c r="AG97" i="11"/>
  <c r="AI97" i="11"/>
  <c r="AK97" i="11"/>
  <c r="AM97" i="11"/>
  <c r="AO97" i="11"/>
  <c r="AQ97" i="11"/>
  <c r="AS97" i="11"/>
  <c r="AU97" i="11"/>
  <c r="AW97" i="11"/>
  <c r="AY97" i="11"/>
  <c r="BA97" i="11"/>
  <c r="BC97" i="11"/>
  <c r="BE97" i="11"/>
  <c r="BG97" i="11"/>
  <c r="BI97" i="11"/>
  <c r="BK97" i="11"/>
  <c r="BM97" i="11"/>
  <c r="S96" i="11"/>
  <c r="U96" i="11"/>
  <c r="W96" i="11"/>
  <c r="Y96" i="11"/>
  <c r="AA96" i="11"/>
  <c r="AC96" i="11"/>
  <c r="AE96" i="11"/>
  <c r="AG96" i="11"/>
  <c r="AI96" i="11"/>
  <c r="AK96" i="11"/>
  <c r="AM96" i="11"/>
  <c r="AO96" i="11"/>
  <c r="AQ96" i="11"/>
  <c r="AS96" i="11"/>
  <c r="AU96" i="11"/>
  <c r="AW96" i="11"/>
  <c r="AY96" i="11"/>
  <c r="BA96" i="11"/>
  <c r="BC96" i="11"/>
  <c r="BE96" i="11"/>
  <c r="BG96" i="11"/>
  <c r="BI96" i="11"/>
  <c r="BK96" i="11"/>
  <c r="BM96" i="11"/>
  <c r="S95" i="11"/>
  <c r="U95" i="11"/>
  <c r="W95" i="11"/>
  <c r="Y95" i="11"/>
  <c r="AA95" i="11"/>
  <c r="AC95" i="11"/>
  <c r="AE95" i="11"/>
  <c r="AG95" i="11"/>
  <c r="AI95" i="11"/>
  <c r="AK95" i="11"/>
  <c r="AM95" i="11"/>
  <c r="AO95" i="11"/>
  <c r="AQ95" i="11"/>
  <c r="AS95" i="11"/>
  <c r="AU95" i="11"/>
  <c r="AW95" i="11"/>
  <c r="AY95" i="11"/>
  <c r="BA95" i="11"/>
  <c r="BC95" i="11"/>
  <c r="BE95" i="11"/>
  <c r="BG95" i="11"/>
  <c r="BI95" i="11"/>
  <c r="BK95" i="11"/>
  <c r="BM95" i="11"/>
  <c r="Q97" i="11"/>
  <c r="Q96" i="11"/>
  <c r="Q95" i="11"/>
  <c r="N65" i="11"/>
  <c r="N69" i="11"/>
  <c r="N70" i="11"/>
  <c r="O70" i="11"/>
  <c r="Q70" i="11"/>
  <c r="R70" i="11"/>
  <c r="N71" i="11"/>
  <c r="Q71" i="11"/>
  <c r="S71" i="11"/>
  <c r="U71" i="11"/>
  <c r="W71" i="11"/>
  <c r="Y71" i="11"/>
  <c r="AA71" i="11"/>
  <c r="AC71" i="11"/>
  <c r="AE71" i="11"/>
  <c r="AG71" i="11"/>
  <c r="AI71" i="11"/>
  <c r="AK71" i="11"/>
  <c r="AM71" i="11"/>
  <c r="AO71" i="11"/>
  <c r="AQ71" i="11"/>
  <c r="AS71" i="11"/>
  <c r="AU71" i="11"/>
  <c r="AW71" i="11"/>
  <c r="AY71" i="11"/>
  <c r="BA71" i="11"/>
  <c r="BC71" i="11"/>
  <c r="BE71" i="11"/>
  <c r="BG71" i="11"/>
  <c r="BI71" i="11"/>
  <c r="BK71" i="11"/>
  <c r="BM71" i="11"/>
  <c r="N72" i="11"/>
  <c r="Q72" i="11"/>
  <c r="S72" i="11"/>
  <c r="U72" i="11"/>
  <c r="W72" i="11"/>
  <c r="Y72" i="11"/>
  <c r="AA72" i="11"/>
  <c r="AC72" i="11"/>
  <c r="AE72" i="11"/>
  <c r="AG72" i="11"/>
  <c r="AI72" i="11"/>
  <c r="AK72" i="11"/>
  <c r="AM72" i="11"/>
  <c r="AO72" i="11"/>
  <c r="AQ72" i="11"/>
  <c r="AS72" i="11"/>
  <c r="AU72" i="11"/>
  <c r="AW72" i="11"/>
  <c r="AY72" i="11"/>
  <c r="BA72" i="11"/>
  <c r="BC72" i="11"/>
  <c r="BE72" i="11"/>
  <c r="BG72" i="11"/>
  <c r="BI72" i="11"/>
  <c r="BK72" i="11"/>
  <c r="BM72" i="11"/>
  <c r="N73" i="11"/>
  <c r="Q73" i="11"/>
  <c r="S73" i="11"/>
  <c r="U73" i="11"/>
  <c r="W73" i="11"/>
  <c r="Y73" i="11"/>
  <c r="AA73" i="11"/>
  <c r="AC73" i="11"/>
  <c r="AE73" i="11"/>
  <c r="AG73" i="11"/>
  <c r="AI73" i="11"/>
  <c r="AK73" i="11"/>
  <c r="AM73" i="11"/>
  <c r="AO73" i="11"/>
  <c r="AQ73" i="11"/>
  <c r="AS73" i="11"/>
  <c r="AU73" i="11"/>
  <c r="AW73" i="11"/>
  <c r="AY73" i="11"/>
  <c r="BA73" i="11"/>
  <c r="BC73" i="11"/>
  <c r="BE73" i="11"/>
  <c r="BG73" i="11"/>
  <c r="BI73" i="11"/>
  <c r="BK73" i="11"/>
  <c r="BM73" i="11"/>
  <c r="Q82" i="11"/>
  <c r="R82" i="11"/>
  <c r="S82" i="11"/>
  <c r="T82" i="11"/>
  <c r="U82" i="11"/>
  <c r="V82" i="11"/>
  <c r="AE82" i="11"/>
  <c r="AF82" i="11"/>
  <c r="AG82" i="11"/>
  <c r="AH82" i="11"/>
  <c r="AM82" i="11"/>
  <c r="AO82" i="11"/>
  <c r="AP82" i="11"/>
  <c r="AQ82" i="11"/>
  <c r="AR82" i="11"/>
  <c r="AS82" i="11"/>
  <c r="AT82" i="11"/>
  <c r="BC82" i="11"/>
  <c r="BD82" i="11"/>
  <c r="BE82" i="11"/>
  <c r="BF82" i="11"/>
  <c r="BK82" i="11"/>
  <c r="BM82" i="11"/>
  <c r="BN82" i="11"/>
  <c r="Q83" i="11"/>
  <c r="S83" i="11"/>
  <c r="U83" i="11"/>
  <c r="W83" i="11"/>
  <c r="Y83" i="11"/>
  <c r="AA83" i="11"/>
  <c r="AC83" i="11"/>
  <c r="AE83" i="11"/>
  <c r="AG83" i="11"/>
  <c r="AI83" i="11"/>
  <c r="AK83" i="11"/>
  <c r="AM83" i="11"/>
  <c r="AO83" i="11"/>
  <c r="AQ83" i="11"/>
  <c r="AS83" i="11"/>
  <c r="AU83" i="11"/>
  <c r="AW83" i="11"/>
  <c r="AY83" i="11"/>
  <c r="BA83" i="11"/>
  <c r="BC83" i="11"/>
  <c r="BE83" i="11"/>
  <c r="BG83" i="11"/>
  <c r="BI83" i="11"/>
  <c r="BK83" i="11"/>
  <c r="BM83" i="11"/>
  <c r="Q84" i="11"/>
  <c r="S84" i="11"/>
  <c r="U84" i="11"/>
  <c r="W84" i="11"/>
  <c r="Y84" i="11"/>
  <c r="AA84" i="11"/>
  <c r="AC84" i="11"/>
  <c r="AE84" i="11"/>
  <c r="AG84" i="11"/>
  <c r="AI84" i="11"/>
  <c r="AK84" i="11"/>
  <c r="AM84" i="11"/>
  <c r="AO84" i="11"/>
  <c r="AQ84" i="11"/>
  <c r="AS84" i="11"/>
  <c r="AU84" i="11"/>
  <c r="AW84" i="11"/>
  <c r="AY84" i="11"/>
  <c r="BA84" i="11"/>
  <c r="BC84" i="11"/>
  <c r="BE84" i="11"/>
  <c r="BG84" i="11"/>
  <c r="BI84" i="11"/>
  <c r="BK84" i="11"/>
  <c r="BM84" i="11"/>
  <c r="Q85" i="11"/>
  <c r="S85" i="11"/>
  <c r="U85" i="11"/>
  <c r="W85" i="11"/>
  <c r="Y85" i="11"/>
  <c r="AA85" i="11"/>
  <c r="AC85" i="11"/>
  <c r="AE85" i="11"/>
  <c r="AG85" i="11"/>
  <c r="AI85" i="11"/>
  <c r="AK85" i="11"/>
  <c r="AM85" i="11"/>
  <c r="AO85" i="11"/>
  <c r="AQ85" i="11"/>
  <c r="AS85" i="11"/>
  <c r="AU85" i="11"/>
  <c r="AW85" i="11"/>
  <c r="AY85" i="11"/>
  <c r="BA85" i="11"/>
  <c r="BC85" i="11"/>
  <c r="BE85" i="11"/>
  <c r="BG85" i="11"/>
  <c r="BI85" i="11"/>
  <c r="BK85" i="11"/>
  <c r="BM85" i="11"/>
  <c r="Q94" i="11"/>
  <c r="R94" i="11"/>
  <c r="S94" i="11"/>
  <c r="T94" i="11"/>
  <c r="U94" i="11"/>
  <c r="V94" i="11"/>
  <c r="W94" i="11"/>
  <c r="X94" i="11"/>
  <c r="Y94" i="11"/>
  <c r="Z94" i="11"/>
  <c r="AA94" i="11"/>
  <c r="AB94" i="11"/>
  <c r="AC94" i="11"/>
  <c r="AD94" i="11"/>
  <c r="AE94" i="11"/>
  <c r="AF94" i="11"/>
  <c r="AG94" i="11"/>
  <c r="AH94" i="11"/>
  <c r="AI94" i="11"/>
  <c r="AJ94" i="11"/>
  <c r="AK94" i="11"/>
  <c r="AL94" i="11"/>
  <c r="AM94" i="11"/>
  <c r="AN94" i="11"/>
  <c r="AO94" i="11"/>
  <c r="AP94" i="11"/>
  <c r="AQ94" i="11"/>
  <c r="AR94" i="11"/>
  <c r="AS94" i="11"/>
  <c r="AT94" i="11"/>
  <c r="AU94" i="11"/>
  <c r="AV94" i="11"/>
  <c r="AW94" i="11"/>
  <c r="AX94" i="11"/>
  <c r="AY94" i="11"/>
  <c r="AZ94" i="11"/>
  <c r="BA94" i="11"/>
  <c r="BB94" i="11"/>
  <c r="BC94" i="11"/>
  <c r="BD94" i="11"/>
  <c r="BE94" i="11"/>
  <c r="BF94" i="11"/>
  <c r="BG94" i="11"/>
  <c r="BH94" i="11"/>
  <c r="BI94" i="11"/>
  <c r="BJ94" i="11"/>
  <c r="BK94" i="11"/>
  <c r="BL94" i="11"/>
  <c r="BM94" i="11"/>
  <c r="BN94" i="11"/>
  <c r="BL82" i="11"/>
  <c r="BI82" i="11"/>
  <c r="BG82" i="11"/>
  <c r="BA82" i="11"/>
  <c r="AY82" i="11"/>
  <c r="AX82" i="11"/>
  <c r="AU82" i="11"/>
  <c r="AN82" i="11"/>
  <c r="AL82" i="11"/>
  <c r="AI82" i="11"/>
  <c r="AD82" i="11"/>
  <c r="AA82" i="11"/>
  <c r="Y82" i="11"/>
  <c r="W82" i="11"/>
  <c r="J27" i="15" l="1"/>
  <c r="N10" i="15" s="1"/>
  <c r="K32" i="15"/>
  <c r="B66" i="15"/>
  <c r="F67" i="15"/>
  <c r="O69" i="11"/>
  <c r="M69" i="11" s="1"/>
  <c r="Z69" i="11" s="1"/>
  <c r="R69" i="11"/>
  <c r="T69" i="11"/>
  <c r="BJ93" i="11"/>
  <c r="AT93" i="11"/>
  <c r="AN93" i="11"/>
  <c r="AT81" i="11"/>
  <c r="Z70" i="11"/>
  <c r="U70" i="11"/>
  <c r="T70" i="11"/>
  <c r="BB82" i="11"/>
  <c r="AC82" i="11"/>
  <c r="AZ82" i="11"/>
  <c r="AB82" i="11"/>
  <c r="BN69" i="11"/>
  <c r="AN69" i="11"/>
  <c r="BJ82" i="11"/>
  <c r="Z82" i="11"/>
  <c r="AW82" i="11"/>
  <c r="AK82" i="11"/>
  <c r="BH82" i="11"/>
  <c r="AV82" i="11"/>
  <c r="AJ82" i="11"/>
  <c r="X82" i="11"/>
  <c r="AD93" i="11"/>
  <c r="R93" i="11"/>
  <c r="L25" i="11"/>
  <c r="M25" i="11"/>
  <c r="AP93" i="11" l="1"/>
  <c r="BB93" i="11"/>
  <c r="AD69" i="11"/>
  <c r="AF81" i="11"/>
  <c r="R81" i="11"/>
  <c r="AD81" i="11"/>
  <c r="BB69" i="11"/>
  <c r="BN93" i="11"/>
  <c r="AV93" i="11"/>
  <c r="AT69" i="11"/>
  <c r="AP81" i="11"/>
  <c r="BF81" i="11"/>
  <c r="AZ69" i="11"/>
  <c r="D42" i="11"/>
  <c r="G61" i="11" s="1"/>
  <c r="AJ69" i="11"/>
  <c r="BD69" i="11"/>
  <c r="AB93" i="11"/>
  <c r="AZ81" i="11"/>
  <c r="AB81" i="11"/>
  <c r="AV81" i="11"/>
  <c r="BF93" i="11"/>
  <c r="BL93" i="11"/>
  <c r="V69" i="11"/>
  <c r="AF69" i="11"/>
  <c r="BD81" i="11"/>
  <c r="AV69" i="11"/>
  <c r="BN81" i="11"/>
  <c r="BH93" i="11"/>
  <c r="AL69" i="11"/>
  <c r="BL69" i="11"/>
  <c r="AX69" i="11"/>
  <c r="AP69" i="11"/>
  <c r="BJ69" i="11"/>
  <c r="AX81" i="11"/>
  <c r="BD93" i="11"/>
  <c r="AJ81" i="11"/>
  <c r="AN81" i="11"/>
  <c r="BL81" i="11"/>
  <c r="BB81" i="11"/>
  <c r="BH81" i="11"/>
  <c r="X69" i="11"/>
  <c r="T93" i="11"/>
  <c r="AH81" i="11"/>
  <c r="BF69" i="11"/>
  <c r="Z81" i="11"/>
  <c r="AX93" i="11"/>
  <c r="AL81" i="11"/>
  <c r="X81" i="11"/>
  <c r="AH69" i="11"/>
  <c r="BJ81" i="11"/>
  <c r="AZ93" i="11"/>
  <c r="Z93" i="11"/>
  <c r="AH93" i="11"/>
  <c r="AF93" i="11"/>
  <c r="AR93" i="11"/>
  <c r="BH69" i="11"/>
  <c r="AR69" i="11"/>
  <c r="AR81" i="11"/>
  <c r="X93" i="11"/>
  <c r="AB69" i="11"/>
  <c r="V93" i="11"/>
  <c r="V81" i="11"/>
  <c r="T81" i="11"/>
  <c r="AL93" i="11"/>
  <c r="AJ93" i="11"/>
  <c r="N74" i="11"/>
  <c r="X70" i="11"/>
  <c r="W70" i="11"/>
  <c r="V70" i="11"/>
  <c r="AA70" i="11"/>
  <c r="Y70" i="11"/>
  <c r="AB70" i="11"/>
  <c r="BN48" i="11"/>
  <c r="BB48" i="11"/>
  <c r="AP48" i="11"/>
  <c r="AD48" i="11"/>
  <c r="R48" i="11"/>
  <c r="AX48" i="11"/>
  <c r="AV48" i="11"/>
  <c r="AJ48" i="11"/>
  <c r="AT48" i="11"/>
  <c r="V48" i="11"/>
  <c r="BJ48" i="11"/>
  <c r="AL48" i="11"/>
  <c r="Z48" i="11"/>
  <c r="BH48" i="11"/>
  <c r="X48" i="11"/>
  <c r="AH48" i="11"/>
  <c r="AR48" i="11"/>
  <c r="AF48" i="11"/>
  <c r="BL48" i="11"/>
  <c r="AZ48" i="11"/>
  <c r="AN48" i="11"/>
  <c r="AB48" i="11"/>
  <c r="BF48" i="11"/>
  <c r="L69" i="11"/>
  <c r="B42" i="11" s="1"/>
  <c r="G62" i="11" s="1"/>
  <c r="BD48" i="11"/>
  <c r="T48" i="11"/>
  <c r="BK48" i="11"/>
  <c r="AA48" i="11"/>
  <c r="AI48" i="11"/>
  <c r="AQ48" i="11"/>
  <c r="BM48" i="11"/>
  <c r="BA48" i="11"/>
  <c r="AO48" i="11"/>
  <c r="AC48" i="11"/>
  <c r="Q48" i="11"/>
  <c r="AY48" i="11"/>
  <c r="AS48" i="11"/>
  <c r="AM48" i="11"/>
  <c r="BG48" i="11"/>
  <c r="AG48" i="11"/>
  <c r="S48" i="11"/>
  <c r="BI48" i="11"/>
  <c r="AW48" i="11"/>
  <c r="AK48" i="11"/>
  <c r="Y48" i="11"/>
  <c r="AU48" i="11"/>
  <c r="W48" i="11"/>
  <c r="BE48" i="11"/>
  <c r="U48" i="11"/>
  <c r="BC48" i="11"/>
  <c r="AE48" i="11"/>
  <c r="BB37" i="11"/>
  <c r="BL37" i="11"/>
  <c r="BJ37" i="11"/>
  <c r="AX37" i="11"/>
  <c r="AL37" i="11"/>
  <c r="Z37" i="11"/>
  <c r="BF37" i="11"/>
  <c r="AH37" i="11"/>
  <c r="AF37" i="11"/>
  <c r="AB37" i="11"/>
  <c r="BH37" i="11"/>
  <c r="AV37" i="11"/>
  <c r="AJ37" i="11"/>
  <c r="X37" i="11"/>
  <c r="AT37" i="11"/>
  <c r="V37" i="11"/>
  <c r="AR37" i="11"/>
  <c r="AZ37" i="11"/>
  <c r="BD37" i="11"/>
  <c r="T37" i="11"/>
  <c r="BN37" i="11"/>
  <c r="AP37" i="11"/>
  <c r="AD37" i="11"/>
  <c r="R37" i="11"/>
  <c r="AN37" i="11"/>
  <c r="F42" i="11"/>
  <c r="G60" i="11" s="1"/>
  <c r="BK37" i="11"/>
  <c r="AY37" i="11"/>
  <c r="AM37" i="11"/>
  <c r="AA37" i="11"/>
  <c r="BA37" i="11"/>
  <c r="BI37" i="11"/>
  <c r="AW37" i="11"/>
  <c r="AK37" i="11"/>
  <c r="Y37" i="11"/>
  <c r="Q37" i="11"/>
  <c r="BG37" i="11"/>
  <c r="AU37" i="11"/>
  <c r="AI37" i="11"/>
  <c r="W37" i="11"/>
  <c r="AO37" i="11"/>
  <c r="BE37" i="11"/>
  <c r="AS37" i="11"/>
  <c r="AG37" i="11"/>
  <c r="U37" i="11"/>
  <c r="BM37" i="11"/>
  <c r="BC37" i="11"/>
  <c r="AQ37" i="11"/>
  <c r="AE37" i="11"/>
  <c r="S37" i="11"/>
  <c r="AC37" i="11"/>
  <c r="U69" i="11" l="1"/>
  <c r="AU69" i="11"/>
  <c r="Y81" i="11"/>
  <c r="AK81" i="11"/>
  <c r="AW81" i="11"/>
  <c r="BI81" i="11"/>
  <c r="AG93" i="11"/>
  <c r="AM69" i="11"/>
  <c r="BM69" i="11"/>
  <c r="Q81" i="11"/>
  <c r="AO81" i="11"/>
  <c r="Q69" i="11"/>
  <c r="AE69" i="11"/>
  <c r="AY93" i="11"/>
  <c r="AI69" i="11"/>
  <c r="BI69" i="11"/>
  <c r="S93" i="11"/>
  <c r="AE93" i="11"/>
  <c r="AQ93" i="11"/>
  <c r="BC93" i="11"/>
  <c r="AY69" i="11"/>
  <c r="U93" i="11"/>
  <c r="BE93" i="11"/>
  <c r="Y69" i="11"/>
  <c r="AC81" i="11"/>
  <c r="BM81" i="11"/>
  <c r="AC69" i="11"/>
  <c r="AK93" i="11"/>
  <c r="U81" i="11"/>
  <c r="AS81" i="11"/>
  <c r="AA93" i="11"/>
  <c r="BK93" i="11"/>
  <c r="AU81" i="11"/>
  <c r="AC93" i="11"/>
  <c r="BA93" i="11"/>
  <c r="W69" i="11"/>
  <c r="AW69" i="11"/>
  <c r="BK69" i="11"/>
  <c r="AA81" i="11"/>
  <c r="AM81" i="11"/>
  <c r="AY81" i="11"/>
  <c r="BK81" i="11"/>
  <c r="AK69" i="11"/>
  <c r="AS93" i="11"/>
  <c r="BA81" i="11"/>
  <c r="Y93" i="11"/>
  <c r="AQ69" i="11"/>
  <c r="BE81" i="11"/>
  <c r="BE69" i="11"/>
  <c r="AM93" i="11"/>
  <c r="AS69" i="11"/>
  <c r="W81" i="11"/>
  <c r="AA69" i="11"/>
  <c r="BA69" i="11"/>
  <c r="W93" i="11"/>
  <c r="AI93" i="11"/>
  <c r="AU93" i="11"/>
  <c r="BG93" i="11"/>
  <c r="AO69" i="11"/>
  <c r="S81" i="11"/>
  <c r="AE81" i="11"/>
  <c r="AQ81" i="11"/>
  <c r="BC81" i="11"/>
  <c r="BC69" i="11"/>
  <c r="AW93" i="11"/>
  <c r="BI93" i="11"/>
  <c r="AG81" i="11"/>
  <c r="S69" i="11"/>
  <c r="AI81" i="11"/>
  <c r="BG81" i="11"/>
  <c r="AG69" i="11"/>
  <c r="BG69" i="11"/>
  <c r="Q93" i="11"/>
  <c r="AO93" i="11"/>
  <c r="BM93" i="11"/>
  <c r="AC70" i="11" l="1"/>
  <c r="AD70" i="11"/>
  <c r="F40" i="11"/>
  <c r="F39" i="11"/>
  <c r="AE70" i="11" l="1"/>
  <c r="AF70" i="11"/>
  <c r="AG70" i="11" l="1"/>
  <c r="AH70" i="11"/>
  <c r="BN25" i="11" l="1"/>
  <c r="BM25" i="11"/>
  <c r="BL25" i="11"/>
  <c r="BK25" i="11"/>
  <c r="BJ25" i="11"/>
  <c r="BI25" i="11"/>
  <c r="BH25" i="11"/>
  <c r="BG25" i="11"/>
  <c r="BF25"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T25" i="11"/>
  <c r="S25" i="11"/>
  <c r="R25" i="11"/>
  <c r="Q25" i="11"/>
  <c r="AI70" i="11" l="1"/>
  <c r="AJ70" i="11"/>
  <c r="AK70" i="11" l="1"/>
  <c r="AL70" i="11"/>
  <c r="AN70" i="11" l="1"/>
  <c r="AM70" i="11"/>
  <c r="AP70" i="11" l="1"/>
  <c r="AO70" i="11"/>
  <c r="AQ70" i="11" l="1"/>
  <c r="AR70" i="11"/>
  <c r="L28" i="11" l="1"/>
  <c r="AS70" i="11"/>
  <c r="AT70" i="11"/>
  <c r="L29" i="11" l="1"/>
  <c r="L27" i="11"/>
  <c r="AV70" i="11" l="1"/>
  <c r="AU70" i="11"/>
  <c r="AW70" i="11" l="1"/>
  <c r="AX70" i="11"/>
  <c r="AY70" i="11" l="1"/>
  <c r="AZ70" i="11"/>
  <c r="BA70" i="11" l="1"/>
  <c r="BB70" i="11"/>
  <c r="BD70" i="11" l="1"/>
  <c r="BC70" i="11"/>
  <c r="BE70" i="11" l="1"/>
  <c r="BF70" i="11"/>
  <c r="BG70" i="11" l="1"/>
  <c r="BH70" i="11"/>
  <c r="BI70" i="11" l="1"/>
  <c r="BJ70" i="11"/>
  <c r="BL70" i="11" l="1"/>
  <c r="BK70" i="11"/>
  <c r="F48" i="11" l="1"/>
  <c r="F52" i="11"/>
  <c r="F43" i="11"/>
  <c r="F56" i="11"/>
  <c r="F50" i="11"/>
  <c r="F54" i="11"/>
  <c r="F45" i="11"/>
  <c r="F58" i="11"/>
  <c r="F49" i="11"/>
  <c r="F57" i="11"/>
  <c r="F53" i="11"/>
  <c r="F44" i="11"/>
  <c r="BM70" i="11"/>
  <c r="BN70" i="11"/>
  <c r="M71" i="11" s="1"/>
  <c r="M29" i="11"/>
  <c r="F27" i="11" s="1"/>
  <c r="M27" i="11"/>
  <c r="F29" i="11" s="1"/>
  <c r="M28" i="11"/>
  <c r="F30" i="11" s="1"/>
  <c r="M73" i="11" l="1"/>
  <c r="G56" i="11"/>
  <c r="F31" i="11"/>
  <c r="G29" i="11" s="1"/>
  <c r="F34" i="11"/>
  <c r="F25" i="11"/>
  <c r="F26" i="11"/>
  <c r="G52" i="11"/>
  <c r="L72" i="11"/>
  <c r="B57" i="11"/>
  <c r="B53" i="11"/>
  <c r="B44" i="11"/>
  <c r="B49" i="11"/>
  <c r="L71" i="11"/>
  <c r="B52" i="11"/>
  <c r="B43" i="11"/>
  <c r="B56" i="11"/>
  <c r="B48" i="11"/>
  <c r="F38" i="11"/>
  <c r="G38" i="11" s="1"/>
  <c r="L73" i="11"/>
  <c r="B45" i="11"/>
  <c r="B54" i="11"/>
  <c r="B58" i="11"/>
  <c r="B50" i="11"/>
  <c r="F35" i="11"/>
  <c r="F33" i="11"/>
  <c r="G43" i="11"/>
  <c r="M72" i="11"/>
  <c r="G48" i="11"/>
  <c r="G33" i="11" l="1"/>
  <c r="G25" i="11"/>
  <c r="F60" i="11"/>
  <c r="H60" i="11" s="1"/>
  <c r="L30" i="11" s="1"/>
  <c r="C43" i="11"/>
  <c r="C48" i="11"/>
  <c r="C52" i="11"/>
  <c r="D57" i="11"/>
  <c r="D53" i="11"/>
  <c r="D49" i="11"/>
  <c r="D44" i="11"/>
  <c r="C56" i="11"/>
  <c r="D58" i="11"/>
  <c r="D50" i="11"/>
  <c r="D45" i="11"/>
  <c r="D54" i="11"/>
  <c r="D56" i="11"/>
  <c r="D52" i="11"/>
  <c r="D43" i="11"/>
  <c r="D48" i="11"/>
  <c r="B60" i="11" l="1"/>
  <c r="H62" i="11" s="1"/>
  <c r="M30" i="11" s="1"/>
  <c r="J27" i="11" s="1"/>
  <c r="E56" i="11"/>
  <c r="E48" i="11"/>
  <c r="E43" i="11"/>
  <c r="E52" i="11"/>
  <c r="K32" i="11" l="1"/>
  <c r="B66" i="11"/>
  <c r="L74" i="11"/>
  <c r="D60" i="11"/>
  <c r="H61" i="11" s="1"/>
  <c r="M74" i="11" s="1"/>
  <c r="J71" i="11" l="1"/>
  <c r="N10" i="11" s="1"/>
  <c r="F67" i="11" l="1"/>
</calcChain>
</file>

<file path=xl/sharedStrings.xml><?xml version="1.0" encoding="utf-8"?>
<sst xmlns="http://schemas.openxmlformats.org/spreadsheetml/2006/main" count="641" uniqueCount="177">
  <si>
    <t>Nosaukums</t>
  </si>
  <si>
    <t>Mikro uzņēmums</t>
  </si>
  <si>
    <t>Mazais uzņēmums</t>
  </si>
  <si>
    <t>Vidējais uzņēmums</t>
  </si>
  <si>
    <t>Lielais uzņēmums</t>
  </si>
  <si>
    <t>Kritērijs</t>
  </si>
  <si>
    <t>Saistītais</t>
  </si>
  <si>
    <t>Partneris</t>
  </si>
  <si>
    <t>IZPILDĀS</t>
  </si>
  <si>
    <t>JĀ</t>
  </si>
  <si>
    <t>STATUSS</t>
  </si>
  <si>
    <t>KRITĒRIJS</t>
  </si>
  <si>
    <t>Grupa kopā</t>
  </si>
  <si>
    <t>GU-1</t>
  </si>
  <si>
    <t>GU-2</t>
  </si>
  <si>
    <t>GU-3</t>
  </si>
  <si>
    <t>GU-4</t>
  </si>
  <si>
    <t>GU-5</t>
  </si>
  <si>
    <t>GU-6</t>
  </si>
  <si>
    <t>GU-7</t>
  </si>
  <si>
    <t>GU-8</t>
  </si>
  <si>
    <t>GU-9</t>
  </si>
  <si>
    <t>GU-10</t>
  </si>
  <si>
    <t>GU-11</t>
  </si>
  <si>
    <t>GU-12</t>
  </si>
  <si>
    <t>GU-13</t>
  </si>
  <si>
    <t>GU-14</t>
  </si>
  <si>
    <t>GU-15</t>
  </si>
  <si>
    <t>GU-16</t>
  </si>
  <si>
    <t>GU-17</t>
  </si>
  <si>
    <t>GU-18</t>
  </si>
  <si>
    <t>GU-19</t>
  </si>
  <si>
    <t>GU-20</t>
  </si>
  <si>
    <t>GU-21</t>
  </si>
  <si>
    <t>GU-22</t>
  </si>
  <si>
    <t>GU-23</t>
  </si>
  <si>
    <t>GU-24</t>
  </si>
  <si>
    <t>GU-25</t>
  </si>
  <si>
    <t>NEIZPILDĀS</t>
  </si>
  <si>
    <t>NĒ</t>
  </si>
  <si>
    <t>Robeža</t>
  </si>
  <si>
    <t>2 gados</t>
  </si>
  <si>
    <t>Darbinieku skaits</t>
  </si>
  <si>
    <t>≤9</t>
  </si>
  <si>
    <t>Periods</t>
  </si>
  <si>
    <t>Gada apgrozījums, EUR</t>
  </si>
  <si>
    <t>≤ 2 milj. EUR</t>
  </si>
  <si>
    <t>Bilances vērtības, EUR</t>
  </si>
  <si>
    <t>10–49</t>
  </si>
  <si>
    <t>Bilances vērtība, EUR</t>
  </si>
  <si>
    <t>2–10 milj. EUR</t>
  </si>
  <si>
    <t>PIEZĪMES</t>
  </si>
  <si>
    <t>50–249</t>
  </si>
  <si>
    <t>10–50 milj. EUR</t>
  </si>
  <si>
    <t>10–43 milj. EUR</t>
  </si>
  <si>
    <t>≥250</t>
  </si>
  <si>
    <t>&gt;50 milj. EUR</t>
  </si>
  <si>
    <t>&gt;43 milj. EUR</t>
  </si>
  <si>
    <t>Jā/Nē</t>
  </si>
  <si>
    <t>Piezīmes:</t>
  </si>
  <si>
    <t>Vairāk</t>
  </si>
  <si>
    <t>GU-26</t>
  </si>
  <si>
    <t>GU-27</t>
  </si>
  <si>
    <t>GU-28</t>
  </si>
  <si>
    <t>GU-29</t>
  </si>
  <si>
    <t>GU-30</t>
  </si>
  <si>
    <t>GU-31</t>
  </si>
  <si>
    <t>GU-32</t>
  </si>
  <si>
    <t>GU-33</t>
  </si>
  <si>
    <t>GU-34</t>
  </si>
  <si>
    <t>GU-35</t>
  </si>
  <si>
    <t>GU-36</t>
  </si>
  <si>
    <t>GU-37</t>
  </si>
  <si>
    <t>GU-38</t>
  </si>
  <si>
    <t>GU-39</t>
  </si>
  <si>
    <t>GU-40</t>
  </si>
  <si>
    <t>GU-41</t>
  </si>
  <si>
    <t>GU-42</t>
  </si>
  <si>
    <t>GU-43</t>
  </si>
  <si>
    <t>GU-44</t>
  </si>
  <si>
    <t>GU-45</t>
  </si>
  <si>
    <t>GU-46</t>
  </si>
  <si>
    <t>GU-47</t>
  </si>
  <si>
    <t>GU-48</t>
  </si>
  <si>
    <t>GU-49</t>
  </si>
  <si>
    <t>GU-50</t>
  </si>
  <si>
    <t>GU-51</t>
  </si>
  <si>
    <t>GU-52</t>
  </si>
  <si>
    <t>GU-53</t>
  </si>
  <si>
    <t>GU-54</t>
  </si>
  <si>
    <t>GU-55</t>
  </si>
  <si>
    <t>GU-56</t>
  </si>
  <si>
    <t>GU-57</t>
  </si>
  <si>
    <t>GU-58</t>
  </si>
  <si>
    <t>GU-59</t>
  </si>
  <si>
    <t>GU-60</t>
  </si>
  <si>
    <t>GU-61</t>
  </si>
  <si>
    <t>GU-62</t>
  </si>
  <si>
    <t>GU-63</t>
  </si>
  <si>
    <t>GU-64</t>
  </si>
  <si>
    <t>GU-65</t>
  </si>
  <si>
    <t>GU-66</t>
  </si>
  <si>
    <t>GU-67</t>
  </si>
  <si>
    <t>GU-68</t>
  </si>
  <si>
    <t>GU-69</t>
  </si>
  <si>
    <t>GU-70</t>
  </si>
  <si>
    <t>GU-71</t>
  </si>
  <si>
    <t>GU-72</t>
  </si>
  <si>
    <t>GU-73</t>
  </si>
  <si>
    <t>GU-74</t>
  </si>
  <si>
    <t>GU-75</t>
  </si>
  <si>
    <t>Robežvērtības: STATUSA NOTEIKŠANA</t>
  </si>
  <si>
    <t>1. tabula: “Pārskata gads” un "Pārskata gads -1"</t>
  </si>
  <si>
    <t>Izvēlnes:</t>
  </si>
  <si>
    <t>Lietotāja rokasgrāmata par MVU definīcijas piemērošanu</t>
  </si>
  <si>
    <t>Informatīvs materiāls par mikro, mazā un vidējā uzņēmuma, viena vienota uzņēmuma un grūtībās nonākuša uzņēmuma statusa noteikšanu</t>
  </si>
  <si>
    <t>Norādījumi izklājlapas "MVK_statuss" aizpildīšanai:</t>
  </si>
  <si>
    <t>Datu apkopošana jāveic EUR valūtā. Ja kādam uzņēmumam finanšu gada pārskats ir sagatavots ārvalstu valūtā, jāveic apgrozījuma un bilances rādītāju konvertēšana atbilstoši pārskata sagatavošanas Latvijas bankas oficiālajam kursam pārskata beigu periodā.</t>
  </si>
  <si>
    <t>Deklarācija par komercsabiedrības atbilstību mazajai (sīkajai) vai vidējai komercsabiedrībai</t>
  </si>
  <si>
    <t>2. tabula: "Pārskata gads -1" un  "Pārskata gads -2"</t>
  </si>
  <si>
    <t>Ar šo</t>
  </si>
  <si>
    <t>Reģistrācijas numurs</t>
  </si>
  <si>
    <t xml:space="preserve">Juridiskas personas nosaukums </t>
  </si>
  <si>
    <t xml:space="preserve">Datums: </t>
  </si>
  <si>
    <t>laika zīmogā</t>
  </si>
  <si>
    <t>Piezīmes</t>
  </si>
  <si>
    <t>Reģistrācijas Nr.</t>
  </si>
  <si>
    <t>Izstrādāta pamatojoties uz 16.12.2024. MK noteikumiem Nr.776 "Kārtība, kādā komercsabiedrības deklarē savu atbilstību mazās (sīkās) un vidējās komercsabiedrības statusam"</t>
  </si>
  <si>
    <t>Saistību veids</t>
  </si>
  <si>
    <t>Dalība (%)</t>
  </si>
  <si>
    <t>apliecinu, ka deklarācijā sniegtā informācija ir pilnīga un patiesa.</t>
  </si>
  <si>
    <t>Pārstāvja Vārds, Uzvārds</t>
  </si>
  <si>
    <t>Vispārīgā informācija:</t>
  </si>
  <si>
    <t xml:space="preserve">Šo deklarāciju pilda, ņemot vērā Eiropas Komisijas 2014. gada 17. jūnija Regulas (ES) Nr. 651/2014, ar ko noteiktas atbalsta kategorijas atzīst par saderīgām ar iekšējo tirgu, piemērojot Līguma 107. un 108. pantu, I pielikumā ietvertos nosacījumus ar mērķi noteikt uzņēmuma kategoriju (statusu).
</t>
  </si>
  <si>
    <t>Detalizētāki nosacījumi deklarācijas aizpildīšanai un saites uz palīgmateriāliem pieejamas izklājlapā "INFO". Zemāk vispārīga informācija deklarācijas aizpildīšanai.</t>
  </si>
  <si>
    <t>Grupas uzņēmumu (GU-#) datu lauku aizpildīšana:</t>
  </si>
  <si>
    <t>Attiecīgā uzņēmuma nosaukums.</t>
  </si>
  <si>
    <t>Norāda pilnas slodzes ekvivalentu.</t>
  </si>
  <si>
    <t>Norāda Neto apgrozījumu no PZA.</t>
  </si>
  <si>
    <t>Norāda Bilances kopsummu.</t>
  </si>
  <si>
    <r>
      <rPr>
        <b/>
        <sz val="8"/>
        <color rgb="FF002060"/>
        <rFont val="Arial"/>
        <family val="2"/>
        <charset val="186"/>
      </rPr>
      <t>Skat.INFO izklājlapu par dalības nosacījumiem!
Dalības % norāda atbilstoši tam vai attiecīgais uzņēmums ir definējams kā Saistītais uzņēmums vai Partneruzņēmums.
Saistītajiem</t>
    </r>
    <r>
      <rPr>
        <sz val="8"/>
        <color rgb="FF002060"/>
        <rFont val="Arial"/>
        <family val="2"/>
        <charset val="186"/>
      </rPr>
      <t xml:space="preserve"> uzņēmumiem </t>
    </r>
    <r>
      <rPr>
        <b/>
        <sz val="8"/>
        <color rgb="FF002060"/>
        <rFont val="Arial"/>
        <family val="2"/>
        <charset val="186"/>
      </rPr>
      <t>dalība</t>
    </r>
    <r>
      <rPr>
        <sz val="8"/>
        <color rgb="FF002060"/>
        <rFont val="Arial"/>
        <family val="2"/>
        <charset val="186"/>
      </rPr>
      <t xml:space="preserve"> ir jānorāda </t>
    </r>
    <r>
      <rPr>
        <b/>
        <sz val="8"/>
        <color rgb="FF002060"/>
        <rFont val="Arial"/>
        <family val="2"/>
        <charset val="186"/>
      </rPr>
      <t>100%</t>
    </r>
    <r>
      <rPr>
        <sz val="8"/>
        <color rgb="FF002060"/>
        <rFont val="Arial"/>
        <family val="2"/>
        <charset val="186"/>
      </rPr>
      <t>, jo uzņēmuma lieluma noteikšanās saistīto uzņēmumu dati ir jāņem vērā pilnā apmērā (piemēram, faktiskā dalība ir 50%, bet deklarācijā aprēķinu nolūkā šūnā jāievada 100%).
P</t>
    </r>
    <r>
      <rPr>
        <b/>
        <sz val="8"/>
        <color rgb="FF002060"/>
        <rFont val="Arial"/>
        <family val="2"/>
        <charset val="186"/>
      </rPr>
      <t>artneruzņēmumiem</t>
    </r>
    <r>
      <rPr>
        <sz val="8"/>
        <color rgb="FF002060"/>
        <rFont val="Arial"/>
        <family val="2"/>
        <charset val="186"/>
      </rPr>
      <t xml:space="preserve">, t.sk., partneruzņēmumu saistīto uzņēmumu </t>
    </r>
    <r>
      <rPr>
        <b/>
        <sz val="8"/>
        <color rgb="FF002060"/>
        <rFont val="Arial"/>
        <family val="2"/>
        <charset val="186"/>
      </rPr>
      <t>dalība</t>
    </r>
    <r>
      <rPr>
        <sz val="8"/>
        <color rgb="FF002060"/>
        <rFont val="Arial"/>
        <family val="2"/>
        <charset val="186"/>
      </rPr>
      <t xml:space="preserve"> ir jānorāda atbilstoši to </t>
    </r>
    <r>
      <rPr>
        <b/>
        <sz val="8"/>
        <color rgb="FF002060"/>
        <rFont val="Arial"/>
        <family val="2"/>
        <charset val="186"/>
      </rPr>
      <t>dalības % grupas struktūrā (25%-49.99%).</t>
    </r>
  </si>
  <si>
    <t>Conditional nosacījums 2.tabulai</t>
  </si>
  <si>
    <t>Pie konkrētā uzņēmuma vai fiziskās personas norāda pamatojumu (ja attiecināms):  Līgumu/vienošanos, ja tiek izmantota saistību veidošanai/pārtraukšanai; Norādi uz konsolidēto gada pārskatu vai citām situācijām.</t>
  </si>
  <si>
    <t>Cik gada pārskati/
Gada ienākuma deklarācijas
 ir pieejami/-as?</t>
  </si>
  <si>
    <t>2014. gada 17. jūnija KOMISIJAS REGULA (ES) Nr. 651/2014, ar ko noteiktas atbalsta kategorijas atzīst par saderīgām ar iekšējo tirgu, piemērojot Līguma 107. un 108. pantu</t>
  </si>
  <si>
    <t>Nosacījumi un palīgmateriāli MVK grupas noteikšanai:</t>
  </si>
  <si>
    <t>(turpmāk - EK Regula Nr.651/2014)</t>
  </si>
  <si>
    <r>
      <t xml:space="preserve">Šī deklarācija ir AS “Attīstības finanšu institūcija Altum” izstrādāta aprēķina forma, kuras mērķis ir noteikt uzņēmuma MVU kategoriju saskaņā ar EK Regulas Nr. 651/2014  I pielikuma nosacījumiem.
Saskaņā ar EK Regulas Nr. 651/2014 I pielikuma 3.pantu, ir iespējami 3 uzņēmumu tipi:
-autonoms;
-partneruzņēmums (uzņēmums  pārvalda 25 % vai vairāk kapitāla vai balsstiesību citā uzņēmumā uzņēmumā);
-saistītais uzņēmums. To starpā pastāv kādas no zemāk minētajām attiecībām:
a) uzņēmumam ir akcionāru vai dalībnieku balsstiesību vairākums citā uzņēmumā (sākot no 50%);
b) uzņēmumam ir tiesības iecelt vai atlaist pārvaldes, vadības vai uzraudzības struktūras dalībnieku vairākumu citā uzņēmumā;
c) uzņēmumam ir tiesības īstenot noteicošu ietekmi pār citu uzņēmumu saskaņā ar līgumu, kas noslēgts ar šo uzņēmumu, vai saskaņā ar tā dibināšanas līguma klauzulu vai statūtiem;
d) uzņēmums, kas ir cita uzņēmuma akcionārs vai dalībnieks, vienpersoniski kontrolē akcionāru vai dalībnieku vairākuma balsstiesības minētajā uzņēmumā saskaņā ar vienošanos, kas panākta ar pārējiem uzņēmuma akcionāriem vai dalībniekiem.
Vēršam uzmanību, ka Uzņēmums EK Līguma konkurences noteikumu nozīmē ir ikviens subjekts – </t>
    </r>
    <r>
      <rPr>
        <b/>
        <sz val="11"/>
        <color theme="1"/>
        <rFont val="Mark"/>
        <charset val="186"/>
        <scheme val="minor"/>
      </rPr>
      <t>fiziska vai juridiska persona</t>
    </r>
    <r>
      <rPr>
        <sz val="11"/>
        <color theme="1"/>
        <rFont val="Mark"/>
        <family val="2"/>
        <charset val="186"/>
        <scheme val="minor"/>
      </rPr>
      <t>, kas veic saimniecisku darbību, – neatkarīgi no tā juridiskā statusa un finansēšanas veida . Eiropas Savienības Tiesa ir precizējusi, ka subjekts, kuram “pieder kapitāldaļu kontrolpakete kādā sabiedrībā” un kurš “šo kontroli īsteno, tieši vai netieši ietekmējot sabiedrības pārvaldību”, ir jāuzskata par tādu, kas piedalās šīs sabiedrības veiktajā saimnieciskajā darbībā. Tāpēc pats subjekts ir uzskatāms par uzņēmumu LESD 107. panta 1. punkta nozīmē. Tiesa ir atzinusi, ka visi subjekti, kurus (juridiski vai faktiski) kontrolē viens un tas pats subjekts, ir jāuzskata par vienu vienotu uzņēmumu .</t>
    </r>
  </si>
  <si>
    <r>
      <t xml:space="preserve">Jāizvēlas saistību veids- Saistītais vai Partneruzņēmums. </t>
    </r>
    <r>
      <rPr>
        <b/>
        <sz val="8"/>
        <color rgb="FF002060"/>
        <rFont val="Arial"/>
        <family val="2"/>
        <charset val="186"/>
      </rPr>
      <t>Par to, kā noteikt saistību veidu skat. izklājlapu "INFO"</t>
    </r>
    <r>
      <rPr>
        <sz val="8"/>
        <color rgb="FF002060"/>
        <rFont val="Arial"/>
        <family val="2"/>
        <charset val="186"/>
      </rPr>
      <t>:</t>
    </r>
  </si>
  <si>
    <t>Norāda uzņēmuma reģistrācijas numuru vai fiziskas personas kodu, ja fiziskā persona reģistrēta VID kā saimnieciskās darbības veicējs. Deklarācijā nenorāda fiziskās personas caur kurām rodas saistības ar citiem uzņēmumiem.</t>
  </si>
  <si>
    <t>Uzņēmumu formas</t>
  </si>
  <si>
    <t>Dalība</t>
  </si>
  <si>
    <t>Pārskati</t>
  </si>
  <si>
    <t>Valūta</t>
  </si>
  <si>
    <t>Tehniskās norādes</t>
  </si>
  <si>
    <t>Jaundibināts uzņēmums</t>
  </si>
  <si>
    <t>Valsts vai Pašvaldības uzņēmumi</t>
  </si>
  <si>
    <t xml:space="preserve">Statusa noteikšanai tiek ņemti vērā dati no saistītajiem uzņēmumiem (faktiskā dalība ≥ 50%, bet deklarācijā jānorāda 100%, jo saistītā uzņēmuma dati jāņem pilnā apmērā) un partneruzņēmumiem (faktiskā dalība no 25% līdz 49.99%, deklarācijā liek faktisko dalību). Uzņēmumi, kuros dalība ir &lt;25%, grupas statusa aprēķinā netiek pildīti, ja vien tie neveido saistīto personu grupu. Ja veidojas saistīto personu grupa, piezīmēs norāda, kāpēc liek proporciju kā partneriem vai kā saistītajam uzņēmumam. 
Lai noteiktu, kas ir saistītā persona, partneruzņēmums vai saistīto personu grupa, skat. palīgmateriālus.
</t>
  </si>
  <si>
    <t>Saskaņā ar EK Regulas Nr. 651/2014 I pielikuma 3.panta 4.punktu, uzņēmums nav uzskatāms par MVU, ja 25 % vai vairāk tā kapitāla vai balsstiesību kopā vai atsevišķi tieši vai netieši kontrolē viena vai vairākas publiskas struktūras. Deklarācijā atzīmē, ka ir valsts pašvaldības uzņēmums - deklarācijā automātiski norādās, ka uzņēmuma statuss ir Lielais uzņēmums. Deklarācijā nav jāpilda dati par partneruzņēmumiem un saistītajiem uzņēmumiem. 
Ja piesakās atbalsta programmai, kura sniedz atbalstu saskaņā ar:
- EK Regulu Nr. 651/2014,
- KOMISIJAS REGULU (ES) 2022/2472 (2022. gada 14. decembris), ar kuru, piemērojot Līguma par Eiropas Savienības darbību 107. un 108. pantu, dažu kategoriju atbalstu lauksaimniecības un mežsaimniecības nozarē un lauku apvidos atzīst par saderīgu ar iekšējo tirgu; vai
-KOMISIJAS REGULA (ES) 2022/2473 (2022. gada 14. decembris), ar kuru, piemērojot Līguma par Eiropas Savienības darbību 107. un 108. pantu, dažu kategoriju atbalstu uzņēmumiem, kas nodarbojas ar zvejas un akvakultūras produktu ražošanu, apstrādi un tirdzniecību, atzīst par saderīgu ar iekšējo tirgu,
MVK deklarācijā var nebūt norādīti visi saistītie uzņēmumi, bet līdz ar deklarāciju ir jāiesniedz finanšu pārskati, lai atbalsta sniedzējs varētu izvērtēt atbalsta pretendenta grupas uzņēmumus grūtībās nonākuša uzņēmuma pazīmēm.</t>
  </si>
  <si>
    <t>Šo lauku informāciju var labot (šūnas ir atvērtas)</t>
  </si>
  <si>
    <t>SIA Piemērs</t>
  </si>
  <si>
    <t>Jānis Kalniņš</t>
  </si>
  <si>
    <t>SIA Piemērs 1</t>
  </si>
  <si>
    <t>SIA Piemērs 2</t>
  </si>
  <si>
    <t>Vai uzņēmums ir valstij vai pašvaldībai piederošs uzņēmums?</t>
  </si>
  <si>
    <t xml:space="preserve">Šis aizpildās automātiski atbilstoši Atbalsta pretendenta sadaļā aizpildītajiem gadiem par kuriem ir pieejami gada pārskati (Šūna N25 un O25). </t>
  </si>
  <si>
    <t>Dokuments ir parakstīts ar drošu elektronisko parakstu</t>
  </si>
  <si>
    <t>Aizpildāmie lauki ir iekrāsoti dzelteni 
(ciktāl nepieciešams)</t>
  </si>
  <si>
    <t>Vispirms jāaizpilda informācija par uzņēmumu par kuru deklarācija tiek pildīta ( šūna L5-L7). Šūnas L5 informācija ielasīsies šūnā N21.
1.tabulā ieraksta informāciju par uzņēmuma finanšu datiem 2 gadu periodā.</t>
  </si>
  <si>
    <t>Ja Uzņēmuma statusa laukā ( šūnā N10, J27) ir teksts "Jānosaka statuss" vai (šūnā J27,L30,M30) "Nav iespējams noteikt statusu", tas nozīmē, ka:
- nav aizpildīti visi nepieciešamie lauki statusa noteikšanai (šūnas L18, N27, N28, N29, kā arī O27, O28,O29), vai
- nav izpildījies 2 gadu nosacījums - statuss 2 gadus pēc kārtas ir nemainīgs -attiecīgi tad jāaizpilda informācija par vēl vienu gadu jeb tabulu Nr.2, vai
- nav ievadīts darbinieku skaits. Ja darbinieku skaits ir 0, ir jāievada 1 un Piezīmēs atrunāt, ka faktiskais darbinieku skaits ir 0,
- nav ievērota gadu aizpildīšanas secība (pilda secīgi no kreisās puses uz labo,piemēram, N25 šūnā ir pēdejais pieejamais gada pārskats (2024), O25 šūnā - priekšpēdējais gada pārskats (2023)).</t>
  </si>
  <si>
    <t>Piezīmēs norāda tādu informāciju kā, piemēram,
- konsolidācijā ietvertie uzņēmumi, ja tiek izmantoti konsolidētā gada pārskata dati (šajā gadījumā nepilda atsevišķi datus par konsolidācijā ietvertajiem uzņēmumiem);
- fizisko personu grupas identificēšana (ja saistība veidojas caur fizisko personu grupu, norāda konkrētas personas);
- ja saistība veidojas caur Līgumu/vienošanos par noteicošās ietekmes* veidošanos - norāda fizisko personu vai uzņēmumu, kuram šīs tiesības piešķirtas;
- ja saistības pārtrūkst, jo noslēgts Līgums/vienošanās par noteicošās ietekmes* veidošanos - norāda fizisko personu vai uzņēmumu, kuram šīs tiesības noņemtas kā rezultātā turpmāko saistību neiekļauj deklarācijā;
- ka uzņēmums ir jaundibināts un tiek izmantota finanšu prognoze vai operatīvais pārskats;
- ja ir atšķirīgi finanšu periodi objektīvu apstākļu dēļ;
-uzņēmums ticis pārpirkts un tāpēc deklarācijā tiek pildīta informācija kopš tā brīža/gada, kad uzņēmums ticis pārpirkts.</t>
  </si>
  <si>
    <r>
      <t xml:space="preserve">Piezīmēs norāda tādu informāciju kā, piemēram,
- konsolidācijā ietvertie uzņēmumi, ja tiek izmantoti konsolidētā gada pārskata dati (šajā gadījumā nepilda atsevišķi datus par konsolidācijā ietvertajiem uzņēmumiem);
- fizisko personu grupas identificēšana (ja saistība veidojas caur fizisko personu grupu, norāda konkrētas personas);
- ja saistība veidojas caur Līgumu/vienošanos par noteicošās ietekmes* veidošanos - norāda fizisko personu vai uzņēmumu, kuram šīs tiesības piešķirtas;
- ja saistības pārtrūkst, jo noslēgts Līgums/vienošanās par noteicošās ietekmes* veidošanos - norāda fizisko personu vai uzņēmumu, kuram šīs tiesības noņemtas kā rezultātā turpmāko saistību neiekļauj deklarācijā;
- ka uzņēmums ir jaundibināts un tiek izmantota finanšu prognoze vai operatīvais pārskats;
- ja ir atšķirīgi finanšu periodi objektīvu apstākļu dēļ;
--uzņēmums ticis pārpirkts un tāpēc deklarācijā tiek pildīta informācija kopš tā brīža/gada, kad uzņēmums ticis pārpirkts.
</t>
    </r>
    <r>
      <rPr>
        <sz val="11"/>
        <color theme="0" tint="-0.499984740745262"/>
        <rFont val="Mark"/>
        <charset val="186"/>
        <scheme val="minor"/>
      </rPr>
      <t>*Noteicošā ietekme pār citu uzņēmumu - viena uzņēmuma (t.sk. valsts uzņēmuma, privāta uzņēmuma, fiziskas personas) spēja (veto tiesības, akcijas ar īpašām tiesībām, ilgtermiņa līgumos paredzētas pilnvaras u.tml.) pēc savām vēlmēm noteikt otra uzņēmuma finanšu un pamatdarbības politikas lēmumus (par uzņēmuma budžetu, biznesa plānu, lēmumu par investīciju veikšanu vai augstākā līmeņa vadības iecelšanu u.tml.).</t>
    </r>
  </si>
  <si>
    <t>Jaundibināta uzņēmuma gadījumā, kam vēl nav apstiprinātu gada pārskatu, ievada labā ticībā veiktu aplēsi. Šim  plānam ir jāaptver viss periods (finanšu gadi) līdz laikam, kad uzņēmums sāks radīt apgrozījumu. Deklarācijā L18 šūnā norāda, ka ir pieejams 1 gada pārskats, pat tad, ja tā ir tikai aplēse vai operatīvais pārskats.</t>
  </si>
  <si>
    <r>
      <t xml:space="preserve">Statusu nosaka, ņemot vērā atbalsta pretendenta un tā saistīto un partneruzņēmumu struktūru </t>
    </r>
    <r>
      <rPr>
        <b/>
        <sz val="11"/>
        <color theme="1"/>
        <rFont val="Mark"/>
        <charset val="186"/>
        <scheme val="minor"/>
      </rPr>
      <t>uz pieteikuma par atbalsta saņemšanu brīdi</t>
    </r>
    <r>
      <rPr>
        <sz val="11"/>
        <color theme="1"/>
        <rFont val="Mark"/>
        <family val="2"/>
        <charset val="186"/>
        <scheme val="minor"/>
      </rPr>
      <t xml:space="preserve">, kā arī ievada datus par noslēgtiem finanšu gada pārskatiem, kas revidēti un iesniegti VID vai attiecīgās ārvalsts institūcijā.
Saskaņā ar EK Regulas Nr. 651/2014 I pielikuma 4.panta 2.punktu, ja, ņemot par pamatu pēdējo noslēgto finanšu gada pārskatu  atklājas, ka  darbinieku skaita vai finanšu robežvērtība ir pārsniegta vai nav sasniegta, tas nenozīmē, ka uzņēmums zaudēs vai iegūs vidējā, mazā uzņēmuma vai mikrouzņēmuma statusu, ja vien šīs robežvērtības nav pārsniegtas divos pārskata periodos pēc kārtas.  Attiecīgi Uzņēmums zaudē vai iegūst mikrouzņēmuma, mazā, vidējā vai lielā uzņēmuma statusu tikai, ja uzņēmuma darbības rādītāji pārsniedz robežvērtības divos pārskata periodos pēc kārtas. Lai pārliecinātos, ka izpildās minētais nosacījums - deklarācijā jānorāda vismaz 2 gada pārskatu dati. Ja arī tad statuss pa gadiem atšķiras - jāpilda par vēl agrāku periodu līdz brīdim, kad statuss ir vienāds divos pārskata periodos pēc kārtas. Deklarācija ir izstrādāta 3 gadu periodiem. Ja nepieciešams pildīt  par agrākiem periodiem, aicinām pildīt otru deklarāciju, kas būs par pielikumu pirmajai.
Ja grupas uzņēmumiem ir dažādi finanšu gadi, piemēram, no janvāra līdz decembrim un no septembra līdz augustam, tad šādi finanšu pārskata dati ir savstarpēji salīdzināmi, neveicot papildu aprēķinus. Nestandarta finanšu gada pārskati ir korekti jāpielīdzina attiecīgā gada standarta perioda pārskatam, t.i., ja standarta periodam 01.01.2024.–31.12.2024. sagatavotais gada pārskats būs par 2024. gadu, savukārt nestandarta periodam 2024.gada pārskats būs par periodu 01.09.2023.–30.09.2024., bet periodam 01.03.2023.–28.02.2024. šis būs pārskats par 2023. gadu. Piezīmēs norāda skaidrojumu.
Par atbalsta pretendentu un/vai tā saistītajiem vai partneruzņēmumiem, kuriem nav pienākums sagatavot un iesniegt gada pārskatu (piem., pašnodarbinātie; individuālie komersanti un zemnieku/zvejnieku saimniecības ar gada apgrozījumu (ieņēmumiem) zem 300 tūkst. EUR u.c.), sniedz MVU deklarācijā  prasīto informāciju. Darbinieku skaits ir jānorāda vismaz 1; Gada apgrozījums, EUR jāaizpilda klienta deklarētie ieņēmumi, savukārt Bilances vērtība, EUR nav jāaizpilda.
</t>
    </r>
  </si>
  <si>
    <r>
      <t xml:space="preserve">Ja Uzņēmuma statusa laukā ( šūnā N10, J27) ir teksts "Jānosaka statuss" vai (šūnā J27,L30,M30) "Nav iespējams noteikt statusu", tas nozīmē, ka:
- nav aizpildīti visi nepieciešamie lauki statusa noteikšanai (šūnas L18, N27, N28, N29, kā arī O27, O28,O29), vai
- nav izpildījies 2 gadu nosacījums - statuss 2 gadus pēc kārtas ir nemainīgs -attiecīgi tad jāaizpilda informācija par vēl vienu gadu jeb tabulu Nr.2, vai
- nav ievadīts darbinieku skaits. Ja faktiskais darbinieku skaits ir 0, deklarācijā ir jāievada 1 un Piezīmēs atrunāt, ka faktiskais darbinieku skaits ir 0.
Ja Atbalsta pretendents ir ietverts konsolidēta gada pārskatā, tad  šūnās N27-29 un O27-29 norāda konsolidētā pārskata datus un Piezīmēs norāda, ka tie ir konsolidētie dati un lielajā Piezīmju blokā norāda uzņēmumus (saistītos un partneruzņēmumus), kuri ir ietverti konsolidacijā. </t>
    </r>
    <r>
      <rPr>
        <b/>
        <sz val="11"/>
        <color theme="1"/>
        <rFont val="Mark"/>
        <charset val="186"/>
        <scheme val="minor"/>
      </rPr>
      <t>Nav jāveic konsoldēto datu pārdalīšana pa uzņēmumiem!</t>
    </r>
    <r>
      <rPr>
        <sz val="11"/>
        <color theme="1"/>
        <rFont val="Mark"/>
        <family val="2"/>
        <charset val="186"/>
        <scheme val="minor"/>
      </rPr>
      <t xml:space="preserve">
Līdzīgi pilda situācijā, ja saistītais uzņēmums ietverts konsolidētajā gada pārskatā.
Ja uzņēmums tiek apvienots vai to iegādājas lielāka grupa - tad uzņēmums zaudē savu MVU statusu nekavējoties, sākot no darījuma dienas. Piemēram, ja 2024.gadā uzņēmums ticis apvienots, MVK statusu vērtē no 2024.gada jeb šūnā L18 izvēlas, ka ir pieejams 1 gada pārskats.
</t>
    </r>
  </si>
  <si>
    <t>Fiziska persona</t>
  </si>
  <si>
    <t>Fiziska persona var aizpildīt formu, norādot tikai Darbinieku skaitu (vismaz 1) un Gada apgrozījumu. Bilances vērtību atstāj neaizpilditu vai liek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</si>
</sst>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60">
    <font>
      <sz val="11"/>
      <color theme="1"/>
      <name val="Mark"/>
      <family val="2"/>
      <charset val="186"/>
      <scheme val="minor"/>
    </font>
    <font>
      <sz val="11"/>
      <color theme="1"/>
      <name val="Mark"/>
      <family val="2"/>
      <charset val="186"/>
      <scheme val="minor"/>
    </font>
    <font>
      <sz val="10"/>
      <name val="Arial"/>
      <family val="2"/>
      <charset val="186"/>
    </font>
    <font>
      <b/>
      <sz val="11"/>
      <color theme="1"/>
      <name val="Mark"/>
      <charset val="186"/>
      <scheme val="minor"/>
    </font>
    <font>
      <sz val="9"/>
      <name val="Arial"/>
      <family val="2"/>
      <charset val="186"/>
    </font>
    <font>
      <sz val="9"/>
      <color rgb="FFFF0000"/>
      <name val="Arial"/>
      <family val="2"/>
      <charset val="186"/>
    </font>
    <font>
      <b/>
      <sz val="11"/>
      <color rgb="FF002060"/>
      <name val="Arial"/>
      <family val="2"/>
      <charset val="186"/>
    </font>
    <font>
      <i/>
      <sz val="8"/>
      <name val="Arial"/>
      <family val="2"/>
      <charset val="186"/>
    </font>
    <font>
      <sz val="9"/>
      <color theme="2" tint="-0.34998626667073579"/>
      <name val="Arial"/>
      <family val="2"/>
      <charset val="186"/>
    </font>
    <font>
      <i/>
      <sz val="9"/>
      <name val="Arial"/>
      <family val="2"/>
      <charset val="186"/>
    </font>
    <font>
      <sz val="9"/>
      <color theme="0"/>
      <name val="Arial"/>
      <family val="2"/>
      <charset val="186"/>
    </font>
    <font>
      <b/>
      <sz val="11"/>
      <color rgb="FFFF0000"/>
      <name val="Arial"/>
      <family val="2"/>
      <charset val="186"/>
    </font>
    <font>
      <b/>
      <sz val="11"/>
      <color theme="6"/>
      <name val="Arial"/>
      <family val="2"/>
      <charset val="186"/>
    </font>
    <font>
      <b/>
      <sz val="9"/>
      <color rgb="FF002060"/>
      <name val="Arial"/>
      <family val="2"/>
      <charset val="186"/>
    </font>
    <font>
      <b/>
      <sz val="8"/>
      <color rgb="FF002060"/>
      <name val="Arial"/>
      <family val="2"/>
      <charset val="186"/>
    </font>
    <font>
      <b/>
      <sz val="9"/>
      <name val="Arial"/>
      <family val="2"/>
      <charset val="186"/>
    </font>
    <font>
      <sz val="7"/>
      <name val="Arial"/>
      <family val="2"/>
      <charset val="186"/>
    </font>
    <font>
      <i/>
      <sz val="8"/>
      <color theme="7" tint="-0.749992370372631"/>
      <name val="Arial"/>
      <family val="2"/>
      <charset val="186"/>
    </font>
    <font>
      <i/>
      <sz val="9"/>
      <color theme="7" tint="-0.749992370372631"/>
      <name val="Arial"/>
      <family val="2"/>
      <charset val="186"/>
    </font>
    <font>
      <sz val="7"/>
      <color theme="7" tint="-0.749992370372631"/>
      <name val="Arial"/>
      <family val="2"/>
      <charset val="186"/>
    </font>
    <font>
      <sz val="7"/>
      <color rgb="FFFF0000"/>
      <name val="Arial"/>
      <family val="2"/>
      <charset val="186"/>
    </font>
    <font>
      <sz val="9"/>
      <name val="Mark"/>
      <family val="2"/>
      <charset val="186"/>
      <scheme val="minor"/>
    </font>
    <font>
      <sz val="8"/>
      <color theme="0" tint="-0.34998626667073579"/>
      <name val="Arial"/>
      <family val="2"/>
      <charset val="186"/>
    </font>
    <font>
      <sz val="9"/>
      <color rgb="FF002060"/>
      <name val="Arial"/>
      <family val="2"/>
      <charset val="186"/>
    </font>
    <font>
      <sz val="8"/>
      <name val="Mark"/>
      <family val="2"/>
      <charset val="186"/>
      <scheme val="minor"/>
    </font>
    <font>
      <sz val="9"/>
      <color theme="0" tint="-0.14999847407452621"/>
      <name val="Arial"/>
      <family val="2"/>
      <charset val="186"/>
    </font>
    <font>
      <sz val="9"/>
      <color theme="0" tint="-0.14999847407452621"/>
      <name val="Mark"/>
      <family val="2"/>
      <charset val="186"/>
      <scheme val="minor"/>
    </font>
    <font>
      <sz val="9"/>
      <color theme="0" tint="-0.249977111117893"/>
      <name val="Arial"/>
      <family val="2"/>
      <charset val="186"/>
    </font>
    <font>
      <b/>
      <sz val="9"/>
      <color theme="0" tint="-0.34998626667073579"/>
      <name val="Arial"/>
      <family val="2"/>
      <charset val="186"/>
    </font>
    <font>
      <sz val="9"/>
      <color theme="0" tint="-0.34998626667073579"/>
      <name val="Arial"/>
      <family val="2"/>
      <charset val="186"/>
    </font>
    <font>
      <b/>
      <sz val="12"/>
      <color theme="1" tint="-0.499984740745262"/>
      <name val="Arial"/>
      <family val="2"/>
      <charset val="186"/>
    </font>
    <font>
      <sz val="10"/>
      <color theme="1" tint="-0.249977111117893"/>
      <name val="Arial"/>
      <family val="2"/>
      <charset val="186"/>
    </font>
    <font>
      <b/>
      <sz val="7"/>
      <color theme="0" tint="-0.34998626667073579"/>
      <name val="Arial"/>
      <family val="2"/>
      <charset val="186"/>
    </font>
    <font>
      <u/>
      <sz val="11"/>
      <color theme="10"/>
      <name val="Mark"/>
      <family val="2"/>
      <charset val="186"/>
      <scheme val="minor"/>
    </font>
    <font>
      <u/>
      <sz val="11"/>
      <color theme="4" tint="-0.249977111117893"/>
      <name val="Mark"/>
      <family val="2"/>
      <charset val="186"/>
      <scheme val="minor"/>
    </font>
    <font>
      <sz val="9"/>
      <color rgb="FFC00000"/>
      <name val="Arial"/>
      <family val="2"/>
      <charset val="186"/>
    </font>
    <font>
      <b/>
      <sz val="10"/>
      <color rgb="FFC00000"/>
      <name val="Arial"/>
      <family val="2"/>
      <charset val="186"/>
    </font>
    <font>
      <b/>
      <sz val="20"/>
      <color theme="4" tint="-0.249977111117893"/>
      <name val="Arial"/>
      <family val="2"/>
      <charset val="186"/>
    </font>
    <font>
      <b/>
      <sz val="18"/>
      <color theme="9" tint="-0.249977111117893"/>
      <name val="Arial"/>
      <family val="2"/>
      <charset val="186"/>
    </font>
    <font>
      <sz val="12"/>
      <color theme="0" tint="-0.34998626667073579"/>
      <name val="Times New Roman"/>
      <family val="1"/>
      <charset val="186"/>
    </font>
    <font>
      <b/>
      <u/>
      <sz val="9"/>
      <color rgb="FF002060"/>
      <name val="Arial"/>
      <family val="2"/>
      <charset val="186"/>
    </font>
    <font>
      <sz val="9"/>
      <color theme="4" tint="-0.499984740745262"/>
      <name val="Arial"/>
      <family val="2"/>
      <charset val="186"/>
    </font>
    <font>
      <u/>
      <sz val="11"/>
      <color theme="1"/>
      <name val="Mark"/>
      <family val="2"/>
      <charset val="186"/>
      <scheme val="minor"/>
    </font>
    <font>
      <sz val="9"/>
      <color theme="1" tint="-0.249977111117893"/>
      <name val="Arial"/>
      <family val="2"/>
      <charset val="186"/>
    </font>
    <font>
      <u/>
      <sz val="8"/>
      <color theme="1" tint="-0.249977111117893"/>
      <name val="Mark"/>
      <family val="2"/>
      <charset val="186"/>
      <scheme val="minor"/>
    </font>
    <font>
      <b/>
      <sz val="20"/>
      <color theme="1" tint="-0.249977111117893"/>
      <name val="Arial"/>
      <family val="2"/>
      <charset val="186"/>
    </font>
    <font>
      <sz val="11"/>
      <color rgb="FF9C5700"/>
      <name val="Mark"/>
      <family val="2"/>
      <charset val="186"/>
      <scheme val="minor"/>
    </font>
    <font>
      <b/>
      <sz val="12"/>
      <color rgb="FF700000"/>
      <name val="Arial"/>
      <family val="2"/>
      <charset val="186"/>
    </font>
    <font>
      <sz val="8"/>
      <color rgb="FF002060"/>
      <name val="Arial"/>
      <family val="2"/>
      <charset val="186"/>
    </font>
    <font>
      <b/>
      <sz val="10"/>
      <color rgb="FF002060"/>
      <name val="Arial"/>
      <family val="2"/>
      <charset val="186"/>
    </font>
    <font>
      <b/>
      <u/>
      <sz val="11"/>
      <color rgb="FF002060"/>
      <name val="Arial"/>
      <family val="2"/>
      <charset val="186"/>
    </font>
    <font>
      <b/>
      <sz val="12"/>
      <color theme="10"/>
      <name val="Mark"/>
      <charset val="186"/>
      <scheme val="minor"/>
    </font>
    <font>
      <sz val="8"/>
      <color theme="1" tint="-0.249977111117893"/>
      <name val="Arial"/>
      <family val="2"/>
      <charset val="186"/>
    </font>
    <font>
      <sz val="9"/>
      <color theme="0" tint="-0.499984740745262"/>
      <name val="Arial"/>
      <family val="2"/>
      <charset val="186"/>
    </font>
    <font>
      <sz val="10"/>
      <color theme="1"/>
      <name val="Mark"/>
      <family val="2"/>
      <charset val="186"/>
      <scheme val="minor"/>
    </font>
    <font>
      <b/>
      <sz val="9"/>
      <color theme="1" tint="-0.249977111117893"/>
      <name val="Arial"/>
      <family val="2"/>
      <charset val="186"/>
    </font>
    <font>
      <sz val="11"/>
      <color theme="0" tint="-0.499984740745262"/>
      <name val="Mark"/>
      <charset val="186"/>
      <scheme val="minor"/>
    </font>
    <font>
      <b/>
      <sz val="10"/>
      <name val="Arial"/>
      <family val="2"/>
      <charset val="186"/>
    </font>
    <font>
      <b/>
      <i/>
      <sz val="14"/>
      <color theme="1"/>
      <name val="Times New Roman"/>
      <family val="1"/>
      <charset val="186"/>
    </font>
    <font>
      <b/>
      <sz val="14"/>
      <color rgb="FF002060"/>
      <name val="Times New Roman"/>
      <family val="1"/>
      <charset val="186"/>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FFCC"/>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rgb="FF002060"/>
      </left>
      <right/>
      <top style="thick">
        <color rgb="FF002060"/>
      </top>
      <bottom/>
      <diagonal/>
    </border>
    <border>
      <left/>
      <right style="thick">
        <color rgb="FF002060"/>
      </right>
      <top style="thick">
        <color rgb="FF002060"/>
      </top>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style="thick">
        <color rgb="FF002060"/>
      </right>
      <top/>
      <bottom style="thick">
        <color rgb="FF002060"/>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indexed="64"/>
      </right>
      <top/>
      <bottom/>
      <diagonal/>
    </border>
    <border>
      <left style="hair">
        <color auto="1"/>
      </left>
      <right style="hair">
        <color auto="1"/>
      </right>
      <top style="hair">
        <color auto="1"/>
      </top>
      <bottom/>
      <diagonal/>
    </border>
    <border>
      <left/>
      <right style="hair">
        <color auto="1"/>
      </right>
      <top style="hair">
        <color auto="1"/>
      </top>
      <bottom style="hair">
        <color auto="1"/>
      </bottom>
      <diagonal/>
    </border>
    <border>
      <left style="hair">
        <color auto="1"/>
      </left>
      <right style="hair">
        <color auto="1"/>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top style="thin">
        <color theme="9" tint="-0.249977111117893"/>
      </top>
      <bottom style="thin">
        <color theme="9" tint="-0.249977111117893"/>
      </bottom>
      <diagonal/>
    </border>
    <border>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right/>
      <top/>
      <bottom style="double">
        <color theme="9" tint="-0.249977111117893"/>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dotted">
        <color indexed="64"/>
      </left>
      <right style="dotted">
        <color indexed="64"/>
      </right>
      <top style="dotted">
        <color indexed="64"/>
      </top>
      <bottom style="dotted">
        <color indexed="64"/>
      </bottom>
      <diagonal/>
    </border>
    <border>
      <left style="thin">
        <color indexed="64"/>
      </left>
      <right style="hair">
        <color indexed="64"/>
      </right>
      <top/>
      <bottom/>
      <diagonal/>
    </border>
    <border>
      <left style="thin">
        <color rgb="FFB2B2B2"/>
      </left>
      <right style="thin">
        <color rgb="FFB2B2B2"/>
      </right>
      <top style="thin">
        <color rgb="FFB2B2B2"/>
      </top>
      <bottom style="thin">
        <color rgb="FFB2B2B2"/>
      </bottom>
      <diagonal/>
    </border>
    <border>
      <left style="thin">
        <color rgb="FFB2B2B2"/>
      </left>
      <right/>
      <top/>
      <bottom/>
      <diagonal/>
    </border>
    <border>
      <left style="thin">
        <color indexed="64"/>
      </left>
      <right/>
      <top style="thin">
        <color theme="9" tint="-0.249977111117893"/>
      </top>
      <bottom style="thin">
        <color theme="9" tint="-0.249977111117893"/>
      </bottom>
      <diagonal/>
    </border>
  </borders>
  <cellStyleXfs count="6">
    <xf numFmtId="0" fontId="0" fillId="0" borderId="0"/>
    <xf numFmtId="9" fontId="1" fillId="0" borderId="0" applyFont="0" applyFill="0" applyBorder="0" applyAlignment="0" applyProtection="0"/>
    <xf numFmtId="0" fontId="2" fillId="0" borderId="0"/>
    <xf numFmtId="0" fontId="1" fillId="0" borderId="0"/>
    <xf numFmtId="0" fontId="33" fillId="0" borderId="0" applyNumberFormat="0" applyFill="0" applyBorder="0" applyAlignment="0" applyProtection="0"/>
    <xf numFmtId="0" fontId="1" fillId="9" borderId="35" applyNumberFormat="0" applyFont="0" applyAlignment="0" applyProtection="0"/>
  </cellStyleXfs>
  <cellXfs count="249">
    <xf numFmtId="0" fontId="0" fillId="0" borderId="0" xfId="0"/>
    <xf numFmtId="0" fontId="0" fillId="2" borderId="0" xfId="0" applyFill="1"/>
    <xf numFmtId="0" fontId="4" fillId="2" borderId="0" xfId="0" applyFont="1" applyFill="1"/>
    <xf numFmtId="0" fontId="5" fillId="2" borderId="0" xfId="0" applyFont="1" applyFill="1"/>
    <xf numFmtId="0" fontId="4" fillId="2" borderId="0" xfId="0" applyFont="1" applyFill="1" applyAlignment="1">
      <alignment wrapText="1"/>
    </xf>
    <xf numFmtId="0" fontId="6" fillId="2" borderId="0" xfId="0" applyFont="1" applyFill="1"/>
    <xf numFmtId="0" fontId="6" fillId="2" borderId="0" xfId="0" applyFont="1" applyFill="1" applyAlignment="1">
      <alignment horizontal="left"/>
    </xf>
    <xf numFmtId="0" fontId="8" fillId="2" borderId="0" xfId="0" applyFont="1" applyFill="1" applyAlignment="1">
      <alignment horizontal="center"/>
    </xf>
    <xf numFmtId="0" fontId="10" fillId="2" borderId="0" xfId="0" applyFont="1" applyFill="1" applyAlignment="1">
      <alignment horizontal="center"/>
    </xf>
    <xf numFmtId="0" fontId="11" fillId="2" borderId="0" xfId="0" applyFont="1" applyFill="1" applyAlignment="1">
      <alignment horizontal="left"/>
    </xf>
    <xf numFmtId="0" fontId="6" fillId="2" borderId="0" xfId="0" applyFont="1" applyFill="1" applyAlignment="1">
      <alignment horizontal="center"/>
    </xf>
    <xf numFmtId="0" fontId="12" fillId="2" borderId="0" xfId="0" applyFont="1" applyFill="1" applyAlignment="1">
      <alignment horizontal="left"/>
    </xf>
    <xf numFmtId="0" fontId="4" fillId="2" borderId="0" xfId="0" applyFont="1" applyFill="1" applyAlignment="1">
      <alignment horizontal="center"/>
    </xf>
    <xf numFmtId="0" fontId="8" fillId="2" borderId="0" xfId="0" applyFont="1" applyFill="1" applyAlignment="1">
      <alignment horizontal="center" vertical="center"/>
    </xf>
    <xf numFmtId="0" fontId="5" fillId="2" borderId="0" xfId="0" applyFont="1" applyFill="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xf numFmtId="0" fontId="4" fillId="2" borderId="2" xfId="0" applyFont="1" applyFill="1" applyBorder="1" applyAlignment="1">
      <alignment horizontal="center" vertical="center"/>
    </xf>
    <xf numFmtId="0" fontId="4" fillId="2" borderId="2" xfId="0" applyFont="1" applyFill="1" applyBorder="1"/>
    <xf numFmtId="0" fontId="8" fillId="2" borderId="2" xfId="0" applyFont="1" applyFill="1" applyBorder="1"/>
    <xf numFmtId="0" fontId="4" fillId="2" borderId="2" xfId="0" applyFont="1" applyFill="1" applyBorder="1" applyAlignment="1">
      <alignment horizontal="center"/>
    </xf>
    <xf numFmtId="0" fontId="4" fillId="4" borderId="17" xfId="0" applyFont="1" applyFill="1" applyBorder="1" applyAlignment="1" applyProtection="1">
      <alignment horizontal="center" vertical="center" wrapText="1"/>
      <protection locked="0"/>
    </xf>
    <xf numFmtId="3" fontId="8" fillId="2" borderId="2" xfId="0" applyNumberFormat="1" applyFont="1" applyFill="1" applyBorder="1"/>
    <xf numFmtId="10" fontId="4" fillId="6" borderId="17" xfId="1" applyNumberFormat="1" applyFont="1" applyFill="1" applyBorder="1" applyAlignment="1" applyProtection="1">
      <alignment horizontal="center" vertical="center"/>
      <protection locked="0"/>
    </xf>
    <xf numFmtId="3" fontId="4" fillId="6" borderId="17" xfId="0" applyNumberFormat="1" applyFont="1" applyFill="1" applyBorder="1" applyProtection="1">
      <protection locked="0"/>
    </xf>
    <xf numFmtId="0" fontId="4" fillId="6" borderId="17" xfId="0" applyFont="1" applyFill="1" applyBorder="1" applyProtection="1">
      <protection locked="0"/>
    </xf>
    <xf numFmtId="0" fontId="15" fillId="2" borderId="7" xfId="0" applyFont="1" applyFill="1" applyBorder="1"/>
    <xf numFmtId="164" fontId="4" fillId="6" borderId="17" xfId="0" applyNumberFormat="1" applyFont="1" applyFill="1" applyBorder="1" applyProtection="1">
      <protection locked="0"/>
    </xf>
    <xf numFmtId="49" fontId="4" fillId="2" borderId="2" xfId="0" applyNumberFormat="1" applyFont="1" applyFill="1" applyBorder="1"/>
    <xf numFmtId="0" fontId="10" fillId="2" borderId="0" xfId="0" applyFont="1" applyFill="1"/>
    <xf numFmtId="0" fontId="5" fillId="2" borderId="0" xfId="0" applyFont="1" applyFill="1" applyAlignment="1">
      <alignment horizontal="center"/>
    </xf>
    <xf numFmtId="3" fontId="5" fillId="2" borderId="0" xfId="0" applyNumberFormat="1" applyFont="1" applyFill="1"/>
    <xf numFmtId="0" fontId="17" fillId="2" borderId="0" xfId="0" applyFont="1" applyFill="1" applyAlignment="1">
      <alignment vertical="center" wrapText="1"/>
    </xf>
    <xf numFmtId="0" fontId="10" fillId="2" borderId="0" xfId="0" applyFont="1" applyFill="1" applyAlignment="1">
      <alignment vertical="center" wrapText="1"/>
    </xf>
    <xf numFmtId="0" fontId="19" fillId="2" borderId="0" xfId="0" applyFont="1" applyFill="1"/>
    <xf numFmtId="0" fontId="20" fillId="2" borderId="0" xfId="0" applyFont="1" applyFill="1"/>
    <xf numFmtId="0" fontId="21" fillId="2" borderId="0" xfId="3" applyFont="1" applyFill="1" applyAlignment="1">
      <alignment horizontal="center"/>
    </xf>
    <xf numFmtId="0" fontId="19" fillId="2" borderId="0" xfId="0" applyFont="1" applyFill="1" applyAlignment="1">
      <alignment horizontal="left" vertical="top" wrapText="1"/>
    </xf>
    <xf numFmtId="0" fontId="6" fillId="2" borderId="0" xfId="0" applyFont="1" applyFill="1" applyAlignment="1">
      <alignment horizontal="center"/>
    </xf>
    <xf numFmtId="0" fontId="4" fillId="4" borderId="0" xfId="0" applyFont="1" applyFill="1" applyAlignment="1">
      <alignment horizontal="center"/>
    </xf>
    <xf numFmtId="0" fontId="4" fillId="4" borderId="2" xfId="0" applyFont="1" applyFill="1" applyBorder="1" applyAlignment="1">
      <alignment horizontal="center"/>
    </xf>
    <xf numFmtId="0" fontId="21" fillId="4" borderId="2" xfId="3" applyFont="1" applyFill="1" applyBorder="1" applyAlignment="1">
      <alignment horizontal="center"/>
    </xf>
    <xf numFmtId="0" fontId="4" fillId="2" borderId="0" xfId="0" applyFont="1" applyFill="1" applyBorder="1" applyAlignment="1">
      <alignment horizontal="center"/>
    </xf>
    <xf numFmtId="0" fontId="15" fillId="2" borderId="17" xfId="0" applyFont="1" applyFill="1" applyBorder="1" applyAlignment="1" applyProtection="1">
      <alignment horizontal="center" vertical="center"/>
      <protection locked="0"/>
    </xf>
    <xf numFmtId="3" fontId="4" fillId="4" borderId="17" xfId="0" applyNumberFormat="1" applyFont="1" applyFill="1" applyBorder="1" applyAlignment="1">
      <alignment horizontal="center"/>
    </xf>
    <xf numFmtId="0" fontId="6" fillId="2" borderId="0" xfId="0" applyFont="1" applyFill="1" applyAlignment="1">
      <alignment horizontal="center"/>
    </xf>
    <xf numFmtId="0" fontId="9"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10" fillId="2" borderId="0" xfId="0" applyFont="1" applyFill="1" applyBorder="1"/>
    <xf numFmtId="0" fontId="5" fillId="2" borderId="0" xfId="0" applyFont="1" applyFill="1" applyBorder="1"/>
    <xf numFmtId="0" fontId="4" fillId="2" borderId="0" xfId="0" applyFont="1" applyFill="1" applyBorder="1" applyAlignment="1">
      <alignment horizontal="center" vertical="center"/>
    </xf>
    <xf numFmtId="0" fontId="8" fillId="2" borderId="0" xfId="0" applyFont="1" applyFill="1" applyBorder="1"/>
    <xf numFmtId="3" fontId="8" fillId="2" borderId="0" xfId="0" applyNumberFormat="1" applyFont="1" applyFill="1" applyBorder="1"/>
    <xf numFmtId="0" fontId="15" fillId="2" borderId="0" xfId="0" applyFont="1" applyFill="1" applyBorder="1" applyAlignment="1">
      <alignment horizontal="center" vertical="center"/>
    </xf>
    <xf numFmtId="0" fontId="21" fillId="2" borderId="0" xfId="3" applyFont="1" applyFill="1" applyBorder="1" applyAlignment="1">
      <alignment horizontal="center"/>
    </xf>
    <xf numFmtId="0" fontId="9" fillId="2" borderId="0" xfId="0" applyFont="1" applyFill="1" applyBorder="1" applyAlignment="1">
      <alignment vertical="center" wrapText="1"/>
    </xf>
    <xf numFmtId="10" fontId="4" fillId="4" borderId="17" xfId="1" applyNumberFormat="1" applyFont="1" applyFill="1" applyBorder="1" applyAlignment="1" applyProtection="1">
      <alignment horizontal="center" vertical="center"/>
    </xf>
    <xf numFmtId="0" fontId="15" fillId="2" borderId="7" xfId="0" applyFont="1" applyFill="1" applyBorder="1" applyAlignment="1">
      <alignment horizontal="center" vertical="center" wrapText="1"/>
    </xf>
    <xf numFmtId="0" fontId="5" fillId="2" borderId="0" xfId="0" applyFont="1" applyFill="1" applyBorder="1" applyAlignment="1" applyProtection="1">
      <alignment horizontal="center" vertical="center" wrapText="1"/>
      <protection locked="0"/>
    </xf>
    <xf numFmtId="0" fontId="4" fillId="2" borderId="0" xfId="0" applyFont="1" applyFill="1" applyBorder="1"/>
    <xf numFmtId="0" fontId="6" fillId="2" borderId="0" xfId="0" applyFont="1" applyFill="1" applyBorder="1" applyAlignment="1">
      <alignment horizontal="center"/>
    </xf>
    <xf numFmtId="0" fontId="12" fillId="2" borderId="0" xfId="0" applyFont="1" applyFill="1" applyBorder="1" applyAlignment="1">
      <alignment horizontal="left"/>
    </xf>
    <xf numFmtId="0" fontId="8" fillId="2" borderId="0" xfId="0" applyFont="1" applyFill="1" applyBorder="1" applyAlignment="1">
      <alignment horizontal="center" vertical="center"/>
    </xf>
    <xf numFmtId="0" fontId="8" fillId="2" borderId="0" xfId="0" applyFont="1" applyFill="1" applyBorder="1" applyAlignment="1">
      <alignment horizontal="center"/>
    </xf>
    <xf numFmtId="0" fontId="15" fillId="2" borderId="0" xfId="0" applyFont="1" applyFill="1" applyBorder="1"/>
    <xf numFmtId="49" fontId="4" fillId="2" borderId="0" xfId="0" applyNumberFormat="1" applyFont="1" applyFill="1" applyBorder="1"/>
    <xf numFmtId="0" fontId="10" fillId="2" borderId="0" xfId="0" applyFont="1" applyFill="1" applyBorder="1" applyAlignment="1">
      <alignment vertical="center" wrapText="1"/>
    </xf>
    <xf numFmtId="0" fontId="5" fillId="2" borderId="0" xfId="0" applyFont="1" applyFill="1" applyBorder="1" applyAlignment="1">
      <alignment vertical="center" wrapText="1"/>
    </xf>
    <xf numFmtId="0" fontId="18" fillId="2" borderId="0" xfId="0" applyFont="1" applyFill="1" applyBorder="1"/>
    <xf numFmtId="0" fontId="5" fillId="2" borderId="0" xfId="0" applyFont="1" applyFill="1" applyBorder="1" applyAlignment="1">
      <alignment horizontal="center"/>
    </xf>
    <xf numFmtId="0" fontId="19" fillId="2" borderId="0" xfId="0" applyFont="1" applyFill="1" applyBorder="1"/>
    <xf numFmtId="0" fontId="19" fillId="2" borderId="0" xfId="0" applyFont="1" applyFill="1" applyBorder="1" applyAlignment="1">
      <alignment vertical="top" wrapText="1"/>
    </xf>
    <xf numFmtId="0" fontId="15" fillId="8" borderId="0" xfId="0" applyFont="1" applyFill="1" applyBorder="1" applyAlignment="1">
      <alignment horizontal="center" vertical="center"/>
    </xf>
    <xf numFmtId="0" fontId="4" fillId="4" borderId="0" xfId="0" applyFont="1" applyFill="1" applyBorder="1" applyAlignment="1">
      <alignment horizontal="center"/>
    </xf>
    <xf numFmtId="0" fontId="5" fillId="4" borderId="0" xfId="0" applyFont="1" applyFill="1" applyBorder="1"/>
    <xf numFmtId="0" fontId="21" fillId="4" borderId="0" xfId="3" applyFont="1" applyFill="1" applyBorder="1" applyAlignment="1">
      <alignment horizontal="center"/>
    </xf>
    <xf numFmtId="0" fontId="15" fillId="2" borderId="17" xfId="0" applyFont="1" applyFill="1" applyBorder="1" applyAlignment="1" applyProtection="1">
      <alignment horizontal="center" vertical="center"/>
    </xf>
    <xf numFmtId="10" fontId="4" fillId="2" borderId="17" xfId="1" applyNumberFormat="1" applyFont="1" applyFill="1" applyBorder="1" applyAlignment="1" applyProtection="1">
      <alignment horizontal="center" vertical="center"/>
    </xf>
    <xf numFmtId="10" fontId="4" fillId="2" borderId="17" xfId="1" applyNumberFormat="1" applyFont="1" applyFill="1" applyBorder="1" applyAlignment="1" applyProtection="1">
      <alignment horizontal="center" vertical="center"/>
      <protection locked="0"/>
    </xf>
    <xf numFmtId="0" fontId="4" fillId="2" borderId="17" xfId="0" applyFont="1" applyFill="1" applyBorder="1"/>
    <xf numFmtId="3" fontId="4" fillId="6" borderId="17" xfId="0" applyNumberFormat="1" applyFont="1" applyFill="1" applyBorder="1" applyProtection="1"/>
    <xf numFmtId="0" fontId="15" fillId="2" borderId="17" xfId="0" applyFont="1" applyFill="1" applyBorder="1" applyAlignment="1">
      <alignment horizontal="center" vertical="center"/>
    </xf>
    <xf numFmtId="10" fontId="4" fillId="6" borderId="17" xfId="1" applyNumberFormat="1" applyFont="1" applyFill="1" applyBorder="1" applyAlignment="1" applyProtection="1">
      <alignment horizontal="center" vertical="center"/>
    </xf>
    <xf numFmtId="0" fontId="4" fillId="6" borderId="17" xfId="0" applyFont="1" applyFill="1" applyBorder="1" applyProtection="1"/>
    <xf numFmtId="0" fontId="15" fillId="2" borderId="0"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6" fillId="2" borderId="0" xfId="0" applyFont="1" applyFill="1" applyAlignment="1">
      <alignment horizontal="center"/>
    </xf>
    <xf numFmtId="0" fontId="7" fillId="2" borderId="0" xfId="0" applyFont="1" applyFill="1" applyAlignment="1">
      <alignment vertical="center" wrapText="1"/>
    </xf>
    <xf numFmtId="0" fontId="25" fillId="2" borderId="3" xfId="0" applyFont="1" applyFill="1" applyBorder="1" applyAlignment="1">
      <alignment horizontal="center" vertical="center"/>
    </xf>
    <xf numFmtId="0" fontId="26" fillId="2" borderId="2" xfId="3" applyFont="1" applyFill="1" applyBorder="1" applyAlignment="1">
      <alignment horizontal="center"/>
    </xf>
    <xf numFmtId="0" fontId="25" fillId="2" borderId="2" xfId="0" applyFont="1" applyFill="1" applyBorder="1" applyAlignment="1">
      <alignment horizontal="center"/>
    </xf>
    <xf numFmtId="3" fontId="8" fillId="2" borderId="0" xfId="0" applyNumberFormat="1" applyFont="1" applyFill="1" applyBorder="1" applyAlignment="1">
      <alignment horizontal="right"/>
    </xf>
    <xf numFmtId="0" fontId="27" fillId="2" borderId="0" xfId="0" applyFont="1" applyFill="1" applyBorder="1" applyAlignment="1">
      <alignment horizontal="right" vertical="center"/>
    </xf>
    <xf numFmtId="10" fontId="4" fillId="6" borderId="21" xfId="1" applyNumberFormat="1" applyFont="1" applyFill="1" applyBorder="1" applyAlignment="1" applyProtection="1">
      <alignment horizontal="center" vertical="center"/>
      <protection locked="0"/>
    </xf>
    <xf numFmtId="3" fontId="4" fillId="6" borderId="21" xfId="0" applyNumberFormat="1" applyFont="1" applyFill="1" applyBorder="1" applyProtection="1">
      <protection locked="0"/>
    </xf>
    <xf numFmtId="164" fontId="4" fillId="6" borderId="21" xfId="0" applyNumberFormat="1" applyFont="1" applyFill="1" applyBorder="1" applyProtection="1">
      <protection locked="0"/>
    </xf>
    <xf numFmtId="0" fontId="28" fillId="2" borderId="0" xfId="0" applyFont="1" applyFill="1" applyBorder="1" applyAlignment="1">
      <alignment horizontal="right"/>
    </xf>
    <xf numFmtId="0" fontId="29" fillId="2" borderId="0" xfId="0" applyFont="1" applyFill="1" applyBorder="1" applyAlignment="1">
      <alignment horizontal="right"/>
    </xf>
    <xf numFmtId="0" fontId="16" fillId="2" borderId="0" xfId="0" applyFont="1" applyFill="1" applyAlignment="1">
      <alignment vertical="top" wrapText="1"/>
    </xf>
    <xf numFmtId="0" fontId="31" fillId="2" borderId="0" xfId="0" applyFont="1" applyFill="1" applyBorder="1" applyAlignment="1">
      <alignment vertical="top" wrapText="1"/>
    </xf>
    <xf numFmtId="0" fontId="10" fillId="2" borderId="0" xfId="0" applyFont="1" applyFill="1" applyBorder="1" applyAlignment="1" applyProtection="1">
      <alignment vertical="center" wrapText="1"/>
      <protection locked="0"/>
    </xf>
    <xf numFmtId="0" fontId="16" fillId="2" borderId="0" xfId="0" applyFont="1" applyFill="1" applyAlignment="1">
      <alignment vertical="center" wrapText="1"/>
    </xf>
    <xf numFmtId="0" fontId="16" fillId="2" borderId="0" xfId="0" applyFont="1" applyFill="1" applyAlignment="1"/>
    <xf numFmtId="0" fontId="32" fillId="2" borderId="0" xfId="0" applyFont="1" applyFill="1" applyAlignment="1">
      <alignment horizontal="right" vertical="top"/>
    </xf>
    <xf numFmtId="0" fontId="32" fillId="2" borderId="0" xfId="0" applyFont="1" applyFill="1" applyAlignment="1">
      <alignment horizontal="right"/>
    </xf>
    <xf numFmtId="0" fontId="8" fillId="2" borderId="0" xfId="0" applyFont="1" applyFill="1" applyBorder="1" applyAlignment="1">
      <alignment horizontal="right"/>
    </xf>
    <xf numFmtId="0" fontId="30" fillId="2" borderId="0" xfId="0" applyFont="1" applyFill="1" applyAlignment="1">
      <alignment vertical="top" wrapText="1"/>
    </xf>
    <xf numFmtId="0" fontId="3" fillId="0" borderId="0" xfId="0" applyFont="1"/>
    <xf numFmtId="4" fontId="4" fillId="6" borderId="17" xfId="0" applyNumberFormat="1" applyFont="1" applyFill="1" applyBorder="1" applyProtection="1">
      <protection locked="0"/>
    </xf>
    <xf numFmtId="0" fontId="6" fillId="2" borderId="0" xfId="0" applyFont="1" applyFill="1" applyAlignment="1"/>
    <xf numFmtId="0" fontId="37" fillId="2" borderId="0" xfId="0" applyFont="1" applyFill="1" applyAlignment="1">
      <alignment wrapText="1"/>
    </xf>
    <xf numFmtId="0" fontId="38" fillId="2" borderId="0" xfId="0" applyFont="1" applyFill="1" applyAlignment="1">
      <alignment horizontal="center" vertical="center" wrapText="1"/>
    </xf>
    <xf numFmtId="0" fontId="6" fillId="2" borderId="29" xfId="0" applyFont="1" applyFill="1" applyBorder="1" applyAlignment="1">
      <alignment horizontal="left"/>
    </xf>
    <xf numFmtId="0" fontId="9" fillId="2" borderId="29" xfId="0" applyFont="1" applyFill="1" applyBorder="1" applyAlignment="1">
      <alignment vertical="center" wrapText="1"/>
    </xf>
    <xf numFmtId="0" fontId="6" fillId="2" borderId="0" xfId="0" applyFont="1" applyFill="1" applyBorder="1" applyAlignment="1"/>
    <xf numFmtId="0" fontId="6" fillId="2" borderId="0" xfId="0" applyFont="1" applyFill="1" applyAlignment="1">
      <alignment wrapText="1"/>
    </xf>
    <xf numFmtId="0" fontId="41" fillId="2" borderId="0" xfId="0" applyFont="1" applyFill="1" applyAlignment="1">
      <alignment horizontal="right"/>
    </xf>
    <xf numFmtId="0" fontId="41" fillId="2" borderId="0" xfId="0" applyFont="1" applyFill="1" applyProtection="1">
      <protection locked="0"/>
    </xf>
    <xf numFmtId="0" fontId="33" fillId="0" borderId="0" xfId="4"/>
    <xf numFmtId="0" fontId="42" fillId="0" borderId="0" xfId="0" applyFont="1"/>
    <xf numFmtId="0" fontId="4" fillId="2" borderId="7" xfId="0" applyFont="1" applyFill="1" applyBorder="1" applyAlignment="1">
      <alignment horizontal="center" vertical="center"/>
    </xf>
    <xf numFmtId="0" fontId="25" fillId="2" borderId="2" xfId="0" applyFont="1" applyFill="1" applyBorder="1" applyAlignment="1">
      <alignment horizontal="center" vertical="center"/>
    </xf>
    <xf numFmtId="0" fontId="13" fillId="2" borderId="0" xfId="0" applyFont="1" applyFill="1" applyBorder="1" applyAlignment="1">
      <alignment horizontal="right"/>
    </xf>
    <xf numFmtId="0" fontId="23" fillId="2" borderId="0" xfId="0" applyFont="1" applyFill="1" applyBorder="1" applyAlignment="1">
      <alignment horizontal="right"/>
    </xf>
    <xf numFmtId="0" fontId="23" fillId="2" borderId="21" xfId="0" applyFont="1" applyFill="1" applyBorder="1"/>
    <xf numFmtId="0" fontId="4" fillId="2" borderId="19" xfId="0" applyFont="1" applyFill="1" applyBorder="1"/>
    <xf numFmtId="165" fontId="4" fillId="6" borderId="17" xfId="0" applyNumberFormat="1" applyFont="1" applyFill="1" applyBorder="1" applyProtection="1">
      <protection locked="0"/>
    </xf>
    <xf numFmtId="0" fontId="28" fillId="2" borderId="19" xfId="0" applyFont="1" applyFill="1" applyBorder="1" applyAlignment="1">
      <alignment horizontal="right"/>
    </xf>
    <xf numFmtId="0" fontId="28" fillId="2" borderId="34" xfId="0" applyFont="1" applyFill="1" applyBorder="1" applyAlignment="1">
      <alignment horizontal="right"/>
    </xf>
    <xf numFmtId="0" fontId="13" fillId="2" borderId="34" xfId="0" applyFont="1" applyFill="1" applyBorder="1" applyAlignment="1">
      <alignment horizontal="right"/>
    </xf>
    <xf numFmtId="0" fontId="23" fillId="2" borderId="34" xfId="0" applyFont="1" applyFill="1" applyBorder="1" applyAlignment="1">
      <alignment horizontal="right"/>
    </xf>
    <xf numFmtId="0" fontId="13" fillId="2" borderId="22" xfId="0" applyFont="1" applyFill="1" applyBorder="1" applyAlignment="1">
      <alignment horizontal="right"/>
    </xf>
    <xf numFmtId="0" fontId="23" fillId="2" borderId="22" xfId="0" applyFont="1" applyFill="1" applyBorder="1" applyAlignment="1">
      <alignment horizontal="right"/>
    </xf>
    <xf numFmtId="0" fontId="29" fillId="2" borderId="34" xfId="0" applyFont="1" applyFill="1" applyBorder="1" applyAlignment="1">
      <alignment horizontal="right"/>
    </xf>
    <xf numFmtId="0" fontId="4" fillId="4" borderId="21" xfId="0" applyFont="1" applyFill="1" applyBorder="1" applyAlignment="1" applyProtection="1">
      <alignment horizontal="center" vertical="center" wrapText="1"/>
    </xf>
    <xf numFmtId="0" fontId="4" fillId="4" borderId="17" xfId="0" applyFont="1" applyFill="1" applyBorder="1" applyAlignment="1" applyProtection="1">
      <alignment horizontal="center" vertical="center" wrapText="1"/>
    </xf>
    <xf numFmtId="0" fontId="43" fillId="2" borderId="0" xfId="0" applyFont="1" applyFill="1"/>
    <xf numFmtId="0" fontId="45" fillId="2" borderId="0" xfId="0" applyFont="1" applyFill="1" applyAlignment="1">
      <alignment wrapText="1"/>
    </xf>
    <xf numFmtId="0" fontId="15" fillId="9" borderId="35" xfId="5" applyFont="1" applyAlignment="1" applyProtection="1">
      <alignment horizontal="center" vertical="center"/>
      <protection locked="0"/>
    </xf>
    <xf numFmtId="0" fontId="49" fillId="9" borderId="35" xfId="5" applyFont="1" applyAlignment="1">
      <alignment wrapText="1"/>
    </xf>
    <xf numFmtId="0" fontId="32" fillId="2" borderId="0" xfId="0" applyFont="1" applyFill="1" applyAlignment="1">
      <alignment horizontal="right" vertical="center"/>
    </xf>
    <xf numFmtId="0" fontId="46" fillId="9" borderId="35" xfId="5" applyFont="1"/>
    <xf numFmtId="0" fontId="0" fillId="0" borderId="0" xfId="0" applyFill="1"/>
    <xf numFmtId="0" fontId="54" fillId="0" borderId="0" xfId="0" applyFont="1" applyFill="1" applyAlignment="1">
      <alignment horizontal="left"/>
    </xf>
    <xf numFmtId="0" fontId="3" fillId="0" borderId="25"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xf>
    <xf numFmtId="0" fontId="3" fillId="0" borderId="1" xfId="0" applyFont="1" applyBorder="1" applyAlignment="1">
      <alignment horizontal="center" vertical="center" wrapText="1"/>
    </xf>
    <xf numFmtId="0" fontId="3" fillId="0" borderId="25" xfId="0" applyFont="1" applyFill="1" applyBorder="1" applyAlignment="1">
      <alignment horizontal="center" vertical="center" wrapText="1"/>
    </xf>
    <xf numFmtId="0" fontId="3" fillId="0" borderId="25" xfId="0" applyFont="1" applyFill="1" applyBorder="1" applyAlignment="1">
      <alignment horizontal="center" vertical="center"/>
    </xf>
    <xf numFmtId="0" fontId="6" fillId="9" borderId="35" xfId="5" applyFont="1" applyAlignment="1" applyProtection="1">
      <alignment horizontal="center" vertical="center"/>
      <protection locked="0"/>
    </xf>
    <xf numFmtId="0" fontId="13" fillId="2" borderId="34" xfId="0" applyFont="1" applyFill="1" applyBorder="1" applyAlignment="1">
      <alignment horizontal="right" vertical="center"/>
    </xf>
    <xf numFmtId="0" fontId="13" fillId="2" borderId="22" xfId="0" applyFont="1" applyFill="1" applyBorder="1" applyAlignment="1">
      <alignment horizontal="right" vertical="center"/>
    </xf>
    <xf numFmtId="0" fontId="13" fillId="2" borderId="0" xfId="0" applyFont="1" applyFill="1" applyBorder="1" applyAlignment="1">
      <alignment horizontal="right" vertical="center"/>
    </xf>
    <xf numFmtId="0" fontId="4" fillId="4" borderId="0" xfId="0" applyFont="1" applyFill="1"/>
    <xf numFmtId="0" fontId="59" fillId="0" borderId="0" xfId="0" applyFont="1" applyAlignment="1">
      <alignment horizontal="justify" vertical="center"/>
    </xf>
    <xf numFmtId="0" fontId="55" fillId="9" borderId="35" xfId="5" applyFont="1" applyAlignment="1" applyProtection="1">
      <alignment horizontal="center" vertical="center" wrapText="1"/>
      <protection locked="0"/>
    </xf>
    <xf numFmtId="0" fontId="6" fillId="2" borderId="29" xfId="0" applyFont="1" applyFill="1" applyBorder="1" applyAlignment="1">
      <alignment horizontal="left"/>
    </xf>
    <xf numFmtId="0" fontId="6" fillId="2" borderId="0" xfId="0" applyFont="1" applyFill="1" applyAlignment="1">
      <alignment horizontal="center"/>
    </xf>
    <xf numFmtId="0" fontId="15" fillId="2" borderId="7" xfId="0" applyFont="1" applyFill="1" applyBorder="1" applyAlignment="1">
      <alignment horizontal="center" vertical="center" wrapText="1"/>
    </xf>
    <xf numFmtId="0" fontId="6" fillId="2" borderId="0" xfId="0" applyFont="1" applyFill="1" applyBorder="1" applyAlignment="1">
      <alignment horizontal="center"/>
    </xf>
    <xf numFmtId="0" fontId="15" fillId="2" borderId="0" xfId="0" applyFont="1" applyFill="1" applyBorder="1" applyAlignment="1">
      <alignment horizontal="center" vertical="center" wrapText="1"/>
    </xf>
    <xf numFmtId="0" fontId="6" fillId="10" borderId="0" xfId="0" applyFont="1" applyFill="1" applyBorder="1" applyAlignment="1">
      <alignment horizontal="center" wrapText="1"/>
    </xf>
    <xf numFmtId="0" fontId="4" fillId="6" borderId="23" xfId="0" applyFont="1" applyFill="1" applyBorder="1" applyAlignment="1" applyProtection="1">
      <alignment horizontal="center" vertical="center" wrapText="1"/>
      <protection locked="0"/>
    </xf>
    <xf numFmtId="0" fontId="4" fillId="6" borderId="21" xfId="0" applyFont="1" applyFill="1" applyBorder="1" applyAlignment="1" applyProtection="1">
      <alignment horizontal="center" vertical="center" wrapText="1"/>
      <protection locked="0"/>
    </xf>
    <xf numFmtId="0" fontId="47" fillId="2" borderId="4" xfId="0" applyFont="1" applyFill="1" applyBorder="1" applyAlignment="1">
      <alignment horizontal="center" vertical="center" wrapText="1"/>
    </xf>
    <xf numFmtId="0" fontId="35" fillId="2" borderId="23" xfId="0" applyFont="1" applyFill="1" applyBorder="1" applyAlignment="1" applyProtection="1">
      <alignment horizontal="center" vertical="center" wrapText="1"/>
      <protection locked="0"/>
    </xf>
    <xf numFmtId="0" fontId="35" fillId="2" borderId="21" xfId="0" applyFont="1" applyFill="1" applyBorder="1" applyAlignment="1" applyProtection="1">
      <alignment horizontal="center" vertical="center" wrapText="1"/>
      <protection locked="0"/>
    </xf>
    <xf numFmtId="0" fontId="5" fillId="9" borderId="35" xfId="5" applyFont="1" applyAlignment="1" applyProtection="1">
      <alignment horizontal="center" vertical="center" wrapText="1"/>
      <protection locked="0"/>
    </xf>
    <xf numFmtId="0" fontId="13" fillId="3" borderId="30"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32" xfId="0" applyFont="1" applyFill="1" applyBorder="1" applyAlignment="1">
      <alignment horizontal="center" vertical="center"/>
    </xf>
    <xf numFmtId="0" fontId="13" fillId="3" borderId="16" xfId="0" applyFont="1" applyFill="1" applyBorder="1" applyAlignment="1">
      <alignment horizontal="center" vertical="center"/>
    </xf>
    <xf numFmtId="0" fontId="5" fillId="2" borderId="17"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14" fillId="3" borderId="17"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4" fillId="6" borderId="24" xfId="0" applyFont="1" applyFill="1"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2" fillId="3" borderId="0" xfId="0" applyFont="1" applyFill="1" applyAlignment="1">
      <alignment horizontal="left" vertical="center" wrapText="1"/>
    </xf>
    <xf numFmtId="0" fontId="55" fillId="3" borderId="0" xfId="0" applyFont="1" applyFill="1" applyBorder="1" applyAlignment="1">
      <alignment horizontal="left" vertical="center" wrapText="1"/>
    </xf>
    <xf numFmtId="0" fontId="48" fillId="4" borderId="0" xfId="0" applyFont="1" applyFill="1" applyAlignment="1"/>
    <xf numFmtId="0" fontId="15" fillId="2" borderId="0" xfId="0" applyFont="1" applyFill="1" applyBorder="1" applyAlignment="1">
      <alignment horizontal="center" vertical="center" wrapText="1"/>
    </xf>
    <xf numFmtId="0" fontId="15" fillId="7" borderId="0" xfId="0" applyFont="1" applyFill="1" applyAlignment="1">
      <alignment horizontal="center" wrapText="1"/>
    </xf>
    <xf numFmtId="0" fontId="15" fillId="5" borderId="17" xfId="0" applyFont="1" applyFill="1" applyBorder="1" applyAlignment="1" applyProtection="1">
      <alignment horizontal="center" vertical="center"/>
    </xf>
    <xf numFmtId="0" fontId="13" fillId="3" borderId="17"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13" fillId="3" borderId="17" xfId="0" applyFont="1" applyFill="1" applyBorder="1" applyAlignment="1">
      <alignment horizontal="center" vertical="center"/>
    </xf>
    <xf numFmtId="0" fontId="15" fillId="2" borderId="7" xfId="0" applyFont="1" applyFill="1" applyBorder="1" applyAlignment="1">
      <alignment horizontal="center" vertical="center" wrapText="1"/>
    </xf>
    <xf numFmtId="0" fontId="6" fillId="2" borderId="0" xfId="0" applyFont="1" applyFill="1" applyBorder="1" applyAlignment="1">
      <alignment horizontal="center"/>
    </xf>
    <xf numFmtId="0" fontId="36" fillId="2" borderId="0" xfId="0" applyFont="1" applyFill="1" applyBorder="1" applyAlignment="1" applyProtection="1">
      <alignment horizontal="left" vertical="center" wrapText="1"/>
      <protection locked="0"/>
    </xf>
    <xf numFmtId="0" fontId="46" fillId="9" borderId="35" xfId="5" applyFont="1" applyAlignment="1" applyProtection="1">
      <alignment horizontal="center" vertical="center" wrapText="1"/>
      <protection locked="0"/>
    </xf>
    <xf numFmtId="0" fontId="6" fillId="2" borderId="0" xfId="0" applyFont="1" applyFill="1" applyAlignment="1">
      <alignment horizontal="center"/>
    </xf>
    <xf numFmtId="0" fontId="14" fillId="3" borderId="2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4" borderId="20" xfId="0" applyFont="1" applyFill="1" applyBorder="1" applyAlignment="1" applyProtection="1">
      <alignment horizontal="center" vertical="center"/>
    </xf>
    <xf numFmtId="0" fontId="15" fillId="4" borderId="18" xfId="0" applyFont="1" applyFill="1" applyBorder="1" applyAlignment="1" applyProtection="1">
      <alignment horizontal="center" vertical="center"/>
    </xf>
    <xf numFmtId="0" fontId="6" fillId="3" borderId="17" xfId="0" applyFont="1" applyFill="1" applyBorder="1" applyAlignment="1">
      <alignment horizontal="center" vertical="center" wrapText="1"/>
    </xf>
    <xf numFmtId="0" fontId="22" fillId="2" borderId="14" xfId="0" applyFont="1" applyFill="1" applyBorder="1" applyAlignment="1">
      <alignment horizontal="center" vertical="top" wrapText="1"/>
    </xf>
    <xf numFmtId="0" fontId="22" fillId="2" borderId="0" xfId="0" applyFont="1" applyFill="1" applyAlignment="1">
      <alignment horizontal="center" vertical="top" wrapText="1"/>
    </xf>
    <xf numFmtId="0" fontId="22" fillId="2" borderId="0" xfId="0" applyFont="1" applyFill="1" applyBorder="1" applyAlignment="1">
      <alignment horizontal="center" vertical="top" wrapText="1"/>
    </xf>
    <xf numFmtId="0" fontId="51" fillId="3" borderId="30" xfId="4" applyNumberFormat="1" applyFont="1" applyFill="1" applyBorder="1" applyAlignment="1">
      <alignment horizontal="center" vertical="center"/>
    </xf>
    <xf numFmtId="0" fontId="51" fillId="3" borderId="15" xfId="4" applyNumberFormat="1" applyFont="1" applyFill="1" applyBorder="1" applyAlignment="1">
      <alignment horizontal="center" vertical="center"/>
    </xf>
    <xf numFmtId="0" fontId="51" fillId="3" borderId="31" xfId="4" applyNumberFormat="1" applyFont="1" applyFill="1" applyBorder="1" applyAlignment="1">
      <alignment horizontal="center" vertical="center"/>
    </xf>
    <xf numFmtId="0" fontId="51" fillId="3" borderId="19" xfId="4" applyNumberFormat="1" applyFont="1" applyFill="1" applyBorder="1" applyAlignment="1">
      <alignment horizontal="center" vertical="center"/>
    </xf>
    <xf numFmtId="0" fontId="51" fillId="3" borderId="32" xfId="4" applyNumberFormat="1" applyFont="1" applyFill="1" applyBorder="1" applyAlignment="1">
      <alignment horizontal="center" vertical="center"/>
    </xf>
    <xf numFmtId="0" fontId="51" fillId="3" borderId="16" xfId="4" applyNumberFormat="1" applyFont="1" applyFill="1" applyBorder="1" applyAlignment="1">
      <alignment horizontal="center" vertical="center"/>
    </xf>
    <xf numFmtId="0" fontId="35" fillId="2" borderId="0" xfId="0" applyFont="1" applyFill="1" applyBorder="1" applyAlignment="1" applyProtection="1">
      <alignment horizontal="center" vertical="center" wrapText="1"/>
      <protection locked="0"/>
    </xf>
    <xf numFmtId="0" fontId="53" fillId="9" borderId="35" xfId="5" applyFont="1" applyAlignment="1" applyProtection="1">
      <alignment horizontal="left" vertical="top" wrapText="1"/>
      <protection locked="0"/>
    </xf>
    <xf numFmtId="0" fontId="38" fillId="2" borderId="0" xfId="0" applyFont="1" applyFill="1" applyAlignment="1">
      <alignment horizontal="right" vertical="center" wrapText="1"/>
    </xf>
    <xf numFmtId="0" fontId="6" fillId="2" borderId="29" xfId="0" applyFont="1" applyFill="1" applyBorder="1" applyAlignment="1">
      <alignment horizontal="left"/>
    </xf>
    <xf numFmtId="0" fontId="29" fillId="9" borderId="35" xfId="5" applyFont="1" applyAlignment="1" applyProtection="1">
      <alignment horizontal="left" vertical="top" wrapText="1"/>
      <protection locked="0"/>
    </xf>
    <xf numFmtId="0" fontId="49" fillId="2" borderId="0" xfId="0" applyFont="1" applyFill="1" applyAlignment="1">
      <alignment horizontal="left" vertical="top" wrapText="1"/>
    </xf>
    <xf numFmtId="0" fontId="49" fillId="4" borderId="0" xfId="0" applyFont="1" applyFill="1" applyAlignment="1">
      <alignment horizontal="left" vertical="center" wrapText="1"/>
    </xf>
    <xf numFmtId="0" fontId="49" fillId="4" borderId="36" xfId="0" applyFont="1" applyFill="1" applyBorder="1" applyAlignment="1">
      <alignment horizontal="center" vertical="center" wrapText="1"/>
    </xf>
    <xf numFmtId="0" fontId="49" fillId="4" borderId="0" xfId="0" applyFont="1" applyFill="1" applyAlignment="1">
      <alignment horizontal="center" vertical="center" wrapText="1"/>
    </xf>
    <xf numFmtId="0" fontId="44" fillId="2" borderId="0" xfId="4" applyFont="1" applyFill="1" applyAlignment="1">
      <alignment horizontal="right" vertical="top" wrapText="1"/>
    </xf>
    <xf numFmtId="0" fontId="58" fillId="0" borderId="33" xfId="0" applyFont="1" applyBorder="1" applyAlignment="1">
      <alignment horizontal="left" vertical="center" wrapText="1"/>
    </xf>
    <xf numFmtId="0" fontId="57" fillId="9" borderId="35" xfId="5" applyNumberFormat="1" applyFont="1" applyAlignment="1" applyProtection="1">
      <alignment horizontal="center"/>
      <protection locked="0"/>
    </xf>
    <xf numFmtId="0" fontId="59" fillId="0" borderId="0" xfId="0" applyFont="1" applyAlignment="1">
      <alignment horizontal="left" vertical="center"/>
    </xf>
    <xf numFmtId="0" fontId="14" fillId="4" borderId="0" xfId="0" applyFont="1" applyFill="1" applyAlignment="1">
      <alignment horizontal="left" wrapText="1"/>
    </xf>
    <xf numFmtId="0" fontId="52" fillId="4" borderId="0" xfId="0" applyFont="1" applyFill="1" applyBorder="1" applyAlignment="1">
      <alignment horizontal="left" vertical="top" wrapText="1"/>
    </xf>
    <xf numFmtId="0" fontId="50" fillId="4" borderId="0" xfId="0" applyFont="1" applyFill="1" applyAlignment="1">
      <alignment horizontal="left"/>
    </xf>
    <xf numFmtId="0" fontId="40" fillId="4" borderId="0" xfId="0" applyFont="1" applyFill="1" applyAlignment="1">
      <alignment horizontal="left"/>
    </xf>
    <xf numFmtId="0" fontId="48" fillId="4" borderId="0" xfId="0" applyFont="1" applyFill="1" applyAlignment="1">
      <alignment horizontal="left"/>
    </xf>
    <xf numFmtId="0" fontId="48" fillId="4" borderId="0" xfId="0" applyFont="1" applyFill="1" applyAlignment="1">
      <alignment horizontal="left" wrapText="1"/>
    </xf>
    <xf numFmtId="0" fontId="48" fillId="4" borderId="0" xfId="0" applyFont="1" applyFill="1" applyAlignment="1">
      <alignment horizontal="left" vertical="top" wrapText="1"/>
    </xf>
    <xf numFmtId="0" fontId="29" fillId="2" borderId="0" xfId="0" applyFont="1" applyFill="1" applyAlignment="1">
      <alignment horizontal="left"/>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27" xfId="0" applyBorder="1" applyAlignment="1">
      <alignment horizontal="left" vertical="center"/>
    </xf>
    <xf numFmtId="0" fontId="0" fillId="0" borderId="28" xfId="0" applyBorder="1" applyAlignment="1">
      <alignment horizontal="left" vertical="center"/>
    </xf>
    <xf numFmtId="0" fontId="39" fillId="0" borderId="0" xfId="0" applyFont="1" applyAlignment="1">
      <alignment horizontal="left" wrapText="1"/>
    </xf>
    <xf numFmtId="0" fontId="0" fillId="0" borderId="37" xfId="0" applyBorder="1" applyAlignment="1">
      <alignment horizontal="left" vertical="center" wrapText="1"/>
    </xf>
    <xf numFmtId="0" fontId="34" fillId="0" borderId="0" xfId="4" applyFont="1" applyAlignment="1">
      <alignment horizontal="left"/>
    </xf>
    <xf numFmtId="0" fontId="3" fillId="0" borderId="0" xfId="0" applyFont="1" applyAlignment="1">
      <alignment horizontal="left"/>
    </xf>
    <xf numFmtId="0" fontId="33" fillId="0" borderId="0" xfId="4" applyFill="1" applyAlignment="1">
      <alignment horizontal="left"/>
    </xf>
    <xf numFmtId="0" fontId="57" fillId="9" borderId="35" xfId="5" applyFont="1" applyAlignment="1">
      <alignment horizontal="center" vertical="center" wrapText="1"/>
    </xf>
    <xf numFmtId="0" fontId="57" fillId="9" borderId="35" xfId="5" applyNumberFormat="1" applyFont="1" applyAlignment="1">
      <alignment horizontal="center"/>
    </xf>
    <xf numFmtId="0" fontId="35" fillId="2" borderId="0" xfId="0" applyFont="1" applyFill="1" applyBorder="1" applyAlignment="1" applyProtection="1">
      <alignment horizontal="center" vertical="center" wrapText="1"/>
    </xf>
  </cellXfs>
  <cellStyles count="6">
    <cellStyle name="Hyperlink" xfId="4" builtinId="8"/>
    <cellStyle name="Normal" xfId="0" builtinId="0"/>
    <cellStyle name="Normal 16 2" xfId="3" xr:uid="{72F706EF-DB2E-4544-AC91-0148B962C099}"/>
    <cellStyle name="Normal 2" xfId="2" xr:uid="{B99702C4-3F1C-4616-AF6C-C22851FE3823}"/>
    <cellStyle name="Note" xfId="5" builtinId="10"/>
    <cellStyle name="Percent" xfId="1" builtinId="5"/>
  </cellStyles>
  <dxfs count="70">
    <dxf>
      <font>
        <color theme="0"/>
      </font>
      <fill>
        <patternFill>
          <bgColor theme="0"/>
        </patternFill>
      </fill>
      <border>
        <left/>
        <right/>
        <top/>
        <bottom/>
        <vertical/>
        <horizontal/>
      </border>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ont>
        <color theme="0"/>
      </font>
      <fill>
        <patternFill>
          <bgColor theme="0"/>
        </patternFill>
      </fill>
      <border>
        <left/>
        <right/>
        <top/>
        <bottom/>
        <vertical/>
        <horizontal/>
      </border>
    </dxf>
    <dxf>
      <fill>
        <patternFill>
          <bgColor rgb="FFFF9999"/>
        </patternFill>
      </fill>
    </dxf>
    <dxf>
      <fill>
        <patternFill>
          <bgColor theme="5" tint="0.79998168889431442"/>
        </patternFill>
      </fill>
    </dxf>
    <dxf>
      <fill>
        <patternFill>
          <bgColor rgb="FFFF9999"/>
        </patternFill>
      </fill>
    </dxf>
    <dxf>
      <fill>
        <patternFill>
          <bgColor theme="5" tint="0.79998168889431442"/>
        </patternFill>
      </fill>
    </dxf>
    <dxf>
      <fill>
        <patternFill>
          <bgColor theme="5"/>
        </patternFill>
      </fill>
    </dxf>
    <dxf>
      <fill>
        <patternFill>
          <bgColor theme="5"/>
        </patternFill>
      </fill>
    </dxf>
    <dxf>
      <font>
        <color theme="0"/>
      </font>
      <fill>
        <patternFill>
          <bgColor theme="0"/>
        </patternFill>
      </fill>
      <border>
        <left/>
        <right/>
        <top/>
        <bottom/>
        <vertical/>
        <horizontal/>
      </border>
    </dxf>
    <dxf>
      <fill>
        <patternFill>
          <bgColor theme="0" tint="-4.9989318521683403E-2"/>
        </patternFill>
      </fill>
    </dxf>
    <dxf>
      <fill>
        <patternFill>
          <bgColor theme="5"/>
        </patternFill>
      </fill>
    </dxf>
    <dxf>
      <fill>
        <patternFill>
          <bgColor theme="5"/>
        </patternFill>
      </fill>
    </dxf>
    <dxf>
      <fill>
        <patternFill>
          <bgColor theme="5" tint="0.79998168889431442"/>
        </patternFill>
      </fill>
    </dxf>
    <dxf>
      <fill>
        <patternFill>
          <bgColor rgb="FFFFCCCC"/>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b/>
        <i val="0"/>
        <color rgb="FF002060"/>
      </font>
      <fill>
        <patternFill>
          <bgColor rgb="FFFF0000"/>
        </patternFill>
      </fill>
    </dxf>
    <dxf>
      <font>
        <b/>
        <i val="0"/>
        <color rgb="FF002060"/>
      </font>
      <fill>
        <patternFill>
          <bgColor theme="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5"/>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theme="5"/>
        </patternFill>
      </fill>
    </dxf>
    <dxf>
      <fill>
        <patternFill>
          <bgColor rgb="FFFF0000"/>
        </patternFill>
      </fill>
    </dxf>
    <dxf>
      <fill>
        <patternFill>
          <bgColor rgb="FFFF9999"/>
        </patternFill>
      </fill>
    </dxf>
    <dxf>
      <fill>
        <patternFill>
          <bgColor rgb="FFFF9999"/>
        </patternFill>
      </fill>
    </dxf>
    <dxf>
      <fill>
        <patternFill>
          <bgColor theme="5" tint="0.79998168889431442"/>
        </patternFill>
      </fill>
    </dxf>
    <dxf>
      <fill>
        <patternFill>
          <bgColor theme="5" tint="0.79998168889431442"/>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0" tint="-4.9989318521683403E-2"/>
        </patternFill>
      </fill>
    </dxf>
    <dxf>
      <font>
        <color theme="0"/>
      </font>
      <fill>
        <patternFill>
          <bgColor theme="0"/>
        </patternFill>
      </fill>
      <border>
        <left/>
        <right/>
        <top/>
        <bottom/>
        <vertical/>
        <horizontal/>
      </border>
    </dxf>
    <dxf>
      <fill>
        <patternFill>
          <bgColor theme="5" tint="0.79998168889431442"/>
        </patternFill>
      </fill>
    </dxf>
    <dxf>
      <fill>
        <patternFill>
          <bgColor rgb="FFFFCCCC"/>
        </patternFill>
      </fill>
    </dxf>
    <dxf>
      <fill>
        <patternFill>
          <bgColor rgb="FFFF00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ont>
        <b/>
        <i val="0"/>
        <color rgb="FF002060"/>
      </font>
      <fill>
        <patternFill>
          <bgColor rgb="FFFF0000"/>
        </patternFill>
      </fill>
    </dxf>
    <dxf>
      <font>
        <b/>
        <i val="0"/>
        <color rgb="FF002060"/>
      </font>
      <fill>
        <patternFill>
          <bgColor theme="5"/>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FFCCCC"/>
      <color rgb="FFFCE8A6"/>
      <color rgb="FFFF9999"/>
      <color rgb="FF700000"/>
      <color rgb="FF009999"/>
      <color rgb="FFFFE48F"/>
      <color rgb="FFFFCDCD"/>
      <color rgb="FFFFE593"/>
      <color rgb="FFFFE38B"/>
      <color rgb="FFFB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33421</xdr:colOff>
      <xdr:row>0</xdr:row>
      <xdr:rowOff>16712</xdr:rowOff>
    </xdr:from>
    <xdr:to>
      <xdr:col>9</xdr:col>
      <xdr:colOff>1343746</xdr:colOff>
      <xdr:row>2</xdr:row>
      <xdr:rowOff>72155</xdr:rowOff>
    </xdr:to>
    <xdr:pic>
      <xdr:nvPicPr>
        <xdr:cNvPr id="5" name="Picture 4">
          <a:extLst>
            <a:ext uri="{FF2B5EF4-FFF2-40B4-BE49-F238E27FC236}">
              <a16:creationId xmlns:a16="http://schemas.microsoft.com/office/drawing/2014/main" id="{9ED4A17A-3CAB-9E63-E299-EA0A2D78AD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421" y="16712"/>
          <a:ext cx="1487237" cy="981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xdr:colOff>
      <xdr:row>0</xdr:row>
      <xdr:rowOff>19050</xdr:rowOff>
    </xdr:from>
    <xdr:to>
      <xdr:col>1</xdr:col>
      <xdr:colOff>178569</xdr:colOff>
      <xdr:row>4</xdr:row>
      <xdr:rowOff>104775</xdr:rowOff>
    </xdr:to>
    <xdr:pic>
      <xdr:nvPicPr>
        <xdr:cNvPr id="2" name="Picture 1">
          <a:extLst>
            <a:ext uri="{FF2B5EF4-FFF2-40B4-BE49-F238E27FC236}">
              <a16:creationId xmlns:a16="http://schemas.microsoft.com/office/drawing/2014/main" id="{FFC22E22-B33F-406E-AB65-810B30A8B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6" y="19050"/>
          <a:ext cx="1226318"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33421</xdr:colOff>
      <xdr:row>0</xdr:row>
      <xdr:rowOff>16712</xdr:rowOff>
    </xdr:from>
    <xdr:to>
      <xdr:col>10</xdr:col>
      <xdr:colOff>721</xdr:colOff>
      <xdr:row>2</xdr:row>
      <xdr:rowOff>72155</xdr:rowOff>
    </xdr:to>
    <xdr:pic>
      <xdr:nvPicPr>
        <xdr:cNvPr id="2" name="Picture 1">
          <a:extLst>
            <a:ext uri="{FF2B5EF4-FFF2-40B4-BE49-F238E27FC236}">
              <a16:creationId xmlns:a16="http://schemas.microsoft.com/office/drawing/2014/main" id="{EB3D8F6A-8184-42FA-9EB3-F6EB2200DF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421" y="16712"/>
          <a:ext cx="1491300" cy="979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62754</xdr:colOff>
      <xdr:row>28</xdr:row>
      <xdr:rowOff>152401</xdr:rowOff>
    </xdr:from>
    <xdr:to>
      <xdr:col>13</xdr:col>
      <xdr:colOff>11206</xdr:colOff>
      <xdr:row>29</xdr:row>
      <xdr:rowOff>224119</xdr:rowOff>
    </xdr:to>
    <xdr:sp macro="" textlink="">
      <xdr:nvSpPr>
        <xdr:cNvPr id="3" name="Rectangle 2">
          <a:extLst>
            <a:ext uri="{FF2B5EF4-FFF2-40B4-BE49-F238E27FC236}">
              <a16:creationId xmlns:a16="http://schemas.microsoft.com/office/drawing/2014/main" id="{A2B9D1BF-05B5-4663-AE59-C21D8C650B9D}"/>
            </a:ext>
          </a:extLst>
        </xdr:cNvPr>
        <xdr:cNvSpPr/>
      </xdr:nvSpPr>
      <xdr:spPr>
        <a:xfrm>
          <a:off x="3968004" y="7324726"/>
          <a:ext cx="986677" cy="224118"/>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twoCellAnchor>
    <xdr:from>
      <xdr:col>9</xdr:col>
      <xdr:colOff>42333</xdr:colOff>
      <xdr:row>25</xdr:row>
      <xdr:rowOff>126999</xdr:rowOff>
    </xdr:from>
    <xdr:to>
      <xdr:col>9</xdr:col>
      <xdr:colOff>1342216</xdr:colOff>
      <xdr:row>29</xdr:row>
      <xdr:rowOff>85289</xdr:rowOff>
    </xdr:to>
    <xdr:sp macro="" textlink="">
      <xdr:nvSpPr>
        <xdr:cNvPr id="4" name="Rectangle 3">
          <a:extLst>
            <a:ext uri="{FF2B5EF4-FFF2-40B4-BE49-F238E27FC236}">
              <a16:creationId xmlns:a16="http://schemas.microsoft.com/office/drawing/2014/main" id="{2E4A300A-03C7-4B1A-895B-E58242D4D90F}"/>
            </a:ext>
          </a:extLst>
        </xdr:cNvPr>
        <xdr:cNvSpPr/>
      </xdr:nvSpPr>
      <xdr:spPr>
        <a:xfrm>
          <a:off x="222250" y="7768166"/>
          <a:ext cx="1299883" cy="582706"/>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twoCellAnchor>
    <xdr:from>
      <xdr:col>11</xdr:col>
      <xdr:colOff>0</xdr:colOff>
      <xdr:row>29</xdr:row>
      <xdr:rowOff>0</xdr:rowOff>
    </xdr:from>
    <xdr:to>
      <xdr:col>11</xdr:col>
      <xdr:colOff>1026584</xdr:colOff>
      <xdr:row>29</xdr:row>
      <xdr:rowOff>201084</xdr:rowOff>
    </xdr:to>
    <xdr:sp macro="" textlink="">
      <xdr:nvSpPr>
        <xdr:cNvPr id="5" name="Rectangle 4">
          <a:extLst>
            <a:ext uri="{FF2B5EF4-FFF2-40B4-BE49-F238E27FC236}">
              <a16:creationId xmlns:a16="http://schemas.microsoft.com/office/drawing/2014/main" id="{B01ECB2A-B60E-456C-9E5B-57963C5EDF93}"/>
            </a:ext>
          </a:extLst>
        </xdr:cNvPr>
        <xdr:cNvSpPr/>
      </xdr:nvSpPr>
      <xdr:spPr>
        <a:xfrm>
          <a:off x="2868083" y="8265583"/>
          <a:ext cx="1026584" cy="201084"/>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twoCellAnchor>
    <xdr:from>
      <xdr:col>16</xdr:col>
      <xdr:colOff>84667</xdr:colOff>
      <xdr:row>7</xdr:row>
      <xdr:rowOff>264584</xdr:rowOff>
    </xdr:from>
    <xdr:to>
      <xdr:col>23</xdr:col>
      <xdr:colOff>63500</xdr:colOff>
      <xdr:row>7</xdr:row>
      <xdr:rowOff>455084</xdr:rowOff>
    </xdr:to>
    <xdr:sp macro="" textlink="">
      <xdr:nvSpPr>
        <xdr:cNvPr id="6" name="Rectangle 5">
          <a:extLst>
            <a:ext uri="{FF2B5EF4-FFF2-40B4-BE49-F238E27FC236}">
              <a16:creationId xmlns:a16="http://schemas.microsoft.com/office/drawing/2014/main" id="{6184A7FD-1BE8-4ADF-972C-7CDE6A73B1D3}"/>
            </a:ext>
          </a:extLst>
        </xdr:cNvPr>
        <xdr:cNvSpPr/>
      </xdr:nvSpPr>
      <xdr:spPr>
        <a:xfrm>
          <a:off x="8572500" y="2910417"/>
          <a:ext cx="7239000" cy="190500"/>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twoCellAnchor>
    <xdr:from>
      <xdr:col>11</xdr:col>
      <xdr:colOff>973667</xdr:colOff>
      <xdr:row>73</xdr:row>
      <xdr:rowOff>169334</xdr:rowOff>
    </xdr:from>
    <xdr:to>
      <xdr:col>13</xdr:col>
      <xdr:colOff>125257</xdr:colOff>
      <xdr:row>73</xdr:row>
      <xdr:rowOff>409140</xdr:rowOff>
    </xdr:to>
    <xdr:sp macro="" textlink="">
      <xdr:nvSpPr>
        <xdr:cNvPr id="7" name="Rectangle 6">
          <a:extLst>
            <a:ext uri="{FF2B5EF4-FFF2-40B4-BE49-F238E27FC236}">
              <a16:creationId xmlns:a16="http://schemas.microsoft.com/office/drawing/2014/main" id="{93CA9E13-2DAE-4651-8B93-049173BA16DC}"/>
            </a:ext>
          </a:extLst>
        </xdr:cNvPr>
        <xdr:cNvSpPr/>
      </xdr:nvSpPr>
      <xdr:spPr>
        <a:xfrm>
          <a:off x="3841750" y="16922751"/>
          <a:ext cx="1225924" cy="239806"/>
        </a:xfrm>
        <a:prstGeom prst="rect">
          <a:avLst/>
        </a:prstGeom>
        <a:noFill/>
        <a:ln>
          <a:solidFill>
            <a:srgbClr val="C00000"/>
          </a:solidFill>
          <a:prstDash val="lg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kern="1200"/>
        </a:p>
      </xdr:txBody>
    </xdr:sp>
    <xdr:clientData/>
  </xdr:twoCellAnchor>
</xdr:wsDr>
</file>

<file path=xl/theme/theme1.xml><?xml version="1.0" encoding="utf-8"?>
<a:theme xmlns:a="http://schemas.openxmlformats.org/drawingml/2006/main" name="Altum Alpha theme">
  <a:themeElements>
    <a:clrScheme name="Altum Theme Colors">
      <a:dk1>
        <a:srgbClr val="00467F"/>
      </a:dk1>
      <a:lt1>
        <a:srgbClr val="FFFFFF"/>
      </a:lt1>
      <a:dk2>
        <a:srgbClr val="00467F"/>
      </a:dk2>
      <a:lt2>
        <a:srgbClr val="FFFFFF"/>
      </a:lt2>
      <a:accent1>
        <a:srgbClr val="00ACC9"/>
      </a:accent1>
      <a:accent2>
        <a:srgbClr val="CAD400"/>
      </a:accent2>
      <a:accent3>
        <a:srgbClr val="00467F"/>
      </a:accent3>
      <a:accent4>
        <a:srgbClr val="D2D2D2"/>
      </a:accent4>
      <a:accent5>
        <a:srgbClr val="6BC2B9"/>
      </a:accent5>
      <a:accent6>
        <a:srgbClr val="0D52A0"/>
      </a:accent6>
      <a:hlink>
        <a:srgbClr val="00ACC9"/>
      </a:hlink>
      <a:folHlink>
        <a:srgbClr val="D2D2D2"/>
      </a:folHlink>
    </a:clrScheme>
    <a:fontScheme name="Altum fonts Mark">
      <a:majorFont>
        <a:latin typeface="Mark"/>
        <a:ea typeface=""/>
        <a:cs typeface=""/>
      </a:majorFont>
      <a:minorFont>
        <a:latin typeface="Mar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fla.gov.lv/lv/media/2946/download?attachment" TargetMode="External"/><Relationship Id="rId2" Type="http://schemas.openxmlformats.org/officeDocument/2006/relationships/hyperlink" Target="https://eur-lex.europa.eu/legal-content/EN/TXT/?uri=CELEX%3A32014R0651&amp;qid=1755165863778" TargetMode="External"/><Relationship Id="rId1" Type="http://schemas.openxmlformats.org/officeDocument/2006/relationships/hyperlink" Target="https://op.europa.eu/en/publication-detail/-/publication/79c0ce87-f4dc-11e6-8a35-01aa75ed71a1"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F5FFB-385D-4A02-886F-EE0C578FA46F}">
  <sheetPr codeName="Sheet2">
    <tabColor theme="8" tint="-0.249977111117893"/>
  </sheetPr>
  <dimension ref="A1:BS106"/>
  <sheetViews>
    <sheetView tabSelected="1" topLeftCell="A9" zoomScale="90" zoomScaleNormal="90" workbookViewId="0">
      <pane xSplit="16" topLeftCell="Q1" activePane="topRight" state="frozen"/>
      <selection activeCell="A3" sqref="A3"/>
      <selection pane="topRight" activeCell="J33" sqref="J33:O53"/>
    </sheetView>
  </sheetViews>
  <sheetFormatPr defaultColWidth="0" defaultRowHeight="12" zeroHeight="1" outlineLevelCol="1"/>
  <cols>
    <col min="1" max="1" width="2.375" style="2" customWidth="1"/>
    <col min="2" max="2" width="18" style="2" hidden="1" customWidth="1" outlineLevel="1"/>
    <col min="3" max="3" width="21.875" style="2" hidden="1" customWidth="1" outlineLevel="1"/>
    <col min="4" max="4" width="17.375" style="2" hidden="1" customWidth="1" outlineLevel="1"/>
    <col min="5" max="5" width="10" style="3" hidden="1" customWidth="1" outlineLevel="1"/>
    <col min="6" max="6" width="16.625" style="3" hidden="1" customWidth="1" outlineLevel="1"/>
    <col min="7" max="7" width="10" style="3" hidden="1" customWidth="1" outlineLevel="1"/>
    <col min="8" max="8" width="15.75" style="3" hidden="1" customWidth="1" outlineLevel="1"/>
    <col min="9" max="9" width="13.75" style="3" hidden="1" customWidth="1" outlineLevel="1"/>
    <col min="10" max="10" width="17.625" style="3" customWidth="1" collapsed="1"/>
    <col min="11" max="11" width="17.625" style="3" bestFit="1" customWidth="1"/>
    <col min="12" max="15" width="13.625" style="3" customWidth="1"/>
    <col min="16" max="16" width="19.25" style="2" customWidth="1"/>
    <col min="17" max="66" width="13.625" style="2" customWidth="1"/>
    <col min="67" max="67" width="9.125" style="2" hidden="1" customWidth="1"/>
    <col min="68" max="71" width="0" style="2" hidden="1" customWidth="1"/>
    <col min="72" max="16384" width="9.125" style="2" hidden="1"/>
  </cols>
  <sheetData>
    <row r="1" spans="2:29" ht="14.25" customHeight="1">
      <c r="K1" s="217" t="s">
        <v>118</v>
      </c>
      <c r="L1" s="217"/>
      <c r="M1" s="217"/>
      <c r="N1" s="217"/>
      <c r="O1" s="217"/>
      <c r="P1" s="111"/>
    </row>
    <row r="2" spans="2:29" ht="58.5" customHeight="1">
      <c r="E2" s="2"/>
      <c r="F2" s="2"/>
      <c r="G2" s="2"/>
      <c r="H2" s="2"/>
      <c r="I2" s="2"/>
      <c r="K2" s="217"/>
      <c r="L2" s="217"/>
      <c r="M2" s="217"/>
      <c r="N2" s="217"/>
      <c r="O2" s="217"/>
      <c r="P2" s="111"/>
      <c r="Q2" s="220" t="s">
        <v>133</v>
      </c>
      <c r="R2" s="220"/>
      <c r="S2" s="220"/>
      <c r="T2" s="220"/>
      <c r="U2" s="220"/>
      <c r="V2" s="220"/>
      <c r="W2" s="220"/>
      <c r="X2" s="220"/>
    </row>
    <row r="3" spans="2:29" s="137" customFormat="1" ht="48" customHeight="1">
      <c r="K3" s="224" t="s">
        <v>127</v>
      </c>
      <c r="L3" s="224"/>
      <c r="M3" s="224"/>
      <c r="N3" s="224"/>
      <c r="O3" s="224"/>
      <c r="P3" s="138"/>
      <c r="Q3" s="220" t="s">
        <v>134</v>
      </c>
      <c r="R3" s="220"/>
      <c r="S3" s="220"/>
      <c r="T3" s="220"/>
      <c r="U3" s="220"/>
      <c r="V3" s="220"/>
      <c r="W3" s="220"/>
      <c r="X3" s="220"/>
    </row>
    <row r="4" spans="2:29" ht="15" customHeight="1">
      <c r="E4" s="2"/>
      <c r="F4" s="2"/>
      <c r="G4" s="2"/>
      <c r="H4" s="2"/>
      <c r="I4" s="2"/>
      <c r="J4" s="156" t="s">
        <v>120</v>
      </c>
      <c r="K4" s="1"/>
      <c r="L4" s="116"/>
      <c r="M4" s="112"/>
      <c r="N4" s="112"/>
      <c r="O4" s="112"/>
      <c r="P4" s="111"/>
      <c r="Q4" s="230" t="s">
        <v>132</v>
      </c>
      <c r="R4" s="230"/>
      <c r="S4" s="230"/>
      <c r="T4" s="230"/>
      <c r="U4" s="230"/>
      <c r="V4" s="230"/>
      <c r="W4" s="230"/>
      <c r="X4" s="230"/>
    </row>
    <row r="5" spans="2:29" ht="24.75" customHeight="1">
      <c r="E5" s="2"/>
      <c r="F5" s="2"/>
      <c r="G5" s="2"/>
      <c r="H5" s="2"/>
      <c r="I5" s="2"/>
      <c r="J5" s="225" t="s">
        <v>122</v>
      </c>
      <c r="K5" s="225"/>
      <c r="L5" s="226"/>
      <c r="M5" s="226"/>
      <c r="N5" s="226"/>
      <c r="O5" s="112"/>
      <c r="P5" s="111"/>
      <c r="Q5" s="221" t="s">
        <v>167</v>
      </c>
      <c r="R5" s="221"/>
      <c r="S5" s="221"/>
      <c r="T5" s="140"/>
      <c r="U5" s="222" t="s">
        <v>159</v>
      </c>
      <c r="V5" s="223"/>
      <c r="W5" s="223"/>
      <c r="X5" s="223"/>
    </row>
    <row r="6" spans="2:29" ht="23.25" customHeight="1">
      <c r="E6" s="2"/>
      <c r="F6" s="2"/>
      <c r="G6" s="2"/>
      <c r="H6" s="2"/>
      <c r="I6" s="2"/>
      <c r="J6" s="225" t="s">
        <v>121</v>
      </c>
      <c r="K6" s="225"/>
      <c r="L6" s="226"/>
      <c r="M6" s="226"/>
      <c r="N6" s="226"/>
      <c r="O6" s="112"/>
      <c r="P6" s="111"/>
      <c r="Q6" s="228" t="s">
        <v>168</v>
      </c>
      <c r="R6" s="228"/>
      <c r="S6" s="228"/>
      <c r="T6" s="228"/>
      <c r="U6" s="228"/>
      <c r="V6" s="228"/>
      <c r="W6" s="228"/>
      <c r="X6" s="228"/>
    </row>
    <row r="7" spans="2:29" ht="24" customHeight="1">
      <c r="E7" s="2"/>
      <c r="F7" s="2"/>
      <c r="G7" s="2"/>
      <c r="H7" s="2"/>
      <c r="I7" s="2"/>
      <c r="J7" s="225" t="s">
        <v>131</v>
      </c>
      <c r="K7" s="225"/>
      <c r="L7" s="226"/>
      <c r="M7" s="226"/>
      <c r="N7" s="226"/>
      <c r="O7" s="112"/>
      <c r="P7" s="111"/>
      <c r="Q7" s="228"/>
      <c r="R7" s="228"/>
      <c r="S7" s="228"/>
      <c r="T7" s="228"/>
      <c r="U7" s="228"/>
      <c r="V7" s="228"/>
      <c r="W7" s="228"/>
      <c r="X7" s="228"/>
    </row>
    <row r="8" spans="2:29" ht="71.25" customHeight="1">
      <c r="E8" s="2"/>
      <c r="F8" s="2"/>
      <c r="G8" s="2"/>
      <c r="H8" s="2"/>
      <c r="I8" s="2"/>
      <c r="J8" s="227" t="s">
        <v>130</v>
      </c>
      <c r="K8" s="227"/>
      <c r="L8" s="227"/>
      <c r="M8" s="227"/>
      <c r="N8" s="227"/>
      <c r="O8" s="2"/>
      <c r="P8" s="111"/>
      <c r="Q8" s="229" t="s">
        <v>169</v>
      </c>
      <c r="R8" s="229"/>
      <c r="S8" s="229"/>
      <c r="T8" s="229"/>
      <c r="U8" s="229"/>
      <c r="V8" s="229"/>
      <c r="W8" s="229"/>
      <c r="X8" s="229"/>
    </row>
    <row r="9" spans="2:29" ht="16.5" customHeight="1" thickBot="1">
      <c r="E9" s="2"/>
      <c r="F9" s="2"/>
      <c r="G9" s="2"/>
      <c r="H9" s="2"/>
      <c r="I9" s="2"/>
      <c r="J9" s="117" t="s">
        <v>123</v>
      </c>
      <c r="K9" s="118" t="s">
        <v>124</v>
      </c>
      <c r="L9" s="2"/>
      <c r="M9" s="2"/>
      <c r="N9" s="2"/>
      <c r="O9" s="112"/>
      <c r="Q9" s="155"/>
      <c r="R9" s="155"/>
      <c r="S9" s="155"/>
      <c r="T9" s="155"/>
      <c r="U9" s="155"/>
      <c r="V9" s="155"/>
      <c r="W9" s="155"/>
      <c r="X9" s="155"/>
    </row>
    <row r="10" spans="2:29" ht="14.45" customHeight="1" thickTop="1">
      <c r="I10" s="2"/>
      <c r="J10" s="235" t="s">
        <v>166</v>
      </c>
      <c r="K10" s="235"/>
      <c r="L10" s="235"/>
      <c r="M10" s="110"/>
      <c r="N10" s="181" t="str">
        <f>IF(M14="JĀ","Lielais uzņēmums",IF(L18=1,L30,IF(L18=2,M30,IF(L30=M30,J27,IF(M74=L74,J71,"Jānosaka statuss")))))</f>
        <v>Jānosaka statuss</v>
      </c>
      <c r="O10" s="182"/>
      <c r="P10" s="105" t="s">
        <v>42</v>
      </c>
      <c r="Q10" s="189" t="s">
        <v>137</v>
      </c>
      <c r="R10" s="189"/>
      <c r="S10" s="189"/>
      <c r="T10" s="189"/>
      <c r="U10" s="189"/>
      <c r="V10" s="189"/>
      <c r="W10" s="189"/>
      <c r="X10" s="189"/>
      <c r="Y10" s="88"/>
      <c r="Z10" s="88"/>
      <c r="AA10" s="88"/>
      <c r="AB10" s="88"/>
      <c r="AC10" s="4"/>
    </row>
    <row r="11" spans="2:29" ht="15">
      <c r="I11" s="2"/>
      <c r="J11" s="2"/>
      <c r="K11" s="2"/>
      <c r="L11" s="2"/>
      <c r="M11" s="6"/>
      <c r="N11" s="183"/>
      <c r="O11" s="184"/>
      <c r="P11" s="141" t="s">
        <v>45</v>
      </c>
      <c r="Q11" s="189" t="s">
        <v>138</v>
      </c>
      <c r="R11" s="189"/>
      <c r="S11" s="189"/>
      <c r="T11" s="189"/>
      <c r="U11" s="189"/>
      <c r="V11" s="189"/>
      <c r="W11" s="189"/>
      <c r="X11" s="189"/>
      <c r="Y11" s="88"/>
      <c r="Z11" s="88"/>
      <c r="AA11" s="88"/>
      <c r="AB11" s="88"/>
      <c r="AC11" s="4"/>
    </row>
    <row r="12" spans="2:29" ht="9.75" customHeight="1" thickBot="1">
      <c r="I12" s="2"/>
      <c r="J12" s="2"/>
      <c r="K12" s="2"/>
      <c r="L12" s="2"/>
      <c r="M12" s="6"/>
      <c r="N12" s="185"/>
      <c r="O12" s="186"/>
      <c r="P12" s="104" t="s">
        <v>49</v>
      </c>
      <c r="Q12" s="189" t="s">
        <v>139</v>
      </c>
      <c r="R12" s="189"/>
      <c r="S12" s="189"/>
      <c r="T12" s="189"/>
      <c r="U12" s="189"/>
      <c r="V12" s="189"/>
      <c r="W12" s="189"/>
      <c r="X12" s="189"/>
      <c r="Y12" s="88"/>
      <c r="Z12" s="88"/>
      <c r="AA12" s="88"/>
      <c r="AB12" s="88"/>
      <c r="AC12" s="4"/>
    </row>
    <row r="13" spans="2:29" ht="15.75" customHeight="1" thickTop="1">
      <c r="I13" s="2"/>
      <c r="J13" s="2"/>
      <c r="K13" s="2"/>
      <c r="L13" s="2"/>
      <c r="Q13" s="231" t="s">
        <v>135</v>
      </c>
      <c r="R13" s="231"/>
      <c r="S13" s="231"/>
      <c r="T13" s="231"/>
      <c r="U13" s="231"/>
      <c r="V13" s="231"/>
      <c r="W13" s="231"/>
      <c r="X13" s="231"/>
      <c r="Y13" s="88"/>
      <c r="Z13" s="88"/>
      <c r="AA13" s="88"/>
      <c r="AB13" s="88"/>
      <c r="AC13" s="4"/>
    </row>
    <row r="14" spans="2:29" ht="16.5" customHeight="1">
      <c r="I14" s="2"/>
      <c r="J14" s="188" t="s">
        <v>164</v>
      </c>
      <c r="K14" s="188"/>
      <c r="L14" s="188"/>
      <c r="M14" s="157" t="s">
        <v>39</v>
      </c>
      <c r="N14" s="100"/>
      <c r="O14" s="100"/>
      <c r="P14" s="105" t="s">
        <v>128</v>
      </c>
      <c r="Q14" s="232" t="s">
        <v>148</v>
      </c>
      <c r="R14" s="232"/>
      <c r="S14" s="232"/>
      <c r="T14" s="232"/>
      <c r="U14" s="232"/>
      <c r="V14" s="232"/>
      <c r="W14" s="232"/>
      <c r="X14" s="232"/>
      <c r="Y14" s="88"/>
      <c r="Z14" s="88"/>
      <c r="AA14" s="88"/>
      <c r="AB14" s="88"/>
    </row>
    <row r="15" spans="2:29" ht="13.5" customHeight="1">
      <c r="I15" s="5"/>
      <c r="J15" s="100"/>
      <c r="K15" s="100"/>
      <c r="L15" s="100"/>
      <c r="M15" s="100"/>
      <c r="N15" s="100"/>
      <c r="O15" s="100"/>
      <c r="P15" s="105" t="s">
        <v>0</v>
      </c>
      <c r="Q15" s="232" t="s">
        <v>136</v>
      </c>
      <c r="R15" s="232"/>
      <c r="S15" s="232"/>
      <c r="T15" s="232"/>
      <c r="U15" s="232"/>
      <c r="V15" s="232"/>
      <c r="W15" s="232"/>
      <c r="X15" s="232"/>
      <c r="Y15" s="88"/>
      <c r="Z15" s="88"/>
      <c r="AA15" s="88"/>
      <c r="AB15" s="88"/>
    </row>
    <row r="16" spans="2:29" ht="24.75" customHeight="1" thickBot="1">
      <c r="B16" s="3"/>
      <c r="C16" s="9"/>
      <c r="D16" s="9"/>
      <c r="E16" s="7"/>
      <c r="F16" s="7"/>
      <c r="G16" s="7"/>
      <c r="H16" s="7"/>
      <c r="I16" s="6"/>
      <c r="J16" s="113" t="s">
        <v>112</v>
      </c>
      <c r="K16" s="113"/>
      <c r="L16" s="114"/>
      <c r="M16" s="56"/>
      <c r="N16" s="56"/>
      <c r="O16" s="56"/>
      <c r="P16" s="104" t="s">
        <v>126</v>
      </c>
      <c r="Q16" s="233" t="s">
        <v>149</v>
      </c>
      <c r="R16" s="233"/>
      <c r="S16" s="233"/>
      <c r="T16" s="233"/>
      <c r="U16" s="233"/>
      <c r="V16" s="233"/>
      <c r="W16" s="233"/>
      <c r="X16" s="233"/>
      <c r="Y16" s="88"/>
      <c r="Z16" s="88"/>
      <c r="AA16" s="88"/>
      <c r="AB16" s="88"/>
    </row>
    <row r="17" spans="2:67" ht="15" customHeight="1" thickTop="1">
      <c r="B17" s="3"/>
      <c r="C17" s="9"/>
      <c r="D17" s="9"/>
      <c r="E17" s="7"/>
      <c r="F17" s="7"/>
      <c r="G17" s="7"/>
      <c r="H17" s="7"/>
      <c r="I17" s="6"/>
      <c r="J17" s="6"/>
      <c r="K17" s="6"/>
      <c r="L17" s="47"/>
      <c r="M17" s="47"/>
      <c r="N17" s="47"/>
      <c r="O17" s="47"/>
      <c r="P17" s="104" t="s">
        <v>44</v>
      </c>
      <c r="Q17" s="234" t="s">
        <v>165</v>
      </c>
      <c r="R17" s="234"/>
      <c r="S17" s="234"/>
      <c r="T17" s="234"/>
      <c r="U17" s="234"/>
      <c r="V17" s="234"/>
      <c r="W17" s="234"/>
      <c r="X17" s="234"/>
      <c r="Y17" s="99"/>
      <c r="Z17" s="99"/>
      <c r="AA17" s="99"/>
      <c r="AB17" s="99"/>
      <c r="AC17" s="99"/>
      <c r="AD17" s="99"/>
    </row>
    <row r="18" spans="2:67" ht="59.25" customHeight="1">
      <c r="B18" s="200" t="s">
        <v>111</v>
      </c>
      <c r="C18" s="200"/>
      <c r="D18" s="200"/>
      <c r="E18" s="10"/>
      <c r="F18" s="39"/>
      <c r="G18" s="39"/>
      <c r="H18" s="39"/>
      <c r="I18" s="11"/>
      <c r="J18" s="187" t="s">
        <v>143</v>
      </c>
      <c r="K18" s="187"/>
      <c r="L18" s="151" t="s">
        <v>60</v>
      </c>
      <c r="M18" s="11"/>
      <c r="N18" s="11"/>
      <c r="O18" s="11"/>
      <c r="P18" s="104" t="s">
        <v>129</v>
      </c>
      <c r="Q18" s="234" t="s">
        <v>140</v>
      </c>
      <c r="R18" s="234"/>
      <c r="S18" s="234"/>
      <c r="T18" s="234"/>
      <c r="U18" s="234"/>
      <c r="V18" s="234"/>
      <c r="W18" s="234"/>
      <c r="X18" s="234"/>
      <c r="Y18" s="99"/>
      <c r="Z18" s="99"/>
      <c r="AA18" s="99"/>
      <c r="AB18" s="99"/>
      <c r="AC18" s="99"/>
      <c r="AD18" s="99"/>
    </row>
    <row r="19" spans="2:67" ht="22.5" customHeight="1">
      <c r="B19" s="87"/>
      <c r="C19" s="87"/>
      <c r="D19" s="87"/>
      <c r="E19" s="87"/>
      <c r="F19" s="87"/>
      <c r="G19" s="87"/>
      <c r="H19" s="87"/>
      <c r="I19" s="11"/>
      <c r="J19" s="11"/>
      <c r="K19" s="11"/>
      <c r="L19" s="11"/>
      <c r="M19" s="11"/>
      <c r="N19" s="11"/>
      <c r="O19" s="11"/>
      <c r="P19" s="104" t="s">
        <v>125</v>
      </c>
      <c r="Q19" s="234" t="s">
        <v>142</v>
      </c>
      <c r="R19" s="234"/>
      <c r="S19" s="234"/>
      <c r="T19" s="234"/>
      <c r="U19" s="234"/>
      <c r="V19" s="234"/>
      <c r="W19" s="234"/>
      <c r="X19" s="234"/>
      <c r="Y19" s="99"/>
      <c r="Z19" s="99"/>
      <c r="AA19" s="99"/>
      <c r="AB19" s="99"/>
      <c r="AC19" s="99"/>
      <c r="AD19" s="99"/>
    </row>
    <row r="20" spans="2:67" ht="15">
      <c r="B20" s="46"/>
      <c r="C20" s="46"/>
      <c r="D20" s="46"/>
      <c r="E20" s="46"/>
      <c r="F20" s="46"/>
      <c r="G20" s="46"/>
      <c r="H20" s="46"/>
      <c r="I20" s="11"/>
      <c r="J20" s="11"/>
      <c r="K20" s="11"/>
      <c r="L20" s="11"/>
      <c r="M20" s="11"/>
      <c r="N20" s="11"/>
      <c r="O20" s="11"/>
      <c r="P20" s="12"/>
    </row>
    <row r="21" spans="2:67" ht="14.25" customHeight="1">
      <c r="B21" s="3"/>
      <c r="C21" s="3"/>
      <c r="D21" s="13" t="s">
        <v>8</v>
      </c>
      <c r="G21" s="7" t="s">
        <v>9</v>
      </c>
      <c r="J21" s="195" t="s">
        <v>10</v>
      </c>
      <c r="K21" s="171" t="s">
        <v>11</v>
      </c>
      <c r="L21" s="170" t="s">
        <v>12</v>
      </c>
      <c r="M21" s="171"/>
      <c r="N21" s="209">
        <f>L5</f>
        <v>0</v>
      </c>
      <c r="O21" s="210"/>
      <c r="P21" s="126"/>
      <c r="Q21" s="201" t="s">
        <v>13</v>
      </c>
      <c r="R21" s="179"/>
      <c r="S21" s="201" t="s">
        <v>14</v>
      </c>
      <c r="T21" s="179"/>
      <c r="U21" s="201" t="s">
        <v>15</v>
      </c>
      <c r="V21" s="179"/>
      <c r="W21" s="201" t="s">
        <v>16</v>
      </c>
      <c r="X21" s="179"/>
      <c r="Y21" s="178" t="s">
        <v>17</v>
      </c>
      <c r="Z21" s="178"/>
      <c r="AA21" s="178" t="s">
        <v>18</v>
      </c>
      <c r="AB21" s="178"/>
      <c r="AC21" s="178" t="s">
        <v>19</v>
      </c>
      <c r="AD21" s="178"/>
      <c r="AE21" s="178" t="s">
        <v>20</v>
      </c>
      <c r="AF21" s="178"/>
      <c r="AG21" s="178" t="s">
        <v>21</v>
      </c>
      <c r="AH21" s="178"/>
      <c r="AI21" s="178" t="s">
        <v>22</v>
      </c>
      <c r="AJ21" s="178"/>
      <c r="AK21" s="178" t="s">
        <v>23</v>
      </c>
      <c r="AL21" s="178"/>
      <c r="AM21" s="178" t="s">
        <v>24</v>
      </c>
      <c r="AN21" s="178"/>
      <c r="AO21" s="178" t="s">
        <v>25</v>
      </c>
      <c r="AP21" s="178"/>
      <c r="AQ21" s="178" t="s">
        <v>26</v>
      </c>
      <c r="AR21" s="178"/>
      <c r="AS21" s="178" t="s">
        <v>27</v>
      </c>
      <c r="AT21" s="178"/>
      <c r="AU21" s="178" t="s">
        <v>28</v>
      </c>
      <c r="AV21" s="178"/>
      <c r="AW21" s="178" t="s">
        <v>29</v>
      </c>
      <c r="AX21" s="178"/>
      <c r="AY21" s="178" t="s">
        <v>30</v>
      </c>
      <c r="AZ21" s="178"/>
      <c r="BA21" s="178" t="s">
        <v>31</v>
      </c>
      <c r="BB21" s="178"/>
      <c r="BC21" s="178" t="s">
        <v>32</v>
      </c>
      <c r="BD21" s="178"/>
      <c r="BE21" s="178" t="s">
        <v>33</v>
      </c>
      <c r="BF21" s="178"/>
      <c r="BG21" s="178" t="s">
        <v>34</v>
      </c>
      <c r="BH21" s="178"/>
      <c r="BI21" s="178" t="s">
        <v>35</v>
      </c>
      <c r="BJ21" s="178"/>
      <c r="BK21" s="178" t="s">
        <v>36</v>
      </c>
      <c r="BL21" s="178"/>
      <c r="BM21" s="178" t="s">
        <v>37</v>
      </c>
      <c r="BN21" s="178"/>
    </row>
    <row r="22" spans="2:67" ht="14.45" customHeight="1">
      <c r="B22" s="14"/>
      <c r="C22" s="14"/>
      <c r="D22" s="13" t="s">
        <v>38</v>
      </c>
      <c r="E22" s="14"/>
      <c r="F22" s="14"/>
      <c r="G22" s="7" t="s">
        <v>39</v>
      </c>
      <c r="H22" s="14"/>
      <c r="J22" s="195"/>
      <c r="K22" s="173"/>
      <c r="L22" s="172"/>
      <c r="M22" s="173"/>
      <c r="N22" s="211"/>
      <c r="O22" s="212"/>
      <c r="P22" s="132" t="s">
        <v>128</v>
      </c>
      <c r="Q22" s="180"/>
      <c r="R22" s="165"/>
      <c r="S22" s="180"/>
      <c r="T22" s="165"/>
      <c r="U22" s="180"/>
      <c r="V22" s="165"/>
      <c r="W22" s="180"/>
      <c r="X22" s="165"/>
      <c r="Y22" s="180"/>
      <c r="Z22" s="165"/>
      <c r="AA22" s="180"/>
      <c r="AB22" s="165"/>
      <c r="AC22" s="180"/>
      <c r="AD22" s="165"/>
      <c r="AE22" s="180"/>
      <c r="AF22" s="165"/>
      <c r="AG22" s="180"/>
      <c r="AH22" s="165"/>
      <c r="AI22" s="180"/>
      <c r="AJ22" s="165"/>
      <c r="AK22" s="180"/>
      <c r="AL22" s="165"/>
      <c r="AM22" s="180"/>
      <c r="AN22" s="165"/>
      <c r="AO22" s="180"/>
      <c r="AP22" s="165"/>
      <c r="AQ22" s="180"/>
      <c r="AR22" s="165"/>
      <c r="AS22" s="180"/>
      <c r="AT22" s="165"/>
      <c r="AU22" s="180"/>
      <c r="AV22" s="165"/>
      <c r="AW22" s="180"/>
      <c r="AX22" s="165"/>
      <c r="AY22" s="180"/>
      <c r="AZ22" s="165"/>
      <c r="BA22" s="180"/>
      <c r="BB22" s="165"/>
      <c r="BC22" s="180"/>
      <c r="BD22" s="165"/>
      <c r="BE22" s="180"/>
      <c r="BF22" s="165"/>
      <c r="BG22" s="180"/>
      <c r="BH22" s="165"/>
      <c r="BI22" s="180"/>
      <c r="BJ22" s="165"/>
      <c r="BK22" s="180"/>
      <c r="BL22" s="165"/>
      <c r="BM22" s="180"/>
      <c r="BN22" s="165"/>
    </row>
    <row r="23" spans="2:67" ht="26.25" customHeight="1">
      <c r="B23" s="15"/>
      <c r="C23" s="16"/>
      <c r="D23" s="16" t="s">
        <v>5</v>
      </c>
      <c r="E23" s="16" t="s">
        <v>40</v>
      </c>
      <c r="F23" s="89" t="s">
        <v>41</v>
      </c>
      <c r="G23" s="17"/>
      <c r="H23" s="93" t="s">
        <v>113</v>
      </c>
      <c r="J23" s="195"/>
      <c r="K23" s="173"/>
      <c r="L23" s="172"/>
      <c r="M23" s="173"/>
      <c r="N23" s="211"/>
      <c r="O23" s="212"/>
      <c r="P23" s="153" t="s">
        <v>0</v>
      </c>
      <c r="Q23" s="180"/>
      <c r="R23" s="165"/>
      <c r="S23" s="164"/>
      <c r="T23" s="165"/>
      <c r="U23" s="164"/>
      <c r="V23" s="165"/>
      <c r="W23" s="164"/>
      <c r="X23" s="165"/>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row>
    <row r="24" spans="2:67" ht="14.45" customHeight="1">
      <c r="B24" s="121"/>
      <c r="C24" s="18"/>
      <c r="D24" s="18"/>
      <c r="E24" s="18"/>
      <c r="F24" s="122"/>
      <c r="G24" s="60"/>
      <c r="H24" s="93"/>
      <c r="J24" s="195"/>
      <c r="K24" s="173"/>
      <c r="L24" s="174"/>
      <c r="M24" s="175"/>
      <c r="N24" s="213"/>
      <c r="O24" s="214"/>
      <c r="P24" s="132" t="s">
        <v>126</v>
      </c>
      <c r="Q24" s="180"/>
      <c r="R24" s="165"/>
      <c r="S24" s="164"/>
      <c r="T24" s="165"/>
      <c r="U24" s="164"/>
      <c r="V24" s="165"/>
      <c r="W24" s="164"/>
      <c r="X24" s="165"/>
      <c r="Y24" s="164"/>
      <c r="Z24" s="165"/>
      <c r="AA24" s="164"/>
      <c r="AB24" s="165"/>
      <c r="AC24" s="164"/>
      <c r="AD24" s="165"/>
      <c r="AE24" s="164"/>
      <c r="AF24" s="165"/>
      <c r="AG24" s="164"/>
      <c r="AH24" s="165"/>
      <c r="AI24" s="164"/>
      <c r="AJ24" s="165"/>
      <c r="AK24" s="164"/>
      <c r="AL24" s="165"/>
      <c r="AM24" s="164"/>
      <c r="AN24" s="165"/>
      <c r="AO24" s="164"/>
      <c r="AP24" s="165"/>
      <c r="AQ24" s="164"/>
      <c r="AR24" s="165"/>
      <c r="AS24" s="164"/>
      <c r="AT24" s="165"/>
      <c r="AU24" s="164"/>
      <c r="AV24" s="165"/>
      <c r="AW24" s="164"/>
      <c r="AX24" s="165"/>
      <c r="AY24" s="164"/>
      <c r="AZ24" s="165"/>
      <c r="BA24" s="164"/>
      <c r="BB24" s="165"/>
      <c r="BC24" s="164"/>
      <c r="BD24" s="165"/>
      <c r="BE24" s="164"/>
      <c r="BF24" s="165"/>
      <c r="BG24" s="164"/>
      <c r="BH24" s="165"/>
      <c r="BI24" s="164"/>
      <c r="BJ24" s="165"/>
      <c r="BK24" s="164"/>
      <c r="BL24" s="165"/>
      <c r="BM24" s="164"/>
      <c r="BN24" s="165"/>
    </row>
    <row r="25" spans="2:67" ht="14.45" customHeight="1">
      <c r="B25" s="202" t="s">
        <v>1</v>
      </c>
      <c r="C25" s="18" t="s">
        <v>42</v>
      </c>
      <c r="D25" s="19" t="s">
        <v>43</v>
      </c>
      <c r="E25" s="20">
        <v>10</v>
      </c>
      <c r="F25" s="90" t="str">
        <f>IF(AND($L$27=0,$M$27=0),"",IF(OR(AND($L$27&gt;0,$L$27&lt;E25),AND($M$27&gt;0,$M$27&lt;E25)),$D$21,$D$22))</f>
        <v/>
      </c>
      <c r="G25" s="37" t="str">
        <f>IF(AND(F25=$D$21,OR(F26=$D$21,F27=$D$21)),$G$21,$G$22)</f>
        <v>NĒ</v>
      </c>
      <c r="H25" s="52">
        <v>1</v>
      </c>
      <c r="J25" s="195"/>
      <c r="K25" s="173"/>
      <c r="L25" s="203">
        <f>N25</f>
        <v>2025</v>
      </c>
      <c r="M25" s="203">
        <f>O25</f>
        <v>2024</v>
      </c>
      <c r="N25" s="139">
        <v>2025</v>
      </c>
      <c r="O25" s="139">
        <v>2024</v>
      </c>
      <c r="P25" s="132" t="s">
        <v>44</v>
      </c>
      <c r="Q25" s="135">
        <f>$L$25</f>
        <v>2025</v>
      </c>
      <c r="R25" s="136">
        <f>$M$25</f>
        <v>2024</v>
      </c>
      <c r="S25" s="136">
        <f>$L$25</f>
        <v>2025</v>
      </c>
      <c r="T25" s="136">
        <f>$M$25</f>
        <v>2024</v>
      </c>
      <c r="U25" s="136">
        <f>$L$25</f>
        <v>2025</v>
      </c>
      <c r="V25" s="136">
        <f>$M$25</f>
        <v>2024</v>
      </c>
      <c r="W25" s="136">
        <f>$L$25</f>
        <v>2025</v>
      </c>
      <c r="X25" s="136">
        <f>$M$25</f>
        <v>2024</v>
      </c>
      <c r="Y25" s="136">
        <f>$L$25</f>
        <v>2025</v>
      </c>
      <c r="Z25" s="136">
        <f>$M$25</f>
        <v>2024</v>
      </c>
      <c r="AA25" s="136">
        <f>$L$25</f>
        <v>2025</v>
      </c>
      <c r="AB25" s="136">
        <f>$M$25</f>
        <v>2024</v>
      </c>
      <c r="AC25" s="136">
        <f>$L$25</f>
        <v>2025</v>
      </c>
      <c r="AD25" s="136">
        <f>$M$25</f>
        <v>2024</v>
      </c>
      <c r="AE25" s="136">
        <f>$L$25</f>
        <v>2025</v>
      </c>
      <c r="AF25" s="136">
        <f>$M$25</f>
        <v>2024</v>
      </c>
      <c r="AG25" s="136">
        <f>$L$25</f>
        <v>2025</v>
      </c>
      <c r="AH25" s="136">
        <f>$M$25</f>
        <v>2024</v>
      </c>
      <c r="AI25" s="136">
        <f>$L$25</f>
        <v>2025</v>
      </c>
      <c r="AJ25" s="136">
        <f>$M$25</f>
        <v>2024</v>
      </c>
      <c r="AK25" s="136">
        <f>$L$25</f>
        <v>2025</v>
      </c>
      <c r="AL25" s="136">
        <f>$M$25</f>
        <v>2024</v>
      </c>
      <c r="AM25" s="136">
        <f>$L$25</f>
        <v>2025</v>
      </c>
      <c r="AN25" s="136">
        <f>$M$25</f>
        <v>2024</v>
      </c>
      <c r="AO25" s="136">
        <f>$L$25</f>
        <v>2025</v>
      </c>
      <c r="AP25" s="136">
        <f>$M$25</f>
        <v>2024</v>
      </c>
      <c r="AQ25" s="136">
        <f>$L$25</f>
        <v>2025</v>
      </c>
      <c r="AR25" s="136">
        <f>$M$25</f>
        <v>2024</v>
      </c>
      <c r="AS25" s="136">
        <f>$L$25</f>
        <v>2025</v>
      </c>
      <c r="AT25" s="136">
        <f>$M$25</f>
        <v>2024</v>
      </c>
      <c r="AU25" s="136">
        <f>$L$25</f>
        <v>2025</v>
      </c>
      <c r="AV25" s="136">
        <f>$M$25</f>
        <v>2024</v>
      </c>
      <c r="AW25" s="136">
        <f>$L$25</f>
        <v>2025</v>
      </c>
      <c r="AX25" s="136">
        <f>$M$25</f>
        <v>2024</v>
      </c>
      <c r="AY25" s="136">
        <f t="shared" ref="AY25" si="0">$L$25</f>
        <v>2025</v>
      </c>
      <c r="AZ25" s="136">
        <f t="shared" ref="AZ25" si="1">$M$25</f>
        <v>2024</v>
      </c>
      <c r="BA25" s="136">
        <f t="shared" ref="BA25" si="2">$L$25</f>
        <v>2025</v>
      </c>
      <c r="BB25" s="136">
        <f t="shared" ref="BB25" si="3">$M$25</f>
        <v>2024</v>
      </c>
      <c r="BC25" s="136">
        <f t="shared" ref="BC25" si="4">$L$25</f>
        <v>2025</v>
      </c>
      <c r="BD25" s="136">
        <f t="shared" ref="BD25" si="5">$M$25</f>
        <v>2024</v>
      </c>
      <c r="BE25" s="136">
        <f t="shared" ref="BE25" si="6">$L$25</f>
        <v>2025</v>
      </c>
      <c r="BF25" s="136">
        <f t="shared" ref="BF25" si="7">$M$25</f>
        <v>2024</v>
      </c>
      <c r="BG25" s="136">
        <f t="shared" ref="BG25" si="8">$L$25</f>
        <v>2025</v>
      </c>
      <c r="BH25" s="136">
        <f t="shared" ref="BH25" si="9">$M$25</f>
        <v>2024</v>
      </c>
      <c r="BI25" s="136">
        <f t="shared" ref="BI25" si="10">$L$25</f>
        <v>2025</v>
      </c>
      <c r="BJ25" s="136">
        <f t="shared" ref="BJ25" si="11">$M$25</f>
        <v>2024</v>
      </c>
      <c r="BK25" s="136">
        <f t="shared" ref="BK25" si="12">$L$25</f>
        <v>2025</v>
      </c>
      <c r="BL25" s="136">
        <f t="shared" ref="BL25" si="13">$M$25</f>
        <v>2024</v>
      </c>
      <c r="BM25" s="136">
        <f t="shared" ref="BM25" si="14">$L$25</f>
        <v>2025</v>
      </c>
      <c r="BN25" s="136">
        <f t="shared" ref="BN25" si="15">$M$25</f>
        <v>2024</v>
      </c>
    </row>
    <row r="26" spans="2:67" ht="14.45" customHeight="1">
      <c r="B26" s="196"/>
      <c r="C26" s="18" t="s">
        <v>45</v>
      </c>
      <c r="D26" s="19" t="s">
        <v>46</v>
      </c>
      <c r="E26" s="23">
        <v>2000000</v>
      </c>
      <c r="F26" s="90" t="str">
        <f>IF(AND($L$28=0,$M$28=0),"",IF(OR(,$L$28&lt;=E26,$M$28&lt;=E26),$D$21,$D$22))</f>
        <v/>
      </c>
      <c r="G26" s="37"/>
      <c r="H26" s="53">
        <v>2</v>
      </c>
      <c r="J26" s="195"/>
      <c r="K26" s="175"/>
      <c r="L26" s="204"/>
      <c r="M26" s="204"/>
      <c r="N26" s="57">
        <v>1</v>
      </c>
      <c r="O26" s="57">
        <v>1</v>
      </c>
      <c r="P26" s="132" t="s">
        <v>129</v>
      </c>
      <c r="Q26" s="9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row>
    <row r="27" spans="2:67">
      <c r="B27" s="196"/>
      <c r="C27" s="18" t="s">
        <v>47</v>
      </c>
      <c r="D27" s="19" t="s">
        <v>46</v>
      </c>
      <c r="E27" s="23">
        <v>2000000</v>
      </c>
      <c r="F27" s="90" t="str">
        <f>IF(AND($L$29=0,$M$29=0),"",IF(OR(,$L$29&lt;=E27,$M$29&lt;=E27),$D$21,$D$22))</f>
        <v/>
      </c>
      <c r="G27" s="37"/>
      <c r="H27" s="92" t="s">
        <v>60</v>
      </c>
      <c r="J27" s="205" t="str">
        <f>IF(AND(L27=0,M27=0,L28=0,M28=0,L29=0,M29=0),"Jānosaka statuss",IF(L30=M30,M30,IF(AND(L30&lt;&gt;M30,L18="Vairāk"),"Jāvērtē papildus gads",IF(L18=1,L30,IF(L18=2,M30,"Nav iespējams noteikt statusu")))))</f>
        <v>Jānosaka statuss</v>
      </c>
      <c r="K27" s="125" t="s">
        <v>42</v>
      </c>
      <c r="L27" s="45">
        <f>N27*N$26+Q27*Q$26+S27*S$26+U27*U$26+W27*W$26+Y27*Y$26+AA27*AA$26+AC27*AC$26+AE27*AE$26+AG27*AG$26+AI27*AI$26+AK27*AK$26+AM27*AM$26+AO27*AO$26+AQ27*AQ$26+AS27*AS$26+AU27*AU$26+AW27*AW$26+AY27*AY$26+BA27*BA$26+BC27*BC$26+BE27*BE$26+BG27*BG$26+BI27*BI$26+BK27*BK$26+BM27*BM$26+$Q$38*Q39+$S$38*S39+$U$38*U39+$W$38*W39+$Y$38*Y39+$AA$38*AA39+$AC$38*AC39+$AE$38*AE39+$AG$38*AG39+$AI$38*AI39+$AK$38*AK39+$AM$38*AM39+$AO$38*AO39+$AQ$38*AQ39+$AS$38*AS39+$AU$38*AU39+$AW$38*AW39+$AY$38*AY39+$BA$38*BA39+$BC$38*BC39+$BE$38*BE39+$BG$38*BG39+$BI$38*BI39+$BK$38*BK39+$BM$38*BM39+$Q$49*Q50+$S$49*S50+$U$49*U50+$W$49*W50+$Y$49*Y50+$AA$49*AA50+$AC$49*AC50+$AE$49*AE50+$AG$49*AG50+$AI$49*AI50+$AK$49*AK50+$AM$49*AM50+$AO$49*AO50+$AQ$49*AQ50+$AS$49*AS50+$AU$49*AU50+$AW$49*AW50+$AY$49*AY50+$BA$49*BA50+$BC$49*BC50+$BE$49*BE50+$BG$49*BG50+$BI$49*BI50+$BK$49*BK50+$BM$49*BM50</f>
        <v>0</v>
      </c>
      <c r="M27" s="45">
        <f>O27*O$26+R27*R$26+T27*T$26+V27*V$26+X27*X$26+Z27*Z$26+AB27*AB$26+AD27*AD$26+AF27*AF$26+AH27*AH$26+AJ27*AJ$26+AL27*AL$26+AN27*AN$26+AP27*AP$26+AR27*AR$26+AT27*AT$26+AV27*AV$26+AX27*AX$26+AZ27*AZ$26+BB27*BB$26+BD27*BD$26+BF27*BF$26+BH27*BH$26+BJ27*BJ$26+BL27*BL$26+BN27*BN$26+$R$38*R39+$T$38*T39+$V$38*V39+$X$38*X39+$Z$38*Z39+$AB$38*AB39+$AD$38*AD39+$AF$38*AF39+$AH$38*AH39+$AJ$38*AJ39+$AL$38*AL39+$AN$38*AN39+$AP$38*AP39+$AR$38*AR39+$AT$38*AT39+$AV$38*AV39+$AX$38*AX39+$AZ$38*AZ39+$BB$38*BB39+$BD$38*BD39+$BF$38*BF39+$BH$38*BH39+$BJ$38*BJ39+$BL$38*BL39+$BN$38*BN39+$R$49*R50+$T$49*T50+$V$49*V50+$X$49*X50+$Z$49*Z50+$AB$49*AB50+$AD$49*AD50+$AF$49*AF50+$AH$49*AH50+$AJ$49*AJ50+$AL$49*AL50+$AN$49*AN50+$AP$49*AP50+$AR$49*AR50+$AT$49*AT50+$AV$49*AV50+$AX$49*AX50+$AZ$49*AZ50+$BB$49*BB50+$BD$49*BD50+$BF$49*BF50+$BH$49*BH50+$BJ$49*BJ50+$BL$49*BL50+$BN$49*BN50</f>
        <v>0</v>
      </c>
      <c r="N27" s="25"/>
      <c r="O27" s="25"/>
      <c r="P27" s="133" t="s">
        <v>42</v>
      </c>
      <c r="Q27" s="9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row>
    <row r="28" spans="2:67">
      <c r="B28" s="27"/>
      <c r="C28" s="18"/>
      <c r="D28" s="19"/>
      <c r="E28" s="20"/>
      <c r="F28" s="90"/>
      <c r="G28" s="37"/>
      <c r="H28" s="106" t="s">
        <v>6</v>
      </c>
      <c r="J28" s="205"/>
      <c r="K28" s="125" t="s">
        <v>45</v>
      </c>
      <c r="L28" s="45">
        <f>N28*N$26+Q28*Q$26+S28*S$26+U28*U$26+W28*W$26+Y28*Y$26+AA28*AA$26+AC28*AC$26+AE28*AE$26+AG28*AG$26+AI28*AI$26+AK28*AK$26+AM28*AM$26+AO28*AO$26+AQ28*AQ$26+AS28*AS$26+AU28*AU$26+AW28*AW$26+AY28*AY$26+BA28*BA$26+BC28*BC$26+BE28*BE$26+BG28*BG$26+BI28*BI$26+BK28*BK$26+BM28*BM$26+$Q$38*Q40+$S$38*S40+$U$38*U40+$W$38*W40+$Y$38*Y40+$AA$38*AA40+$AC$38*AC40+$AE$38*AE40+$AG$38*AG40+$AI$38*AI40+$AK$38*AK40+$AM$38*AM40+$AO$38*AO40+$AQ$38*AQ40+$AS$38*AS40+$AU$38*AU40+$AW$38*AW40+$AY$38*AY40+$BA$38*BA40+$BC$38*BC40+$BE$38*BE40+$BG$38*BG40+$BI$38*BI40+$BK$38*BK40+$BM$38*BM40+$Q$49*Q51+$S$49*S51+$U$49*U51+$W$49*W51+$Y$49*Y51+$AA$49*AA51+$AC$49*AC51+$AE$49*AE51+$AG$49*AG51+$AI$49*AI51+$AK$49*AK51+$AM$49*AM51+$AO$49*AO51+$AQ$49*AQ51+$AS$49*AS51+$AU$49*AU51+$AW$49*AW51+$AY$49*AY51+$BA$49*BA51+$BC$49*BC51+$BE$49*BE51+$BG$49*BG51+$BI$49*BI51+$BK$49*BK51+$BM$49*BM51</f>
        <v>0</v>
      </c>
      <c r="M28" s="45">
        <f>O28*O$26+R28*R$26+T28*T$26+V28*V$26+X28*X$26+Z28*Z$26+AB28*AB$26+AD28*AD$26+AF28*AF$26+AH28*AH$26+AJ28*AJ$26+AL28*AL$26+AN28*AN$26+AP28*AP$26+AR28*AR$26+AT28*AT$26+AV28*AV$26+AX28*AX$26+AZ28*AZ$26+BB28*BB$26+BD28*BD$26+BF28*BF$26+BH28*BH$26+BJ28*BJ$26+BL28*BL$26+BN28*BN$26+$R$38*R40+$T$38*T40+$V$38*V40+$X$38*X40+$Z$38*Z40+$AB$38*AB40+$AD$38*AD40+$AF$38*AF40+$AH$38*AH40+$AJ$38*AJ40+$AL$38*AL40+$AN$38*AN40+$AP$38*AP40+$AR$38*AR40+$AT$38*AT40+$AV$38*AV40+$AX$38*AX40+$AZ$38*AZ40+$BB$38*BB40+$BD$38*BD40+$BF$38*BF40+$BH$38*BH40+$BJ$38*BJ40+$BL$38*BL40+$BN$38*BN40+$R$49*R51+$T$49*T51+$V$49*V51+$X$49*X51+$Z$49*Z51+$AB$49*AB51+$AD$49*AD51+$AF$49*AF51+$AH$49*AH51+$AJ$49*AJ51+$AL$49*AL51+$AN$49*AN51+$AP$49*AP51+$AR$49*AR51+$AT$49*AT51+$AV$49*AV51+$AX$49*AX51+$AZ$49*AZ51+$BB$49*BB51+$BD$49*BD51+$BF$49*BF51+$BH$49*BH51+$BJ$49*BJ51+$BL$49*BL51+$BN$49*BN51</f>
        <v>0</v>
      </c>
      <c r="N28" s="25"/>
      <c r="O28" s="25"/>
      <c r="P28" s="133" t="s">
        <v>45</v>
      </c>
      <c r="Q28" s="96"/>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row>
    <row r="29" spans="2:67">
      <c r="B29" s="196" t="s">
        <v>2</v>
      </c>
      <c r="C29" s="18" t="s">
        <v>42</v>
      </c>
      <c r="D29" s="29" t="s">
        <v>48</v>
      </c>
      <c r="E29" s="20">
        <v>50</v>
      </c>
      <c r="F29" s="90" t="str">
        <f>IF(AND($L$27=0,$M$27=0),"",IF(OR(AND($L$27&lt;$E$29),AND($M$27&lt;$E$29)),$D$21,$D$22))</f>
        <v/>
      </c>
      <c r="G29" s="37" t="str">
        <f>IF(AND(F29=$D$21,OR(F30=$D$21,F31=$D$21)),$G$21,$G$22)</f>
        <v>NĒ</v>
      </c>
      <c r="H29" s="106" t="s">
        <v>7</v>
      </c>
      <c r="J29" s="205"/>
      <c r="K29" s="125" t="s">
        <v>49</v>
      </c>
      <c r="L29" s="45">
        <f>N29*N$26+Q29*Q$26+S29*S$26+U29*U$26+W29*W$26+Y29*Y$26+AA29*AA$26+AC29*AC$26+AE29*AE$26+AG29*AG$26+AI29*AI$26+AK29*AK$26+AM29*AM$26+AO29*AO$26+AQ29*AQ$26+AS29*AS$26+AU29*AU$26+AW29*AW$26+AY29*AY$26+BA29*BA$26+BC29*BC$26+BE29*BE$26+BG29*BG$26+BI29*BI$26+BK29*BK$26+BM29*BM$26+$Q$38*Q41+$S$38*S41+$U$38*U41+$W$38*W41+$Y$38*Y41+$AA$38*AA41+$AC$38*AC41+$AE$38*AE41+$AG$38*AG41+$AI$38*AI41+$AK$38*AK41+$AM$38*AM41+$AO$38*AO41+$AQ$38*AQ41+$AS$38*AS41+$AU$38*AU41+$AW$38*AW41+$AY$38*AY41+$BA$38*BA41+$BC$38*BC41+$BE$38*BE41+$BG$38*BG41+$BI$38*BI41+$BK$38*BK41+$BM$38*BM41+$Q$49*Q52+$S$49*S52+$U$49*U52+$W$49*W52+$Y$49*Y52+$AA$49*AA52+$AC$49*AC52+$AE$49*AE52+$AG$49*AG52+$AI$49*AI52+$AK$49*AK52+$AM$49*AM52+$AO$49*AO52+$AQ$49*AQ52+$AS$49*AS52+$AU$49*AU52+$AW$49*AW52+$AY$49*AY52+$BA$49*BA52+$BC$49*BC52+$BE$49*BE52+$BG$49*BG52+$BI$49*BI52+$BK$49*BK52+$BM$49*BM52</f>
        <v>0</v>
      </c>
      <c r="M29" s="45">
        <f>O29*O$26+R29*R$26+T29*T$26+V29*V$26+X29*X$26+Z29*Z$26+AB29*AB$26+AD29*AD$26+AF29*AF$26+AH29*AH$26+AJ29*AJ$26+AL29*AL$26+AN29*AN$26+AP29*AP$26+AR29*AR$26+AT29*AT$26+AV29*AV$26+AX29*AX$26+AZ29*AZ$26+BB29*BB$26+BD29*BD$26+BF29*BF$26+BH29*BH$26+BJ29*BJ$26+BL29*BL$26+BN29*BN$26+$R$38*R41+$T$38*T41+$V$38*V41+$X$38*X41+$Z$38*Z41+$AB$38*AB41+$AD$38*AD41+$AF$38*AF41+$AH$38*AH41+$AJ$38*AJ41+$AL$38*AL41+$AN$38*AN41+$AP$38*AP41+$AR$38*AR41+$AT$38*AT41+$AV$38*AV41+$AX$38*AX41+$AZ$38*AZ41+$BB$38*BB41+$BD$38*BD41+$BF$38*BF41+$BH$38*BH41+$BJ$38*BJ41+$BL$38*BL41+$BN$38*BN41+$R$49*R52+$T$49*T52+$V$49*V52+$X$49*X52+$Z$49*Z52+$AB$49*AB52+$AD$49*AD52+$AF$49*AF52+$AH$49*AH52+$AJ$49*AJ52+$AL$49*AL52+$AN$49*AN52+$AP$49*AP52+$AR$49*AR52+$AT$49*AT52+$AV$49*AV52+$AX$49*AX52+$AZ$49*AZ52+$BB$49*BB52+$BD$49*BD52+$BF$49*BF52+$BH$49*BH52+$BJ$49*BJ52+$BL$49*BL52+$BN$49*BN52</f>
        <v>0</v>
      </c>
      <c r="N29" s="25"/>
      <c r="O29" s="25"/>
      <c r="P29" s="133" t="s">
        <v>49</v>
      </c>
      <c r="Q29" s="96"/>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row>
    <row r="30" spans="2:67" s="30" customFormat="1" ht="38.25" customHeight="1">
      <c r="B30" s="196"/>
      <c r="C30" s="18" t="s">
        <v>45</v>
      </c>
      <c r="D30" s="29" t="s">
        <v>50</v>
      </c>
      <c r="E30" s="23">
        <v>10000000</v>
      </c>
      <c r="F30" s="90" t="str">
        <f>IF(AND($L$28=0,$M$28=0),"",IF(OR($L$28&lt;=$E$30,$M$28&lt;=$E$30),$D$21,$D$22))</f>
        <v/>
      </c>
      <c r="G30" s="37"/>
      <c r="H30" s="53"/>
      <c r="I30" s="3"/>
      <c r="J30" s="3"/>
      <c r="K30" s="3"/>
      <c r="L30" s="206" t="str">
        <f>VLOOKUP(L25,G60:H62,2,FALSE)</f>
        <v>Jānosaka statuss</v>
      </c>
      <c r="M30" s="206" t="str">
        <f>VLOOKUP(M25,G60:H62,2,FALSE)</f>
        <v>Jānosaka statuss</v>
      </c>
      <c r="N30" s="169"/>
      <c r="O30" s="169"/>
      <c r="P30" s="128" t="s">
        <v>51</v>
      </c>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2"/>
    </row>
    <row r="31" spans="2:67" s="30" customFormat="1" ht="30" customHeight="1">
      <c r="B31" s="196"/>
      <c r="C31" s="18" t="s">
        <v>47</v>
      </c>
      <c r="D31" s="29" t="s">
        <v>50</v>
      </c>
      <c r="E31" s="23">
        <v>10000000</v>
      </c>
      <c r="F31" s="90" t="str">
        <f>IF(AND($L$29=0,$M$29=0),"",IF(OR($L$29&lt;=$E$31,$M$29&lt;=$E$31),$D$21,$D$22))</f>
        <v/>
      </c>
      <c r="G31" s="37"/>
      <c r="H31" s="53"/>
      <c r="I31" s="3"/>
      <c r="J31" s="34"/>
      <c r="K31" s="34"/>
      <c r="L31" s="208"/>
      <c r="M31" s="207"/>
      <c r="N31" s="248" t="str">
        <f>IF(N25-O25&gt;1,"Gadiem jābūt secīgiem!","")</f>
        <v/>
      </c>
      <c r="O31" s="248"/>
      <c r="P31" s="98"/>
      <c r="Q31" s="3"/>
      <c r="R31" s="3"/>
      <c r="S31" s="3"/>
      <c r="T31" s="3"/>
      <c r="U31" s="3"/>
      <c r="V31" s="3"/>
      <c r="W31" s="3"/>
      <c r="BO31" s="2"/>
    </row>
    <row r="32" spans="2:67" s="30" customFormat="1" ht="31.5" customHeight="1">
      <c r="B32" s="58"/>
      <c r="C32" s="18"/>
      <c r="D32" s="29"/>
      <c r="E32" s="23"/>
      <c r="F32" s="90"/>
      <c r="G32" s="37"/>
      <c r="H32" s="53"/>
      <c r="I32" s="3"/>
      <c r="J32" s="107" t="s">
        <v>59</v>
      </c>
      <c r="K32" s="166" t="str">
        <f>IF(AND(L18="Vairāk",L30&lt;&gt;M30),"Jāpilda 2.tabula jeb jāsniedz informācija par vēl vienu gadu iepriekš! Tabula zemāk","")</f>
        <v/>
      </c>
      <c r="L32" s="166"/>
      <c r="M32" s="166"/>
      <c r="N32" s="166"/>
      <c r="O32" s="166"/>
      <c r="P32" s="98"/>
      <c r="Q32" s="3"/>
      <c r="R32" s="3"/>
      <c r="S32" s="3"/>
      <c r="T32" s="3"/>
      <c r="U32" s="3"/>
      <c r="V32" s="3"/>
      <c r="W32" s="3"/>
      <c r="BO32" s="2"/>
    </row>
    <row r="33" spans="1:67" s="30" customFormat="1" ht="12" customHeight="1">
      <c r="B33" s="196" t="s">
        <v>3</v>
      </c>
      <c r="C33" s="18" t="s">
        <v>42</v>
      </c>
      <c r="D33" s="29" t="s">
        <v>52</v>
      </c>
      <c r="E33" s="20">
        <v>250</v>
      </c>
      <c r="F33" s="90" t="str">
        <f>IF(AND($L$27=0,$M$27=0),"",IF(OR(AND($L$27&lt;E33),AND($M$27&lt;E33)),$D$21,$D$22))</f>
        <v/>
      </c>
      <c r="G33" s="37" t="str">
        <f>IF(AND(F33=$D$21,OR(F34=$D$21,F35=$D$21)),$G$21,$G$22)</f>
        <v>NĒ</v>
      </c>
      <c r="H33" s="53"/>
      <c r="I33" s="3"/>
      <c r="J33" s="219" t="s">
        <v>170</v>
      </c>
      <c r="K33" s="219"/>
      <c r="L33" s="219"/>
      <c r="M33" s="219"/>
      <c r="N33" s="219"/>
      <c r="O33" s="219"/>
      <c r="P33" s="129"/>
      <c r="Q33" s="179" t="s">
        <v>61</v>
      </c>
      <c r="R33" s="178"/>
      <c r="S33" s="178" t="s">
        <v>62</v>
      </c>
      <c r="T33" s="178"/>
      <c r="U33" s="178" t="s">
        <v>63</v>
      </c>
      <c r="V33" s="178"/>
      <c r="W33" s="178" t="s">
        <v>64</v>
      </c>
      <c r="X33" s="178"/>
      <c r="Y33" s="178" t="s">
        <v>65</v>
      </c>
      <c r="Z33" s="178"/>
      <c r="AA33" s="178" t="s">
        <v>66</v>
      </c>
      <c r="AB33" s="178"/>
      <c r="AC33" s="178" t="s">
        <v>67</v>
      </c>
      <c r="AD33" s="178"/>
      <c r="AE33" s="178" t="s">
        <v>68</v>
      </c>
      <c r="AF33" s="178"/>
      <c r="AG33" s="178" t="s">
        <v>69</v>
      </c>
      <c r="AH33" s="178"/>
      <c r="AI33" s="178" t="s">
        <v>70</v>
      </c>
      <c r="AJ33" s="178"/>
      <c r="AK33" s="178" t="s">
        <v>71</v>
      </c>
      <c r="AL33" s="178"/>
      <c r="AM33" s="178" t="s">
        <v>72</v>
      </c>
      <c r="AN33" s="178"/>
      <c r="AO33" s="178" t="s">
        <v>73</v>
      </c>
      <c r="AP33" s="178"/>
      <c r="AQ33" s="178" t="s">
        <v>74</v>
      </c>
      <c r="AR33" s="178"/>
      <c r="AS33" s="178" t="s">
        <v>75</v>
      </c>
      <c r="AT33" s="178"/>
      <c r="AU33" s="178" t="s">
        <v>76</v>
      </c>
      <c r="AV33" s="178"/>
      <c r="AW33" s="178" t="s">
        <v>77</v>
      </c>
      <c r="AX33" s="178"/>
      <c r="AY33" s="178" t="s">
        <v>78</v>
      </c>
      <c r="AZ33" s="178"/>
      <c r="BA33" s="178" t="s">
        <v>79</v>
      </c>
      <c r="BB33" s="178"/>
      <c r="BC33" s="178" t="s">
        <v>80</v>
      </c>
      <c r="BD33" s="178"/>
      <c r="BE33" s="178" t="s">
        <v>81</v>
      </c>
      <c r="BF33" s="178"/>
      <c r="BG33" s="178" t="s">
        <v>82</v>
      </c>
      <c r="BH33" s="178"/>
      <c r="BI33" s="178" t="s">
        <v>83</v>
      </c>
      <c r="BJ33" s="178"/>
      <c r="BK33" s="178" t="s">
        <v>84</v>
      </c>
      <c r="BL33" s="178"/>
      <c r="BM33" s="178" t="s">
        <v>85</v>
      </c>
      <c r="BN33" s="178"/>
      <c r="BO33" s="2"/>
    </row>
    <row r="34" spans="1:67" s="30" customFormat="1" ht="12" customHeight="1">
      <c r="B34" s="196"/>
      <c r="C34" s="18" t="s">
        <v>45</v>
      </c>
      <c r="D34" s="29" t="s">
        <v>53</v>
      </c>
      <c r="E34" s="23">
        <v>50000000</v>
      </c>
      <c r="F34" s="90" t="str">
        <f>IF(AND($L$28=0,$M$28=0),"",IF(OR($L$28&lt;=E34,$M$28&lt;=E34),$D$21,$D$22))</f>
        <v/>
      </c>
      <c r="G34" s="37"/>
      <c r="H34" s="53"/>
      <c r="I34" s="3"/>
      <c r="J34" s="219"/>
      <c r="K34" s="219"/>
      <c r="L34" s="219"/>
      <c r="M34" s="219"/>
      <c r="N34" s="219"/>
      <c r="O34" s="219"/>
      <c r="P34" s="132" t="s">
        <v>128</v>
      </c>
      <c r="Q34" s="180"/>
      <c r="R34" s="165"/>
      <c r="S34" s="180"/>
      <c r="T34" s="165"/>
      <c r="U34" s="180"/>
      <c r="V34" s="165"/>
      <c r="W34" s="180"/>
      <c r="X34" s="165"/>
      <c r="Y34" s="180"/>
      <c r="Z34" s="165"/>
      <c r="AA34" s="180"/>
      <c r="AB34" s="165"/>
      <c r="AC34" s="180"/>
      <c r="AD34" s="165"/>
      <c r="AE34" s="180"/>
      <c r="AF34" s="165"/>
      <c r="AG34" s="180"/>
      <c r="AH34" s="165"/>
      <c r="AI34" s="180"/>
      <c r="AJ34" s="165"/>
      <c r="AK34" s="180"/>
      <c r="AL34" s="165"/>
      <c r="AM34" s="180"/>
      <c r="AN34" s="165"/>
      <c r="AO34" s="180"/>
      <c r="AP34" s="165"/>
      <c r="AQ34" s="180"/>
      <c r="AR34" s="165"/>
      <c r="AS34" s="180"/>
      <c r="AT34" s="165"/>
      <c r="AU34" s="180"/>
      <c r="AV34" s="165"/>
      <c r="AW34" s="180"/>
      <c r="AX34" s="165"/>
      <c r="AY34" s="180"/>
      <c r="AZ34" s="165"/>
      <c r="BA34" s="180"/>
      <c r="BB34" s="165"/>
      <c r="BC34" s="180"/>
      <c r="BD34" s="165"/>
      <c r="BE34" s="180"/>
      <c r="BF34" s="165"/>
      <c r="BG34" s="180"/>
      <c r="BH34" s="165"/>
      <c r="BI34" s="180"/>
      <c r="BJ34" s="165"/>
      <c r="BK34" s="180"/>
      <c r="BL34" s="165"/>
      <c r="BM34" s="180"/>
      <c r="BN34" s="165"/>
      <c r="BO34" s="2"/>
    </row>
    <row r="35" spans="1:67" s="30" customFormat="1" ht="25.5" customHeight="1">
      <c r="B35" s="196"/>
      <c r="C35" s="18" t="s">
        <v>47</v>
      </c>
      <c r="D35" s="29" t="s">
        <v>54</v>
      </c>
      <c r="E35" s="23">
        <v>43000000</v>
      </c>
      <c r="F35" s="90" t="str">
        <f>IF(AND($L$29=0,$M$29=0),"",IF(OR($L$29&lt;=E35,$M$29&lt;=E35),$D$21,$D$22))</f>
        <v/>
      </c>
      <c r="G35" s="37"/>
      <c r="H35" s="53"/>
      <c r="I35" s="3"/>
      <c r="J35" s="219"/>
      <c r="K35" s="219"/>
      <c r="L35" s="219"/>
      <c r="M35" s="219"/>
      <c r="N35" s="219"/>
      <c r="O35" s="219"/>
      <c r="P35" s="152" t="s">
        <v>0</v>
      </c>
      <c r="Q35" s="165"/>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2"/>
    </row>
    <row r="36" spans="1:67" s="30" customFormat="1" ht="12" customHeight="1">
      <c r="B36" s="86"/>
      <c r="C36" s="18"/>
      <c r="D36" s="29"/>
      <c r="E36" s="23"/>
      <c r="F36" s="90"/>
      <c r="G36" s="37"/>
      <c r="H36" s="53"/>
      <c r="I36" s="3"/>
      <c r="J36" s="219"/>
      <c r="K36" s="219"/>
      <c r="L36" s="219"/>
      <c r="M36" s="219"/>
      <c r="N36" s="219"/>
      <c r="O36" s="219"/>
      <c r="P36" s="130" t="s">
        <v>126</v>
      </c>
      <c r="Q36" s="180"/>
      <c r="R36" s="165"/>
      <c r="S36" s="164"/>
      <c r="T36" s="165"/>
      <c r="U36" s="164"/>
      <c r="V36" s="165"/>
      <c r="W36" s="164"/>
      <c r="X36" s="165"/>
      <c r="Y36" s="164"/>
      <c r="Z36" s="165"/>
      <c r="AA36" s="164"/>
      <c r="AB36" s="165"/>
      <c r="AC36" s="164"/>
      <c r="AD36" s="165"/>
      <c r="AE36" s="164"/>
      <c r="AF36" s="165"/>
      <c r="AG36" s="164"/>
      <c r="AH36" s="165"/>
      <c r="AI36" s="164"/>
      <c r="AJ36" s="165"/>
      <c r="AK36" s="164"/>
      <c r="AL36" s="165"/>
      <c r="AM36" s="164"/>
      <c r="AN36" s="165"/>
      <c r="AO36" s="164"/>
      <c r="AP36" s="165"/>
      <c r="AQ36" s="164"/>
      <c r="AR36" s="165"/>
      <c r="AS36" s="164"/>
      <c r="AT36" s="165"/>
      <c r="AU36" s="164"/>
      <c r="AV36" s="165"/>
      <c r="AW36" s="164"/>
      <c r="AX36" s="165"/>
      <c r="AY36" s="164"/>
      <c r="AZ36" s="165"/>
      <c r="BA36" s="164"/>
      <c r="BB36" s="165"/>
      <c r="BC36" s="164"/>
      <c r="BD36" s="165"/>
      <c r="BE36" s="164"/>
      <c r="BF36" s="165"/>
      <c r="BG36" s="164"/>
      <c r="BH36" s="165"/>
      <c r="BI36" s="164"/>
      <c r="BJ36" s="165"/>
      <c r="BK36" s="164"/>
      <c r="BL36" s="165"/>
      <c r="BM36" s="164"/>
      <c r="BN36" s="165"/>
      <c r="BO36" s="2"/>
    </row>
    <row r="37" spans="1:67" s="30" customFormat="1" ht="12" customHeight="1">
      <c r="B37" s="27"/>
      <c r="C37" s="18"/>
      <c r="D37" s="29"/>
      <c r="E37" s="20"/>
      <c r="F37" s="90"/>
      <c r="G37" s="37"/>
      <c r="H37" s="53"/>
      <c r="I37" s="3"/>
      <c r="J37" s="219"/>
      <c r="K37" s="219"/>
      <c r="L37" s="219"/>
      <c r="M37" s="219"/>
      <c r="N37" s="219"/>
      <c r="O37" s="219"/>
      <c r="P37" s="130" t="s">
        <v>44</v>
      </c>
      <c r="Q37" s="135">
        <f>$L$25</f>
        <v>2025</v>
      </c>
      <c r="R37" s="136">
        <f>$M$25</f>
        <v>2024</v>
      </c>
      <c r="S37" s="136">
        <f>$L$25</f>
        <v>2025</v>
      </c>
      <c r="T37" s="136">
        <f>$M$25</f>
        <v>2024</v>
      </c>
      <c r="U37" s="136">
        <f>$L$25</f>
        <v>2025</v>
      </c>
      <c r="V37" s="136">
        <f>$M$25</f>
        <v>2024</v>
      </c>
      <c r="W37" s="136">
        <f>$L$25</f>
        <v>2025</v>
      </c>
      <c r="X37" s="136">
        <f>$M$25</f>
        <v>2024</v>
      </c>
      <c r="Y37" s="136">
        <f>$L$25</f>
        <v>2025</v>
      </c>
      <c r="Z37" s="136">
        <f>$M$25</f>
        <v>2024</v>
      </c>
      <c r="AA37" s="136">
        <f>$L$25</f>
        <v>2025</v>
      </c>
      <c r="AB37" s="136">
        <f>$M$25</f>
        <v>2024</v>
      </c>
      <c r="AC37" s="136">
        <f>$L$25</f>
        <v>2025</v>
      </c>
      <c r="AD37" s="136">
        <f>$M$25</f>
        <v>2024</v>
      </c>
      <c r="AE37" s="136">
        <f>$L$25</f>
        <v>2025</v>
      </c>
      <c r="AF37" s="136">
        <f>$M$25</f>
        <v>2024</v>
      </c>
      <c r="AG37" s="136">
        <f>$L$25</f>
        <v>2025</v>
      </c>
      <c r="AH37" s="136">
        <f>$M$25</f>
        <v>2024</v>
      </c>
      <c r="AI37" s="136">
        <f>$L$25</f>
        <v>2025</v>
      </c>
      <c r="AJ37" s="136">
        <f>$M$25</f>
        <v>2024</v>
      </c>
      <c r="AK37" s="136">
        <f>$L$25</f>
        <v>2025</v>
      </c>
      <c r="AL37" s="136">
        <f>$M$25</f>
        <v>2024</v>
      </c>
      <c r="AM37" s="136">
        <f>$L$25</f>
        <v>2025</v>
      </c>
      <c r="AN37" s="136">
        <f>$M$25</f>
        <v>2024</v>
      </c>
      <c r="AO37" s="136">
        <f>$L$25</f>
        <v>2025</v>
      </c>
      <c r="AP37" s="136">
        <f>$M$25</f>
        <v>2024</v>
      </c>
      <c r="AQ37" s="136">
        <f>$L$25</f>
        <v>2025</v>
      </c>
      <c r="AR37" s="136">
        <f>$M$25</f>
        <v>2024</v>
      </c>
      <c r="AS37" s="136">
        <f>$L$25</f>
        <v>2025</v>
      </c>
      <c r="AT37" s="136">
        <f>$M$25</f>
        <v>2024</v>
      </c>
      <c r="AU37" s="136">
        <f>$L$25</f>
        <v>2025</v>
      </c>
      <c r="AV37" s="136">
        <f>$M$25</f>
        <v>2024</v>
      </c>
      <c r="AW37" s="136">
        <f>$L$25</f>
        <v>2025</v>
      </c>
      <c r="AX37" s="136">
        <f>$M$25</f>
        <v>2024</v>
      </c>
      <c r="AY37" s="136">
        <f t="shared" ref="AY37" si="16">$L$25</f>
        <v>2025</v>
      </c>
      <c r="AZ37" s="136">
        <f t="shared" ref="AZ37" si="17">$M$25</f>
        <v>2024</v>
      </c>
      <c r="BA37" s="136">
        <f t="shared" ref="BA37" si="18">$L$25</f>
        <v>2025</v>
      </c>
      <c r="BB37" s="136">
        <f t="shared" ref="BB37" si="19">$M$25</f>
        <v>2024</v>
      </c>
      <c r="BC37" s="136">
        <f t="shared" ref="BC37" si="20">$L$25</f>
        <v>2025</v>
      </c>
      <c r="BD37" s="136">
        <f t="shared" ref="BD37" si="21">$M$25</f>
        <v>2024</v>
      </c>
      <c r="BE37" s="136">
        <f t="shared" ref="BE37" si="22">$L$25</f>
        <v>2025</v>
      </c>
      <c r="BF37" s="136">
        <f t="shared" ref="BF37" si="23">$M$25</f>
        <v>2024</v>
      </c>
      <c r="BG37" s="136">
        <f t="shared" ref="BG37" si="24">$L$25</f>
        <v>2025</v>
      </c>
      <c r="BH37" s="136">
        <f t="shared" ref="BH37" si="25">$M$25</f>
        <v>2024</v>
      </c>
      <c r="BI37" s="136">
        <f t="shared" ref="BI37" si="26">$L$25</f>
        <v>2025</v>
      </c>
      <c r="BJ37" s="136">
        <f t="shared" ref="BJ37" si="27">$M$25</f>
        <v>2024</v>
      </c>
      <c r="BK37" s="136">
        <f t="shared" ref="BK37" si="28">$L$25</f>
        <v>2025</v>
      </c>
      <c r="BL37" s="136">
        <f t="shared" ref="BL37" si="29">$M$25</f>
        <v>2024</v>
      </c>
      <c r="BM37" s="136">
        <f t="shared" ref="BM37" si="30">$L$25</f>
        <v>2025</v>
      </c>
      <c r="BN37" s="136">
        <f t="shared" ref="BN37" si="31">$M$25</f>
        <v>2024</v>
      </c>
      <c r="BO37" s="2"/>
    </row>
    <row r="38" spans="1:67" s="30" customFormat="1" ht="12" customHeight="1">
      <c r="B38" s="196" t="s">
        <v>4</v>
      </c>
      <c r="C38" s="18" t="s">
        <v>42</v>
      </c>
      <c r="D38" s="29" t="s">
        <v>55</v>
      </c>
      <c r="E38" s="20">
        <v>250</v>
      </c>
      <c r="F38" s="90" t="str">
        <f>IF(AND($L$27=0,$M$27=0),"",IF(OR($L$27&gt;=0,$M$27&gt;=0),$D$21,$D$22))</f>
        <v/>
      </c>
      <c r="G38" s="37" t="str">
        <f>IF(AND(F38=$D$21,OR(F39=$D$21,F40=$D$21)),$G$21,$G$22)</f>
        <v>NĒ</v>
      </c>
      <c r="H38" s="53"/>
      <c r="I38" s="3"/>
      <c r="J38" s="219"/>
      <c r="K38" s="219"/>
      <c r="L38" s="219"/>
      <c r="M38" s="219"/>
      <c r="N38" s="219"/>
      <c r="O38" s="219"/>
      <c r="P38" s="132" t="s">
        <v>129</v>
      </c>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2"/>
    </row>
    <row r="39" spans="1:67" s="30" customFormat="1" ht="12" customHeight="1">
      <c r="B39" s="196"/>
      <c r="C39" s="18" t="s">
        <v>45</v>
      </c>
      <c r="D39" s="29" t="s">
        <v>56</v>
      </c>
      <c r="E39" s="23">
        <v>50000000</v>
      </c>
      <c r="F39" s="90" t="str">
        <f>D21</f>
        <v>IZPILDĀS</v>
      </c>
      <c r="G39" s="37"/>
      <c r="H39" s="53"/>
      <c r="I39" s="3"/>
      <c r="J39" s="219"/>
      <c r="K39" s="219"/>
      <c r="L39" s="219"/>
      <c r="M39" s="219"/>
      <c r="N39" s="219"/>
      <c r="O39" s="219"/>
      <c r="P39" s="131" t="s">
        <v>42</v>
      </c>
      <c r="Q39" s="9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
    </row>
    <row r="40" spans="1:67" s="30" customFormat="1" ht="12" customHeight="1">
      <c r="B40" s="196"/>
      <c r="C40" s="18" t="s">
        <v>47</v>
      </c>
      <c r="D40" s="29" t="s">
        <v>57</v>
      </c>
      <c r="E40" s="23">
        <v>43000000</v>
      </c>
      <c r="F40" s="90" t="str">
        <f>D21</f>
        <v>IZPILDĀS</v>
      </c>
      <c r="G40" s="37"/>
      <c r="H40" s="53"/>
      <c r="I40" s="3"/>
      <c r="J40" s="219"/>
      <c r="K40" s="219"/>
      <c r="L40" s="219"/>
      <c r="M40" s="219"/>
      <c r="N40" s="219"/>
      <c r="O40" s="219"/>
      <c r="P40" s="131" t="s">
        <v>45</v>
      </c>
      <c r="Q40" s="96"/>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
    </row>
    <row r="41" spans="1:67" s="30" customFormat="1" ht="12" customHeight="1">
      <c r="F41" s="91"/>
      <c r="G41" s="3"/>
      <c r="H41" s="53"/>
      <c r="I41" s="3"/>
      <c r="J41" s="219"/>
      <c r="K41" s="219"/>
      <c r="L41" s="219"/>
      <c r="M41" s="219"/>
      <c r="N41" s="219"/>
      <c r="O41" s="219"/>
      <c r="P41" s="131" t="s">
        <v>49</v>
      </c>
      <c r="Q41" s="96"/>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
    </row>
    <row r="42" spans="1:67" s="142" customFormat="1" ht="27.75" customHeight="1">
      <c r="A42" s="30"/>
      <c r="B42" s="73">
        <f>L69</f>
        <v>2024</v>
      </c>
      <c r="C42" s="51" t="s">
        <v>58</v>
      </c>
      <c r="D42" s="73">
        <f>M69</f>
        <v>2023</v>
      </c>
      <c r="E42" s="51" t="s">
        <v>58</v>
      </c>
      <c r="F42" s="73">
        <f>L25</f>
        <v>2025</v>
      </c>
      <c r="G42" s="43" t="s">
        <v>58</v>
      </c>
      <c r="H42" s="54"/>
      <c r="I42" s="3"/>
      <c r="J42" s="219"/>
      <c r="K42" s="219"/>
      <c r="L42" s="219"/>
      <c r="M42" s="219"/>
      <c r="N42" s="219"/>
      <c r="O42" s="219"/>
      <c r="P42" s="129" t="s">
        <v>51</v>
      </c>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row>
    <row r="43" spans="1:67" s="30" customFormat="1" ht="12" customHeight="1">
      <c r="B43" s="74" t="str">
        <f>IF($M$27=0,"",IF(AND(M27&gt;0,M27&lt;E25),$D$21,$D$22))</f>
        <v/>
      </c>
      <c r="C43" s="74" t="str">
        <f>IF(AND(B43=$D$21,OR(B44=$D$21,B45=$D$21)),$G$21,$G$22)</f>
        <v>NĒ</v>
      </c>
      <c r="D43" s="74" t="str">
        <f>IF($M$71=0,"",IF(AND($M$71&gt;0,$M$71&lt;$E$25),$D$21,$D$22))</f>
        <v/>
      </c>
      <c r="E43" s="74" t="str">
        <f>IF(AND(D43=$D$21,OR(D44=$D$21,D45=$D$21)),$G$21,$G$22)</f>
        <v>NĒ</v>
      </c>
      <c r="F43" s="74" t="str">
        <f>IF($L$27=0,"",IF(AND($L$27&gt;0,$L$27&lt;$E$25),$D$21,$D$22))</f>
        <v/>
      </c>
      <c r="G43" s="74" t="str">
        <f>IF(AND(F43=$D$21,OR(F44=$D$21,F45=$D$21)),$G$21,$G$22)</f>
        <v>NĒ</v>
      </c>
      <c r="H43" s="43"/>
      <c r="I43" s="3"/>
      <c r="J43" s="219"/>
      <c r="K43" s="219"/>
      <c r="L43" s="219"/>
      <c r="M43" s="219"/>
      <c r="N43" s="219"/>
      <c r="O43" s="219"/>
      <c r="P43" s="98"/>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2"/>
    </row>
    <row r="44" spans="1:67" s="30" customFormat="1" ht="12" customHeight="1">
      <c r="B44" s="74" t="str">
        <f>IF($M$28=0,"",IF($M$28&lt;=E26,$D$21,$D$22))</f>
        <v/>
      </c>
      <c r="C44" s="51"/>
      <c r="D44" s="74" t="str">
        <f>IF($M$72=0,"",IF($M$72&lt;=$E$26,$D$21,$D$22))</f>
        <v/>
      </c>
      <c r="E44" s="53"/>
      <c r="F44" s="74" t="str">
        <f>IF($L$28=0,"",IF($L$28&lt;=$E$26,$D$21,$D$22))</f>
        <v/>
      </c>
      <c r="G44" s="50"/>
      <c r="H44" s="43"/>
      <c r="I44" s="3"/>
      <c r="J44" s="219"/>
      <c r="K44" s="219"/>
      <c r="L44" s="219"/>
      <c r="M44" s="219"/>
      <c r="N44" s="219"/>
      <c r="O44" s="219"/>
      <c r="P44" s="134"/>
      <c r="Q44" s="179" t="s">
        <v>86</v>
      </c>
      <c r="R44" s="178"/>
      <c r="S44" s="178" t="s">
        <v>87</v>
      </c>
      <c r="T44" s="178"/>
      <c r="U44" s="178" t="s">
        <v>88</v>
      </c>
      <c r="V44" s="178"/>
      <c r="W44" s="178" t="s">
        <v>89</v>
      </c>
      <c r="X44" s="178"/>
      <c r="Y44" s="178" t="s">
        <v>90</v>
      </c>
      <c r="Z44" s="178"/>
      <c r="AA44" s="178" t="s">
        <v>91</v>
      </c>
      <c r="AB44" s="178"/>
      <c r="AC44" s="178" t="s">
        <v>92</v>
      </c>
      <c r="AD44" s="178"/>
      <c r="AE44" s="178" t="s">
        <v>93</v>
      </c>
      <c r="AF44" s="178"/>
      <c r="AG44" s="178" t="s">
        <v>94</v>
      </c>
      <c r="AH44" s="178"/>
      <c r="AI44" s="178" t="s">
        <v>95</v>
      </c>
      <c r="AJ44" s="178"/>
      <c r="AK44" s="178" t="s">
        <v>96</v>
      </c>
      <c r="AL44" s="178"/>
      <c r="AM44" s="178" t="s">
        <v>97</v>
      </c>
      <c r="AN44" s="178"/>
      <c r="AO44" s="178" t="s">
        <v>98</v>
      </c>
      <c r="AP44" s="178"/>
      <c r="AQ44" s="178" t="s">
        <v>99</v>
      </c>
      <c r="AR44" s="178"/>
      <c r="AS44" s="178" t="s">
        <v>100</v>
      </c>
      <c r="AT44" s="178"/>
      <c r="AU44" s="178" t="s">
        <v>101</v>
      </c>
      <c r="AV44" s="178"/>
      <c r="AW44" s="178" t="s">
        <v>102</v>
      </c>
      <c r="AX44" s="178"/>
      <c r="AY44" s="178" t="s">
        <v>103</v>
      </c>
      <c r="AZ44" s="178"/>
      <c r="BA44" s="178" t="s">
        <v>104</v>
      </c>
      <c r="BB44" s="178"/>
      <c r="BC44" s="178" t="s">
        <v>105</v>
      </c>
      <c r="BD44" s="178"/>
      <c r="BE44" s="178" t="s">
        <v>106</v>
      </c>
      <c r="BF44" s="178"/>
      <c r="BG44" s="178" t="s">
        <v>107</v>
      </c>
      <c r="BH44" s="178"/>
      <c r="BI44" s="178" t="s">
        <v>108</v>
      </c>
      <c r="BJ44" s="178"/>
      <c r="BK44" s="178" t="s">
        <v>109</v>
      </c>
      <c r="BL44" s="178"/>
      <c r="BM44" s="178" t="s">
        <v>110</v>
      </c>
      <c r="BN44" s="178"/>
      <c r="BO44" s="2"/>
    </row>
    <row r="45" spans="1:67" s="30" customFormat="1" ht="12" customHeight="1">
      <c r="B45" s="74" t="str">
        <f>IF($M$29=0,"",IF(M29&lt;=E27,$D$21,$D$22))</f>
        <v/>
      </c>
      <c r="C45" s="51"/>
      <c r="D45" s="74" t="str">
        <f>IF($M$73=0,"",IF($M$73&lt;=$E$27,$D$21,$D$22))</f>
        <v/>
      </c>
      <c r="E45" s="53"/>
      <c r="F45" s="74" t="str">
        <f>IF($L$29=0,"",IF($L$29&lt;=$E$27,$D$21,$D$22))</f>
        <v/>
      </c>
      <c r="G45" s="50"/>
      <c r="H45" s="43"/>
      <c r="I45" s="3"/>
      <c r="J45" s="219"/>
      <c r="K45" s="219"/>
      <c r="L45" s="219"/>
      <c r="M45" s="219"/>
      <c r="N45" s="219"/>
      <c r="O45" s="219"/>
      <c r="P45" s="132" t="s">
        <v>128</v>
      </c>
      <c r="Q45" s="165"/>
      <c r="R45" s="177"/>
      <c r="S45" s="165"/>
      <c r="T45" s="177"/>
      <c r="U45" s="165"/>
      <c r="V45" s="177"/>
      <c r="W45" s="165"/>
      <c r="X45" s="177"/>
      <c r="Y45" s="165"/>
      <c r="Z45" s="177"/>
      <c r="AA45" s="165"/>
      <c r="AB45" s="177"/>
      <c r="AC45" s="165"/>
      <c r="AD45" s="177"/>
      <c r="AE45" s="165"/>
      <c r="AF45" s="177"/>
      <c r="AG45" s="165"/>
      <c r="AH45" s="177"/>
      <c r="AI45" s="165"/>
      <c r="AJ45" s="177"/>
      <c r="AK45" s="165"/>
      <c r="AL45" s="177"/>
      <c r="AM45" s="165"/>
      <c r="AN45" s="177"/>
      <c r="AO45" s="165"/>
      <c r="AP45" s="177"/>
      <c r="AQ45" s="165"/>
      <c r="AR45" s="177"/>
      <c r="AS45" s="165"/>
      <c r="AT45" s="177"/>
      <c r="AU45" s="165"/>
      <c r="AV45" s="177"/>
      <c r="AW45" s="165"/>
      <c r="AX45" s="177"/>
      <c r="AY45" s="165"/>
      <c r="AZ45" s="177"/>
      <c r="BA45" s="165"/>
      <c r="BB45" s="177"/>
      <c r="BC45" s="165"/>
      <c r="BD45" s="177"/>
      <c r="BE45" s="165"/>
      <c r="BF45" s="177"/>
      <c r="BG45" s="165"/>
      <c r="BH45" s="177"/>
      <c r="BI45" s="165"/>
      <c r="BJ45" s="177"/>
      <c r="BK45" s="165"/>
      <c r="BL45" s="177"/>
      <c r="BM45" s="165"/>
      <c r="BN45" s="177"/>
      <c r="BO45" s="2"/>
    </row>
    <row r="46" spans="1:67" s="30" customFormat="1" ht="26.25" customHeight="1">
      <c r="B46" s="74"/>
      <c r="C46" s="51"/>
      <c r="D46" s="74"/>
      <c r="E46" s="52"/>
      <c r="F46" s="74"/>
      <c r="G46" s="75"/>
      <c r="H46" s="43"/>
      <c r="I46" s="50"/>
      <c r="J46" s="219"/>
      <c r="K46" s="219"/>
      <c r="L46" s="219"/>
      <c r="M46" s="219"/>
      <c r="N46" s="219"/>
      <c r="O46" s="219"/>
      <c r="P46" s="152" t="s">
        <v>0</v>
      </c>
      <c r="Q46" s="165"/>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2"/>
    </row>
    <row r="47" spans="1:67" s="30" customFormat="1" ht="12" customHeight="1">
      <c r="B47" s="74"/>
      <c r="C47" s="51"/>
      <c r="D47" s="74"/>
      <c r="E47" s="52"/>
      <c r="F47" s="74"/>
      <c r="G47" s="75"/>
      <c r="H47" s="43"/>
      <c r="I47" s="50"/>
      <c r="J47" s="219"/>
      <c r="K47" s="219"/>
      <c r="L47" s="219"/>
      <c r="M47" s="219"/>
      <c r="N47" s="219"/>
      <c r="O47" s="219"/>
      <c r="P47" s="130" t="s">
        <v>126</v>
      </c>
      <c r="Q47" s="180"/>
      <c r="R47" s="165"/>
      <c r="S47" s="164"/>
      <c r="T47" s="165"/>
      <c r="U47" s="164"/>
      <c r="V47" s="165"/>
      <c r="W47" s="164"/>
      <c r="X47" s="165"/>
      <c r="Y47" s="164"/>
      <c r="Z47" s="165"/>
      <c r="AA47" s="164"/>
      <c r="AB47" s="165"/>
      <c r="AC47" s="164"/>
      <c r="AD47" s="165"/>
      <c r="AE47" s="164"/>
      <c r="AF47" s="165"/>
      <c r="AG47" s="164"/>
      <c r="AH47" s="165"/>
      <c r="AI47" s="164"/>
      <c r="AJ47" s="165"/>
      <c r="AK47" s="164"/>
      <c r="AL47" s="165"/>
      <c r="AM47" s="164"/>
      <c r="AN47" s="165"/>
      <c r="AO47" s="164"/>
      <c r="AP47" s="165"/>
      <c r="AQ47" s="164"/>
      <c r="AR47" s="165"/>
      <c r="AS47" s="164"/>
      <c r="AT47" s="165"/>
      <c r="AU47" s="164"/>
      <c r="AV47" s="165"/>
      <c r="AW47" s="164"/>
      <c r="AX47" s="165"/>
      <c r="AY47" s="164"/>
      <c r="AZ47" s="165"/>
      <c r="BA47" s="164"/>
      <c r="BB47" s="165"/>
      <c r="BC47" s="164"/>
      <c r="BD47" s="165"/>
      <c r="BE47" s="164"/>
      <c r="BF47" s="165"/>
      <c r="BG47" s="164"/>
      <c r="BH47" s="165"/>
      <c r="BI47" s="164"/>
      <c r="BJ47" s="165"/>
      <c r="BK47" s="164"/>
      <c r="BL47" s="165"/>
      <c r="BM47" s="164"/>
      <c r="BN47" s="165"/>
      <c r="BO47" s="2"/>
    </row>
    <row r="48" spans="1:67" s="30" customFormat="1" ht="12" customHeight="1">
      <c r="B48" s="74" t="str">
        <f>IF(M27=0,"",IF(M27&lt;$E$29,$D$21,$D$22))</f>
        <v/>
      </c>
      <c r="C48" s="76" t="str">
        <f>IF(AND(B48=$D$21,OR(B49=$D$21,B50=$D$21)),$G$21,$G$22)</f>
        <v>NĒ</v>
      </c>
      <c r="D48" s="74" t="str">
        <f>IF($M$71=0,"",IF($M$71&lt;$E$29,$D$21,$D$22))</f>
        <v/>
      </c>
      <c r="E48" s="76" t="str">
        <f>IF(AND(D48=$D$21,OR(D49=$D$21,D50=$D$21)),$G$21,$G$22)</f>
        <v>NĒ</v>
      </c>
      <c r="F48" s="76" t="str">
        <f>IF(L$27=0,"",IF($L$27&lt;$E$29,$D$21,$D$22))</f>
        <v/>
      </c>
      <c r="G48" s="74" t="str">
        <f>IF(AND(F48=$D$21,OR(F49=$D$21,F50=$D$21)),$G$21,$G$22)</f>
        <v>NĒ</v>
      </c>
      <c r="H48" s="55"/>
      <c r="I48" s="3"/>
      <c r="J48" s="219"/>
      <c r="K48" s="219"/>
      <c r="L48" s="219"/>
      <c r="M48" s="219"/>
      <c r="N48" s="219"/>
      <c r="O48" s="219"/>
      <c r="P48" s="130" t="s">
        <v>44</v>
      </c>
      <c r="Q48" s="135">
        <f>$L$25</f>
        <v>2025</v>
      </c>
      <c r="R48" s="136">
        <f>$M$25</f>
        <v>2024</v>
      </c>
      <c r="S48" s="136">
        <f>$L$25</f>
        <v>2025</v>
      </c>
      <c r="T48" s="136">
        <f>$M$25</f>
        <v>2024</v>
      </c>
      <c r="U48" s="136">
        <f>$L$25</f>
        <v>2025</v>
      </c>
      <c r="V48" s="136">
        <f>$M$25</f>
        <v>2024</v>
      </c>
      <c r="W48" s="136">
        <f>$L$25</f>
        <v>2025</v>
      </c>
      <c r="X48" s="136">
        <f>$M$25</f>
        <v>2024</v>
      </c>
      <c r="Y48" s="136">
        <f>$L$25</f>
        <v>2025</v>
      </c>
      <c r="Z48" s="136">
        <f>$M$25</f>
        <v>2024</v>
      </c>
      <c r="AA48" s="136">
        <f>$L$25</f>
        <v>2025</v>
      </c>
      <c r="AB48" s="136">
        <f>$M$25</f>
        <v>2024</v>
      </c>
      <c r="AC48" s="136">
        <f>$L$25</f>
        <v>2025</v>
      </c>
      <c r="AD48" s="136">
        <f>$M$25</f>
        <v>2024</v>
      </c>
      <c r="AE48" s="136">
        <f>$L$25</f>
        <v>2025</v>
      </c>
      <c r="AF48" s="136">
        <f>$M$25</f>
        <v>2024</v>
      </c>
      <c r="AG48" s="136">
        <f>$L$25</f>
        <v>2025</v>
      </c>
      <c r="AH48" s="136">
        <f>$M$25</f>
        <v>2024</v>
      </c>
      <c r="AI48" s="136">
        <f>$L$25</f>
        <v>2025</v>
      </c>
      <c r="AJ48" s="136">
        <f>$M$25</f>
        <v>2024</v>
      </c>
      <c r="AK48" s="136">
        <f>$L$25</f>
        <v>2025</v>
      </c>
      <c r="AL48" s="136">
        <f>$M$25</f>
        <v>2024</v>
      </c>
      <c r="AM48" s="136">
        <f>$L$25</f>
        <v>2025</v>
      </c>
      <c r="AN48" s="136">
        <f>$M$25</f>
        <v>2024</v>
      </c>
      <c r="AO48" s="136">
        <f>$L$25</f>
        <v>2025</v>
      </c>
      <c r="AP48" s="136">
        <f>$M$25</f>
        <v>2024</v>
      </c>
      <c r="AQ48" s="136">
        <f>$L$25</f>
        <v>2025</v>
      </c>
      <c r="AR48" s="136">
        <f>$M$25</f>
        <v>2024</v>
      </c>
      <c r="AS48" s="136">
        <f>$L$25</f>
        <v>2025</v>
      </c>
      <c r="AT48" s="136">
        <f>$M$25</f>
        <v>2024</v>
      </c>
      <c r="AU48" s="136">
        <f>$L$25</f>
        <v>2025</v>
      </c>
      <c r="AV48" s="136">
        <f>$M$25</f>
        <v>2024</v>
      </c>
      <c r="AW48" s="136">
        <f>$L$25</f>
        <v>2025</v>
      </c>
      <c r="AX48" s="136">
        <f>$M$25</f>
        <v>2024</v>
      </c>
      <c r="AY48" s="136">
        <f t="shared" ref="AY48" si="32">$L$25</f>
        <v>2025</v>
      </c>
      <c r="AZ48" s="136">
        <f t="shared" ref="AZ48" si="33">$M$25</f>
        <v>2024</v>
      </c>
      <c r="BA48" s="136">
        <f t="shared" ref="BA48" si="34">$L$25</f>
        <v>2025</v>
      </c>
      <c r="BB48" s="136">
        <f t="shared" ref="BB48" si="35">$M$25</f>
        <v>2024</v>
      </c>
      <c r="BC48" s="136">
        <f t="shared" ref="BC48" si="36">$L$25</f>
        <v>2025</v>
      </c>
      <c r="BD48" s="136">
        <f t="shared" ref="BD48" si="37">$M$25</f>
        <v>2024</v>
      </c>
      <c r="BE48" s="136">
        <f t="shared" ref="BE48" si="38">$L$25</f>
        <v>2025</v>
      </c>
      <c r="BF48" s="136">
        <f t="shared" ref="BF48" si="39">$M$25</f>
        <v>2024</v>
      </c>
      <c r="BG48" s="136">
        <f t="shared" ref="BG48" si="40">$L$25</f>
        <v>2025</v>
      </c>
      <c r="BH48" s="136">
        <f t="shared" ref="BH48" si="41">$M$25</f>
        <v>2024</v>
      </c>
      <c r="BI48" s="136">
        <f t="shared" ref="BI48" si="42">$L$25</f>
        <v>2025</v>
      </c>
      <c r="BJ48" s="136">
        <f t="shared" ref="BJ48" si="43">$M$25</f>
        <v>2024</v>
      </c>
      <c r="BK48" s="136">
        <f t="shared" ref="BK48" si="44">$L$25</f>
        <v>2025</v>
      </c>
      <c r="BL48" s="136">
        <f t="shared" ref="BL48" si="45">$M$25</f>
        <v>2024</v>
      </c>
      <c r="BM48" s="22">
        <f t="shared" ref="BM48" si="46">$L$25</f>
        <v>2025</v>
      </c>
      <c r="BN48" s="22">
        <f t="shared" ref="BN48" si="47">$M$25</f>
        <v>2024</v>
      </c>
      <c r="BO48" s="2"/>
    </row>
    <row r="49" spans="1:67" s="30" customFormat="1" ht="12" customHeight="1">
      <c r="B49" s="76" t="str">
        <f>IF(M28=0,"",IF(M28&lt;=$E$30,$D$21,$D$22))</f>
        <v/>
      </c>
      <c r="C49" s="51"/>
      <c r="D49" s="76" t="str">
        <f>IF($M$72=0,"",IF($M$72&lt;=$E$30,$D$21,$D$22))</f>
        <v/>
      </c>
      <c r="E49" s="53"/>
      <c r="F49" s="76" t="str">
        <f>IF($L$28=0,"",IF($L$28&lt;=$E$30,$D$21,$D$22))</f>
        <v/>
      </c>
      <c r="G49" s="50"/>
      <c r="H49" s="55"/>
      <c r="I49" s="3"/>
      <c r="J49" s="219"/>
      <c r="K49" s="219"/>
      <c r="L49" s="219"/>
      <c r="M49" s="219"/>
      <c r="N49" s="219"/>
      <c r="O49" s="219"/>
      <c r="P49" s="132" t="s">
        <v>129</v>
      </c>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2"/>
    </row>
    <row r="50" spans="1:67" s="30" customFormat="1" ht="12" customHeight="1">
      <c r="B50" s="76" t="str">
        <f>IF(M29=0,"",IF(M29&lt;=$E$31,$D$21,$D$22))</f>
        <v/>
      </c>
      <c r="C50" s="51"/>
      <c r="D50" s="76" t="str">
        <f>IF($M$73=0,"",IF($M$73&lt;=$E$31,$D$21,$D$22))</f>
        <v/>
      </c>
      <c r="E50" s="53"/>
      <c r="F50" s="76" t="str">
        <f>IF($L$29=0,"",IF($L$29&lt;=$E$31,$D$21,$D$22))</f>
        <v/>
      </c>
      <c r="G50" s="50"/>
      <c r="H50" s="55"/>
      <c r="I50" s="3"/>
      <c r="J50" s="219"/>
      <c r="K50" s="219"/>
      <c r="L50" s="219"/>
      <c r="M50" s="219"/>
      <c r="N50" s="219"/>
      <c r="O50" s="219"/>
      <c r="P50" s="131" t="s">
        <v>42</v>
      </c>
      <c r="Q50" s="9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
    </row>
    <row r="51" spans="1:67" s="30" customFormat="1" ht="12" customHeight="1">
      <c r="B51" s="43"/>
      <c r="C51" s="51"/>
      <c r="D51" s="43"/>
      <c r="E51" s="52"/>
      <c r="F51" s="43"/>
      <c r="G51" s="50"/>
      <c r="H51" s="55"/>
      <c r="I51" s="3"/>
      <c r="J51" s="219"/>
      <c r="K51" s="219"/>
      <c r="L51" s="219"/>
      <c r="M51" s="219"/>
      <c r="N51" s="219"/>
      <c r="O51" s="219"/>
      <c r="P51" s="131" t="s">
        <v>45</v>
      </c>
      <c r="Q51" s="96"/>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
    </row>
    <row r="52" spans="1:67" s="30" customFormat="1" ht="12" customHeight="1">
      <c r="B52" s="42" t="str">
        <f>IF(M27=0,"",IF(M27&lt;$E$33,$D$21,$D$22))</f>
        <v/>
      </c>
      <c r="C52" s="40" t="str">
        <f>IF(AND(B52=$D$21,OR(B53=$D$21,B54=$D$21)),$G$21,$G$22)</f>
        <v>NĒ</v>
      </c>
      <c r="D52" s="42" t="str">
        <f>IF($M$71=0,"",IF($M$71&lt;$E$33,$D$21,$D$22))</f>
        <v/>
      </c>
      <c r="E52" s="40" t="str">
        <f>IF(AND(D52=$D$21,OR(D53=$D$21,D54=$D$21)),$G$21,$G$22)</f>
        <v>NĒ</v>
      </c>
      <c r="F52" s="42" t="str">
        <f>IF($L$27=0,"",IF($L$27&lt;$E$33,$D$21,$D$22))</f>
        <v/>
      </c>
      <c r="G52" s="40" t="str">
        <f>IF(AND(F52=$D$21,OR(F53=$D$21,F54=$D$21)),$G$21,$G$22)</f>
        <v>NĒ</v>
      </c>
      <c r="H52" s="55"/>
      <c r="I52" s="3"/>
      <c r="J52" s="219"/>
      <c r="K52" s="219"/>
      <c r="L52" s="219"/>
      <c r="M52" s="219"/>
      <c r="N52" s="219"/>
      <c r="O52" s="219"/>
      <c r="P52" s="131" t="s">
        <v>49</v>
      </c>
      <c r="Q52" s="96"/>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
    </row>
    <row r="53" spans="1:67" s="30" customFormat="1" ht="29.25" customHeight="1">
      <c r="B53" s="42" t="str">
        <f>IF(M28=0,"",IF(M28&lt;=$E$34,$D$21,$D$22))</f>
        <v/>
      </c>
      <c r="C53" s="18"/>
      <c r="D53" s="42" t="str">
        <f>IF($M$72=0,"",IF($M$72&lt;=$E$34,$D$21,$D$22))</f>
        <v/>
      </c>
      <c r="E53" s="23"/>
      <c r="F53" s="42" t="str">
        <f>IF($L$28=0,"",IF($L$28&lt;=$E$34,$D$21,$D$22))</f>
        <v/>
      </c>
      <c r="G53" s="3"/>
      <c r="H53" s="55"/>
      <c r="I53" s="3"/>
      <c r="J53" s="219"/>
      <c r="K53" s="219"/>
      <c r="L53" s="219"/>
      <c r="M53" s="219"/>
      <c r="N53" s="219"/>
      <c r="O53" s="219"/>
      <c r="P53" s="129" t="s">
        <v>51</v>
      </c>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2"/>
    </row>
    <row r="54" spans="1:67" s="30" customFormat="1" ht="15" customHeight="1">
      <c r="B54" s="42" t="str">
        <f>IF(M29=0,"",IF(M29&lt;=$E$35,$D$21,$D$22))</f>
        <v/>
      </c>
      <c r="C54" s="18"/>
      <c r="D54" s="42" t="str">
        <f>IF($M$73=0,"",IF($M$73&lt;=$E$35,$D$21,$D$22))</f>
        <v/>
      </c>
      <c r="E54" s="23"/>
      <c r="F54" s="42" t="str">
        <f>IF($L$29=0,"",IF($L$29&lt;=$E$35,$D$21,$D$22))</f>
        <v/>
      </c>
      <c r="G54" s="3"/>
      <c r="H54" s="55"/>
      <c r="I54" s="3"/>
      <c r="J54" s="101"/>
      <c r="K54" s="101"/>
      <c r="L54" s="101"/>
      <c r="M54" s="101"/>
      <c r="N54" s="101"/>
      <c r="O54" s="50"/>
      <c r="P54" s="50"/>
      <c r="Q54" s="50"/>
      <c r="R54" s="50"/>
      <c r="S54" s="50"/>
      <c r="T54" s="50"/>
      <c r="U54" s="50"/>
      <c r="V54" s="50"/>
      <c r="W54" s="50"/>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2"/>
    </row>
    <row r="55" spans="1:67" s="30" customFormat="1" ht="12" customHeight="1">
      <c r="B55" s="21"/>
      <c r="C55" s="18"/>
      <c r="D55" s="21"/>
      <c r="E55" s="20"/>
      <c r="F55" s="21"/>
      <c r="G55" s="3"/>
      <c r="H55" s="55"/>
      <c r="I55" s="3"/>
      <c r="J55" s="101"/>
      <c r="K55" s="101"/>
      <c r="L55" s="101"/>
      <c r="M55" s="101"/>
      <c r="N55" s="101"/>
      <c r="O55" s="50"/>
      <c r="P55" s="50"/>
      <c r="Q55" s="50"/>
      <c r="R55" s="50"/>
      <c r="S55" s="50"/>
      <c r="T55" s="50"/>
      <c r="U55" s="50"/>
      <c r="V55" s="50"/>
      <c r="W55" s="50"/>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2"/>
    </row>
    <row r="56" spans="1:67" s="30" customFormat="1">
      <c r="B56" s="42" t="str">
        <f>IF(M27=0,"",IF(M27&gt;=0,$D$21,$D$22))</f>
        <v/>
      </c>
      <c r="C56" s="40" t="str">
        <f>IF(B56=D21,G21,IF(AND(B56=$D$21,OR(B57=$D$21,B58=$D$21)),$G$21,$G$22))</f>
        <v>NĒ</v>
      </c>
      <c r="D56" s="42" t="str">
        <f>IF($M$71=0,"",IF($M$71&gt;=0,$D$21,$D$22))</f>
        <v/>
      </c>
      <c r="E56" s="40" t="str">
        <f>IF(D56=D21,G21,IF(AND(D56=$D$21,OR(D57=$D$21,D58=$D$21)),$G$21,$G$22))</f>
        <v>NĒ</v>
      </c>
      <c r="F56" s="42" t="str">
        <f>IF($L$27=0,"",IF($L$27&gt;=0,$D$21,$D$22))</f>
        <v/>
      </c>
      <c r="G56" s="40" t="str">
        <f>IF(F56=D21,G21,IF(AND(F56=$D$21,OR(F57=$D$21,F58=$D$21)),$G$21,$G$22))</f>
        <v>NĒ</v>
      </c>
      <c r="H56" s="55"/>
      <c r="I56" s="3"/>
      <c r="J56" s="198"/>
      <c r="K56" s="198"/>
      <c r="L56" s="198"/>
      <c r="M56" s="198"/>
      <c r="N56" s="198"/>
      <c r="O56" s="198"/>
      <c r="P56" s="3"/>
      <c r="Q56" s="3"/>
      <c r="S56" s="2"/>
      <c r="T56" s="2"/>
      <c r="U56" s="2"/>
      <c r="V56" s="2"/>
      <c r="W56" s="3"/>
      <c r="BO56" s="2"/>
    </row>
    <row r="57" spans="1:67" s="30" customFormat="1" ht="14.45" customHeight="1">
      <c r="B57" s="41" t="str">
        <f>IF(M28&gt;50000000,D21,D22)</f>
        <v>NEIZPILDĀS</v>
      </c>
      <c r="C57" s="18"/>
      <c r="D57" s="41" t="str">
        <f>IF(M72&gt;50000000,D21,D22)</f>
        <v>NEIZPILDĀS</v>
      </c>
      <c r="E57" s="23"/>
      <c r="F57" s="41" t="str">
        <f>IF(L28&gt;50000000,D21,D22)</f>
        <v>NEIZPILDĀS</v>
      </c>
      <c r="G57" s="3"/>
      <c r="H57" s="55"/>
      <c r="I57" s="31"/>
      <c r="J57" s="198"/>
      <c r="K57" s="198"/>
      <c r="L57" s="198"/>
      <c r="M57" s="198"/>
      <c r="N57" s="198"/>
      <c r="O57" s="198"/>
      <c r="P57" s="3"/>
      <c r="S57" s="99"/>
      <c r="T57" s="99"/>
      <c r="U57" s="99"/>
      <c r="V57" s="99"/>
      <c r="W57" s="99"/>
      <c r="X57" s="99"/>
      <c r="BO57" s="2"/>
    </row>
    <row r="58" spans="1:67" s="30" customFormat="1" ht="8.25" customHeight="1">
      <c r="B58" s="41" t="str">
        <f>IF(M29&gt;43000000,D21,D22)</f>
        <v>NEIZPILDĀS</v>
      </c>
      <c r="C58" s="2"/>
      <c r="D58" s="41" t="str">
        <f>IF(M73&gt;43000000,D21,D22)</f>
        <v>NEIZPILDĀS</v>
      </c>
      <c r="E58" s="3"/>
      <c r="F58" s="41" t="str">
        <f>IF(L29&gt;43000000,D21,D22)</f>
        <v>NEIZPILDĀS</v>
      </c>
      <c r="G58" s="3"/>
      <c r="H58" s="43"/>
      <c r="I58" s="31"/>
      <c r="J58" s="101"/>
      <c r="K58" s="101"/>
      <c r="L58" s="101"/>
      <c r="M58" s="101"/>
      <c r="N58" s="101"/>
      <c r="O58" s="67"/>
      <c r="P58" s="3"/>
      <c r="S58" s="99"/>
      <c r="T58" s="99"/>
      <c r="U58" s="99"/>
      <c r="V58" s="99"/>
      <c r="W58" s="99"/>
      <c r="X58" s="99"/>
    </row>
    <row r="59" spans="1:67" s="30" customFormat="1" ht="12.75" hidden="1" customHeight="1">
      <c r="B59" s="2"/>
      <c r="C59" s="2"/>
      <c r="D59" s="2"/>
      <c r="E59" s="3"/>
      <c r="F59" s="3"/>
      <c r="G59" s="3"/>
      <c r="H59" s="50"/>
      <c r="I59" s="2"/>
      <c r="J59" s="101"/>
      <c r="K59" s="101"/>
      <c r="L59" s="101"/>
      <c r="M59" s="101"/>
      <c r="N59" s="101"/>
      <c r="O59" s="67"/>
      <c r="P59" s="3"/>
      <c r="S59" s="99"/>
      <c r="T59" s="99"/>
      <c r="U59" s="99"/>
      <c r="V59" s="99"/>
      <c r="W59" s="99"/>
      <c r="X59" s="99"/>
    </row>
    <row r="60" spans="1:67" s="30" customFormat="1" ht="13.35" customHeight="1">
      <c r="B60" s="191" t="str">
        <f>IF(AND(M27=0,M28=0,M29=0),"Jānosaka statuss",IF(AND(M28=0,M29=0),"Nav visa informācija",IF(C43=$G$21,$B$25,IF(C48=$G$21,$B$29,IF(C52=$G$21,$B$33,IF(C56=$G$21,$B$38,"Nav iespējams noteikt statusu"))))))</f>
        <v>Jānosaka statuss</v>
      </c>
      <c r="C60" s="2"/>
      <c r="D60" s="191" t="str">
        <f>IF(AND(M71=0,M72=0,M73=0),"Jānosaka statuss",IF(AND(M72=0,M73=0),"Nav visa informācija",IF(E43=$G$21,$B$25,IF(E48=$G$21,$B$29,IF(E52=$G$21,$B$33,IF(E56=$G$21,$B$38,"Nav iespējams noteikt statusu"))))))</f>
        <v>Jānosaka statuss</v>
      </c>
      <c r="E60" s="3"/>
      <c r="F60" s="191" t="str">
        <f>IF(AND(L27=0,L28=0,L29=0),"Jānosaka statuss",IF(AND(L28=0,L29=0),"Nav visa informācija",IF(G43=$G$21,$B$25,IF(G48=$G$21,$B$29,IF(G52=$G$21,$B$33,IF(G56=$G$21,$B$38,"Nav iespējams noteikt statusu"))))))</f>
        <v>Jānosaka statuss</v>
      </c>
      <c r="G60" s="3">
        <f>F42</f>
        <v>2025</v>
      </c>
      <c r="H60" s="12" t="str">
        <f>F60</f>
        <v>Jānosaka statuss</v>
      </c>
      <c r="I60" s="12"/>
      <c r="J60" s="101"/>
      <c r="K60" s="101"/>
      <c r="L60" s="101"/>
      <c r="M60" s="101"/>
      <c r="N60" s="101"/>
      <c r="O60" s="67"/>
      <c r="P60" s="3"/>
      <c r="S60" s="102"/>
      <c r="T60" s="102"/>
      <c r="U60" s="102"/>
      <c r="V60" s="102"/>
      <c r="W60" s="3"/>
    </row>
    <row r="61" spans="1:67" s="30" customFormat="1">
      <c r="B61" s="191"/>
      <c r="C61" s="2"/>
      <c r="D61" s="191"/>
      <c r="E61" s="3"/>
      <c r="F61" s="191"/>
      <c r="G61" s="3">
        <f>D42</f>
        <v>2023</v>
      </c>
      <c r="H61" s="12" t="str">
        <f>D60</f>
        <v>Jānosaka statuss</v>
      </c>
      <c r="I61" s="12"/>
      <c r="J61" s="101"/>
      <c r="K61" s="101"/>
      <c r="L61" s="101"/>
      <c r="M61" s="101"/>
      <c r="N61" s="101"/>
      <c r="O61" s="49"/>
      <c r="P61" s="3"/>
      <c r="S61" s="103"/>
      <c r="T61" s="103"/>
      <c r="U61" s="103"/>
      <c r="V61" s="103"/>
      <c r="W61" s="3"/>
    </row>
    <row r="62" spans="1:67" s="30" customFormat="1" ht="14.1" customHeight="1">
      <c r="B62" s="2"/>
      <c r="C62" s="2"/>
      <c r="D62" s="2"/>
      <c r="E62" s="3"/>
      <c r="F62" s="3"/>
      <c r="G62" s="3">
        <f>B42</f>
        <v>2024</v>
      </c>
      <c r="H62" s="12" t="str">
        <f>B60</f>
        <v>Jānosaka statuss</v>
      </c>
      <c r="I62" s="12"/>
      <c r="J62" s="101"/>
      <c r="K62" s="101"/>
      <c r="L62" s="101"/>
      <c r="M62" s="101"/>
      <c r="N62" s="101"/>
      <c r="O62" s="49"/>
      <c r="P62" s="3"/>
      <c r="S62" s="99"/>
      <c r="T62" s="99"/>
      <c r="U62" s="99"/>
      <c r="V62" s="99"/>
      <c r="W62" s="99"/>
      <c r="X62" s="99"/>
    </row>
    <row r="63" spans="1:67" s="30" customFormat="1" ht="15.75" thickBot="1">
      <c r="A63" s="2"/>
      <c r="B63" s="3"/>
      <c r="C63" s="9"/>
      <c r="D63" s="9"/>
      <c r="E63" s="7"/>
      <c r="F63" s="7"/>
      <c r="G63" s="7"/>
      <c r="H63" s="7"/>
      <c r="I63" s="6"/>
      <c r="J63" s="218" t="s">
        <v>119</v>
      </c>
      <c r="K63" s="218"/>
      <c r="L63" s="218"/>
      <c r="M63" s="115"/>
      <c r="P63" s="8" t="s">
        <v>7</v>
      </c>
      <c r="Q63" s="33"/>
      <c r="R63" s="33"/>
      <c r="S63" s="33"/>
      <c r="T63" s="33"/>
      <c r="U63" s="33"/>
      <c r="V63" s="33"/>
      <c r="W63" s="33"/>
      <c r="X63" s="33"/>
      <c r="Y63" s="33"/>
      <c r="Z63" s="33"/>
      <c r="AA63" s="33"/>
      <c r="AB63" s="33"/>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row>
    <row r="64" spans="1:67" s="49" customFormat="1" ht="15.75" thickTop="1">
      <c r="A64" s="60"/>
      <c r="B64" s="197"/>
      <c r="C64" s="197"/>
      <c r="D64" s="197"/>
      <c r="E64" s="61"/>
      <c r="G64" s="61"/>
      <c r="H64" s="61"/>
      <c r="I64" s="62"/>
      <c r="J64" s="62"/>
      <c r="K64" s="62"/>
      <c r="L64" s="62"/>
      <c r="M64" s="62"/>
      <c r="N64" s="62"/>
      <c r="O64" s="62"/>
      <c r="P64" s="43"/>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row>
    <row r="65" spans="1:66" s="49" customFormat="1" ht="14.25" customHeight="1">
      <c r="A65" s="60"/>
      <c r="B65" s="50" t="s">
        <v>141</v>
      </c>
      <c r="C65" s="50"/>
      <c r="D65" s="63"/>
      <c r="E65" s="50"/>
      <c r="F65" s="50"/>
      <c r="G65" s="64"/>
      <c r="H65" s="50"/>
      <c r="I65" s="50"/>
      <c r="J65" s="195" t="s">
        <v>10</v>
      </c>
      <c r="K65" s="195" t="s">
        <v>11</v>
      </c>
      <c r="L65" s="170" t="s">
        <v>12</v>
      </c>
      <c r="M65" s="171"/>
      <c r="N65" s="170">
        <f>N21</f>
        <v>0</v>
      </c>
      <c r="O65" s="171"/>
      <c r="P65" s="60"/>
      <c r="Q65" s="178" t="s">
        <v>13</v>
      </c>
      <c r="R65" s="178"/>
      <c r="S65" s="178" t="s">
        <v>14</v>
      </c>
      <c r="T65" s="178"/>
      <c r="U65" s="178" t="s">
        <v>15</v>
      </c>
      <c r="V65" s="178"/>
      <c r="W65" s="178" t="s">
        <v>16</v>
      </c>
      <c r="X65" s="178"/>
      <c r="Y65" s="178" t="s">
        <v>17</v>
      </c>
      <c r="Z65" s="178"/>
      <c r="AA65" s="178" t="s">
        <v>18</v>
      </c>
      <c r="AB65" s="178"/>
      <c r="AC65" s="178" t="s">
        <v>19</v>
      </c>
      <c r="AD65" s="178"/>
      <c r="AE65" s="178" t="s">
        <v>20</v>
      </c>
      <c r="AF65" s="178"/>
      <c r="AG65" s="178" t="s">
        <v>21</v>
      </c>
      <c r="AH65" s="178"/>
      <c r="AI65" s="178" t="s">
        <v>22</v>
      </c>
      <c r="AJ65" s="178"/>
      <c r="AK65" s="178" t="s">
        <v>23</v>
      </c>
      <c r="AL65" s="178"/>
      <c r="AM65" s="178" t="s">
        <v>24</v>
      </c>
      <c r="AN65" s="178"/>
      <c r="AO65" s="178" t="s">
        <v>25</v>
      </c>
      <c r="AP65" s="178"/>
      <c r="AQ65" s="178" t="s">
        <v>26</v>
      </c>
      <c r="AR65" s="178"/>
      <c r="AS65" s="178" t="s">
        <v>27</v>
      </c>
      <c r="AT65" s="178"/>
      <c r="AU65" s="178" t="s">
        <v>28</v>
      </c>
      <c r="AV65" s="178"/>
      <c r="AW65" s="178" t="s">
        <v>29</v>
      </c>
      <c r="AX65" s="178"/>
      <c r="AY65" s="178" t="s">
        <v>30</v>
      </c>
      <c r="AZ65" s="178"/>
      <c r="BA65" s="178" t="s">
        <v>31</v>
      </c>
      <c r="BB65" s="178"/>
      <c r="BC65" s="178" t="s">
        <v>32</v>
      </c>
      <c r="BD65" s="178"/>
      <c r="BE65" s="178" t="s">
        <v>33</v>
      </c>
      <c r="BF65" s="178"/>
      <c r="BG65" s="178" t="s">
        <v>34</v>
      </c>
      <c r="BH65" s="178"/>
      <c r="BI65" s="178" t="s">
        <v>35</v>
      </c>
      <c r="BJ65" s="178"/>
      <c r="BK65" s="178" t="s">
        <v>36</v>
      </c>
      <c r="BL65" s="178"/>
      <c r="BM65" s="178" t="s">
        <v>37</v>
      </c>
      <c r="BN65" s="178"/>
    </row>
    <row r="66" spans="1:66" s="49" customFormat="1" ht="14.25" customHeight="1">
      <c r="A66" s="60"/>
      <c r="B66" s="48">
        <f>IF(AND(OR(L18=1,L18=2),L30&lt;&gt;M30),1,0)</f>
        <v>0</v>
      </c>
      <c r="C66" s="48"/>
      <c r="D66" s="63"/>
      <c r="E66" s="48"/>
      <c r="F66" s="48"/>
      <c r="G66" s="64"/>
      <c r="H66" s="48"/>
      <c r="I66" s="50"/>
      <c r="J66" s="195"/>
      <c r="K66" s="195"/>
      <c r="L66" s="172"/>
      <c r="M66" s="173"/>
      <c r="N66" s="172"/>
      <c r="O66" s="173"/>
      <c r="P66" s="132" t="s">
        <v>128</v>
      </c>
      <c r="Q66" s="164"/>
      <c r="R66" s="165"/>
      <c r="S66" s="164"/>
      <c r="T66" s="165"/>
      <c r="U66" s="164"/>
      <c r="V66" s="165"/>
      <c r="W66" s="164"/>
      <c r="X66" s="165"/>
      <c r="Y66" s="164"/>
      <c r="Z66" s="165"/>
      <c r="AA66" s="164"/>
      <c r="AB66" s="165"/>
      <c r="AC66" s="164"/>
      <c r="AD66" s="165"/>
      <c r="AE66" s="164"/>
      <c r="AF66" s="165"/>
      <c r="AG66" s="164"/>
      <c r="AH66" s="165"/>
      <c r="AI66" s="164"/>
      <c r="AJ66" s="165"/>
      <c r="AK66" s="164"/>
      <c r="AL66" s="165"/>
      <c r="AM66" s="164"/>
      <c r="AN66" s="165"/>
      <c r="AO66" s="164"/>
      <c r="AP66" s="165"/>
      <c r="AQ66" s="164"/>
      <c r="AR66" s="165"/>
      <c r="AS66" s="164"/>
      <c r="AT66" s="165"/>
      <c r="AU66" s="164"/>
      <c r="AV66" s="165"/>
      <c r="AW66" s="164"/>
      <c r="AX66" s="165"/>
      <c r="AY66" s="164"/>
      <c r="AZ66" s="165"/>
      <c r="BA66" s="164"/>
      <c r="BB66" s="165"/>
      <c r="BC66" s="164"/>
      <c r="BD66" s="165"/>
      <c r="BE66" s="164"/>
      <c r="BF66" s="165"/>
      <c r="BG66" s="164"/>
      <c r="BH66" s="165"/>
      <c r="BI66" s="164"/>
      <c r="BJ66" s="165"/>
      <c r="BK66" s="164"/>
      <c r="BL66" s="165"/>
      <c r="BM66" s="164"/>
      <c r="BN66" s="165"/>
    </row>
    <row r="67" spans="1:66" s="49" customFormat="1" ht="27.75" customHeight="1">
      <c r="A67" s="60"/>
      <c r="B67" s="51">
        <f>IF(L18=0,1,0)</f>
        <v>0</v>
      </c>
      <c r="C67" s="51"/>
      <c r="D67" s="51"/>
      <c r="E67" s="51"/>
      <c r="F67" s="163" t="str">
        <f>IF(M14="JĀ","Lielais uzņēmums",IF(L18=1,L30,IF(L18=2,M30,IF(L30=M30,J27,IF(M74=L74,J71,IF(AND(L30="Lielais uzņēmums",M30="Vidējais uzņēmums",OR(M74="Mazais uzņēmums",M74="Mikro uzņēmums")),"Vidējais uzņēmums",IF(AND(L30="Vidējais uzņēmums",M30="Mazais uzņēmums",M74="Mikro uzņēmums"),"Mazais uzņēmums","Jānosaka statuss")))))))</f>
        <v>Jānosaka statuss</v>
      </c>
      <c r="G67" s="60"/>
      <c r="H67" s="51"/>
      <c r="I67" s="50"/>
      <c r="J67" s="195"/>
      <c r="K67" s="195"/>
      <c r="L67" s="172"/>
      <c r="M67" s="173"/>
      <c r="N67" s="172"/>
      <c r="O67" s="173"/>
      <c r="P67" s="154" t="s">
        <v>0</v>
      </c>
      <c r="Q67" s="177">
        <f>Q23</f>
        <v>0</v>
      </c>
      <c r="R67" s="177"/>
      <c r="S67" s="177">
        <f>S23</f>
        <v>0</v>
      </c>
      <c r="T67" s="177"/>
      <c r="U67" s="177">
        <f t="shared" ref="U67" si="48">U23</f>
        <v>0</v>
      </c>
      <c r="V67" s="177"/>
      <c r="W67" s="177">
        <f t="shared" ref="W67" si="49">W23</f>
        <v>0</v>
      </c>
      <c r="X67" s="177"/>
      <c r="Y67" s="177">
        <f t="shared" ref="Y67" si="50">Y23</f>
        <v>0</v>
      </c>
      <c r="Z67" s="177"/>
      <c r="AA67" s="177">
        <f t="shared" ref="AA67" si="51">AA23</f>
        <v>0</v>
      </c>
      <c r="AB67" s="177"/>
      <c r="AC67" s="177">
        <f t="shared" ref="AC67" si="52">AC23</f>
        <v>0</v>
      </c>
      <c r="AD67" s="177"/>
      <c r="AE67" s="177">
        <f t="shared" ref="AE67" si="53">AE23</f>
        <v>0</v>
      </c>
      <c r="AF67" s="177"/>
      <c r="AG67" s="177">
        <f t="shared" ref="AG67" si="54">AG23</f>
        <v>0</v>
      </c>
      <c r="AH67" s="177"/>
      <c r="AI67" s="177">
        <f t="shared" ref="AI67" si="55">AI23</f>
        <v>0</v>
      </c>
      <c r="AJ67" s="177"/>
      <c r="AK67" s="177">
        <f t="shared" ref="AK67" si="56">AK23</f>
        <v>0</v>
      </c>
      <c r="AL67" s="177"/>
      <c r="AM67" s="177">
        <f t="shared" ref="AM67" si="57">AM23</f>
        <v>0</v>
      </c>
      <c r="AN67" s="177"/>
      <c r="AO67" s="177">
        <f t="shared" ref="AO67" si="58">AO23</f>
        <v>0</v>
      </c>
      <c r="AP67" s="177"/>
      <c r="AQ67" s="177">
        <f t="shared" ref="AQ67" si="59">AQ23</f>
        <v>0</v>
      </c>
      <c r="AR67" s="177"/>
      <c r="AS67" s="177">
        <f t="shared" ref="AS67" si="60">AS23</f>
        <v>0</v>
      </c>
      <c r="AT67" s="177"/>
      <c r="AU67" s="177">
        <f t="shared" ref="AU67" si="61">AU23</f>
        <v>0</v>
      </c>
      <c r="AV67" s="177"/>
      <c r="AW67" s="177">
        <f t="shared" ref="AW67" si="62">AW23</f>
        <v>0</v>
      </c>
      <c r="AX67" s="177"/>
      <c r="AY67" s="177">
        <f t="shared" ref="AY67" si="63">AY23</f>
        <v>0</v>
      </c>
      <c r="AZ67" s="177"/>
      <c r="BA67" s="177">
        <f t="shared" ref="BA67" si="64">BA23</f>
        <v>0</v>
      </c>
      <c r="BB67" s="177"/>
      <c r="BC67" s="177">
        <f t="shared" ref="BC67" si="65">BC23</f>
        <v>0</v>
      </c>
      <c r="BD67" s="177"/>
      <c r="BE67" s="177">
        <f t="shared" ref="BE67" si="66">BE23</f>
        <v>0</v>
      </c>
      <c r="BF67" s="177"/>
      <c r="BG67" s="177">
        <f t="shared" ref="BG67" si="67">BG23</f>
        <v>0</v>
      </c>
      <c r="BH67" s="177"/>
      <c r="BI67" s="177">
        <f t="shared" ref="BI67" si="68">BI23</f>
        <v>0</v>
      </c>
      <c r="BJ67" s="177"/>
      <c r="BK67" s="177">
        <f t="shared" ref="BK67" si="69">BK23</f>
        <v>0</v>
      </c>
      <c r="BL67" s="177"/>
      <c r="BM67" s="177">
        <f t="shared" ref="BM67:BM68" si="70">BM23</f>
        <v>0</v>
      </c>
      <c r="BN67" s="177"/>
    </row>
    <row r="68" spans="1:66" s="49" customFormat="1" ht="14.1" customHeight="1">
      <c r="A68" s="60"/>
      <c r="B68" s="51"/>
      <c r="C68" s="51"/>
      <c r="D68" s="51"/>
      <c r="E68" s="51"/>
      <c r="F68" s="51"/>
      <c r="G68" s="60"/>
      <c r="H68" s="51"/>
      <c r="I68" s="50"/>
      <c r="J68" s="195"/>
      <c r="K68" s="195"/>
      <c r="L68" s="174"/>
      <c r="M68" s="175"/>
      <c r="N68" s="174"/>
      <c r="O68" s="175"/>
      <c r="P68" s="123" t="s">
        <v>126</v>
      </c>
      <c r="Q68" s="164">
        <f>Q24</f>
        <v>0</v>
      </c>
      <c r="R68" s="165"/>
      <c r="S68" s="164">
        <f>S24</f>
        <v>0</v>
      </c>
      <c r="T68" s="165"/>
      <c r="U68" s="164">
        <f t="shared" ref="U68" si="71">U24</f>
        <v>0</v>
      </c>
      <c r="V68" s="165"/>
      <c r="W68" s="164">
        <f t="shared" ref="W68" si="72">W24</f>
        <v>0</v>
      </c>
      <c r="X68" s="165"/>
      <c r="Y68" s="164">
        <f t="shared" ref="Y68" si="73">Y24</f>
        <v>0</v>
      </c>
      <c r="Z68" s="165"/>
      <c r="AA68" s="164">
        <f t="shared" ref="AA68" si="74">AA24</f>
        <v>0</v>
      </c>
      <c r="AB68" s="165"/>
      <c r="AC68" s="164">
        <f t="shared" ref="AC68" si="75">AC24</f>
        <v>0</v>
      </c>
      <c r="AD68" s="165"/>
      <c r="AE68" s="164">
        <f t="shared" ref="AE68" si="76">AE24</f>
        <v>0</v>
      </c>
      <c r="AF68" s="165"/>
      <c r="AG68" s="164">
        <f t="shared" ref="AG68" si="77">AG24</f>
        <v>0</v>
      </c>
      <c r="AH68" s="165"/>
      <c r="AI68" s="164">
        <f t="shared" ref="AI68" si="78">AI24</f>
        <v>0</v>
      </c>
      <c r="AJ68" s="165"/>
      <c r="AK68" s="164">
        <f t="shared" ref="AK68" si="79">AK24</f>
        <v>0</v>
      </c>
      <c r="AL68" s="165"/>
      <c r="AM68" s="164">
        <f t="shared" ref="AM68" si="80">AM24</f>
        <v>0</v>
      </c>
      <c r="AN68" s="165"/>
      <c r="AO68" s="164">
        <f t="shared" ref="AO68" si="81">AO24</f>
        <v>0</v>
      </c>
      <c r="AP68" s="165"/>
      <c r="AQ68" s="164">
        <f t="shared" ref="AQ68" si="82">AQ24</f>
        <v>0</v>
      </c>
      <c r="AR68" s="165"/>
      <c r="AS68" s="164">
        <f t="shared" ref="AS68" si="83">AS24</f>
        <v>0</v>
      </c>
      <c r="AT68" s="165"/>
      <c r="AU68" s="164">
        <f t="shared" ref="AU68" si="84">AU24</f>
        <v>0</v>
      </c>
      <c r="AV68" s="165"/>
      <c r="AW68" s="164">
        <f t="shared" ref="AW68" si="85">AW24</f>
        <v>0</v>
      </c>
      <c r="AX68" s="165"/>
      <c r="AY68" s="164">
        <f t="shared" ref="AY68" si="86">AY24</f>
        <v>0</v>
      </c>
      <c r="AZ68" s="165"/>
      <c r="BA68" s="164">
        <f t="shared" ref="BA68" si="87">BA24</f>
        <v>0</v>
      </c>
      <c r="BB68" s="165"/>
      <c r="BC68" s="164">
        <f t="shared" ref="BC68" si="88">BC24</f>
        <v>0</v>
      </c>
      <c r="BD68" s="165"/>
      <c r="BE68" s="164">
        <f t="shared" ref="BE68" si="89">BE24</f>
        <v>0</v>
      </c>
      <c r="BF68" s="165"/>
      <c r="BG68" s="164">
        <f t="shared" ref="BG68" si="90">BG24</f>
        <v>0</v>
      </c>
      <c r="BH68" s="165"/>
      <c r="BI68" s="164">
        <f t="shared" ref="BI68" si="91">BI24</f>
        <v>0</v>
      </c>
      <c r="BJ68" s="165"/>
      <c r="BK68" s="164">
        <f>BK24</f>
        <v>0</v>
      </c>
      <c r="BL68" s="165"/>
      <c r="BM68" s="164">
        <f t="shared" si="70"/>
        <v>0</v>
      </c>
      <c r="BN68" s="165"/>
    </row>
    <row r="69" spans="1:66" s="49" customFormat="1" ht="14.1" customHeight="1">
      <c r="A69" s="60"/>
      <c r="B69" s="190"/>
      <c r="C69" s="51"/>
      <c r="D69" s="60"/>
      <c r="E69" s="52"/>
      <c r="F69" s="43"/>
      <c r="G69" s="43"/>
      <c r="H69" s="52"/>
      <c r="I69" s="50"/>
      <c r="J69" s="195"/>
      <c r="K69" s="195"/>
      <c r="L69" s="192">
        <f>M25</f>
        <v>2024</v>
      </c>
      <c r="M69" s="192">
        <f>O69</f>
        <v>2023</v>
      </c>
      <c r="N69" s="77">
        <f>O25</f>
        <v>2024</v>
      </c>
      <c r="O69" s="44">
        <f>N69-1</f>
        <v>2023</v>
      </c>
      <c r="P69" s="123" t="s">
        <v>44</v>
      </c>
      <c r="Q69" s="77">
        <f t="shared" ref="Q69" si="92">$L$69</f>
        <v>2024</v>
      </c>
      <c r="R69" s="77">
        <f t="shared" ref="R69" si="93">$M$69</f>
        <v>2023</v>
      </c>
      <c r="S69" s="77">
        <f t="shared" ref="S69" si="94">$L$69</f>
        <v>2024</v>
      </c>
      <c r="T69" s="77">
        <f t="shared" ref="T69" si="95">$M$69</f>
        <v>2023</v>
      </c>
      <c r="U69" s="77">
        <f t="shared" ref="U69" si="96">$L$69</f>
        <v>2024</v>
      </c>
      <c r="V69" s="77">
        <f t="shared" ref="V69" si="97">$M$69</f>
        <v>2023</v>
      </c>
      <c r="W69" s="77">
        <f t="shared" ref="W69" si="98">$L$69</f>
        <v>2024</v>
      </c>
      <c r="X69" s="77">
        <f t="shared" ref="X69" si="99">$M$69</f>
        <v>2023</v>
      </c>
      <c r="Y69" s="77">
        <f t="shared" ref="Y69" si="100">$L$69</f>
        <v>2024</v>
      </c>
      <c r="Z69" s="77">
        <f t="shared" ref="Z69" si="101">$M$69</f>
        <v>2023</v>
      </c>
      <c r="AA69" s="77">
        <f t="shared" ref="AA69" si="102">$L$69</f>
        <v>2024</v>
      </c>
      <c r="AB69" s="77">
        <f t="shared" ref="AB69" si="103">$M$69</f>
        <v>2023</v>
      </c>
      <c r="AC69" s="77">
        <f t="shared" ref="AC69" si="104">$L$69</f>
        <v>2024</v>
      </c>
      <c r="AD69" s="77">
        <f t="shared" ref="AD69" si="105">$M$69</f>
        <v>2023</v>
      </c>
      <c r="AE69" s="77">
        <f t="shared" ref="AE69" si="106">$L$69</f>
        <v>2024</v>
      </c>
      <c r="AF69" s="77">
        <f t="shared" ref="AF69" si="107">$M$69</f>
        <v>2023</v>
      </c>
      <c r="AG69" s="77">
        <f t="shared" ref="AG69" si="108">$L$69</f>
        <v>2024</v>
      </c>
      <c r="AH69" s="77">
        <f t="shared" ref="AH69" si="109">$M$69</f>
        <v>2023</v>
      </c>
      <c r="AI69" s="77">
        <f t="shared" ref="AI69" si="110">$L$69</f>
        <v>2024</v>
      </c>
      <c r="AJ69" s="77">
        <f t="shared" ref="AJ69" si="111">$M$69</f>
        <v>2023</v>
      </c>
      <c r="AK69" s="77">
        <f t="shared" ref="AK69" si="112">$L$69</f>
        <v>2024</v>
      </c>
      <c r="AL69" s="77">
        <f t="shared" ref="AL69" si="113">$M$69</f>
        <v>2023</v>
      </c>
      <c r="AM69" s="77">
        <f t="shared" ref="AM69" si="114">$L$69</f>
        <v>2024</v>
      </c>
      <c r="AN69" s="77">
        <f t="shared" ref="AN69" si="115">$M$69</f>
        <v>2023</v>
      </c>
      <c r="AO69" s="77">
        <f t="shared" ref="AO69" si="116">$L$69</f>
        <v>2024</v>
      </c>
      <c r="AP69" s="77">
        <f t="shared" ref="AP69" si="117">$M$69</f>
        <v>2023</v>
      </c>
      <c r="AQ69" s="77">
        <f t="shared" ref="AQ69" si="118">$L$69</f>
        <v>2024</v>
      </c>
      <c r="AR69" s="77">
        <f t="shared" ref="AR69" si="119">$M$69</f>
        <v>2023</v>
      </c>
      <c r="AS69" s="77">
        <f t="shared" ref="AS69" si="120">$L$69</f>
        <v>2024</v>
      </c>
      <c r="AT69" s="77">
        <f t="shared" ref="AT69" si="121">$M$69</f>
        <v>2023</v>
      </c>
      <c r="AU69" s="77">
        <f t="shared" ref="AU69" si="122">$L$69</f>
        <v>2024</v>
      </c>
      <c r="AV69" s="77">
        <f t="shared" ref="AV69" si="123">$M$69</f>
        <v>2023</v>
      </c>
      <c r="AW69" s="77">
        <f t="shared" ref="AW69" si="124">$L$69</f>
        <v>2024</v>
      </c>
      <c r="AX69" s="77">
        <f t="shared" ref="AX69" si="125">$M$69</f>
        <v>2023</v>
      </c>
      <c r="AY69" s="77">
        <f t="shared" ref="AY69" si="126">$L$69</f>
        <v>2024</v>
      </c>
      <c r="AZ69" s="77">
        <f t="shared" ref="AZ69" si="127">$M$69</f>
        <v>2023</v>
      </c>
      <c r="BA69" s="77">
        <f t="shared" ref="BA69" si="128">$L$69</f>
        <v>2024</v>
      </c>
      <c r="BB69" s="77">
        <f t="shared" ref="BB69" si="129">$M$69</f>
        <v>2023</v>
      </c>
      <c r="BC69" s="77">
        <f t="shared" ref="BC69" si="130">$L$69</f>
        <v>2024</v>
      </c>
      <c r="BD69" s="77">
        <f t="shared" ref="BD69" si="131">$M$69</f>
        <v>2023</v>
      </c>
      <c r="BE69" s="77">
        <f t="shared" ref="BE69" si="132">$L$69</f>
        <v>2024</v>
      </c>
      <c r="BF69" s="77">
        <f t="shared" ref="BF69" si="133">$M$69</f>
        <v>2023</v>
      </c>
      <c r="BG69" s="77">
        <f t="shared" ref="BG69" si="134">$L$69</f>
        <v>2024</v>
      </c>
      <c r="BH69" s="77">
        <f t="shared" ref="BH69" si="135">$M$69</f>
        <v>2023</v>
      </c>
      <c r="BI69" s="77">
        <f t="shared" ref="BI69" si="136">$L$69</f>
        <v>2024</v>
      </c>
      <c r="BJ69" s="77">
        <f t="shared" ref="BJ69" si="137">$M$69</f>
        <v>2023</v>
      </c>
      <c r="BK69" s="77">
        <f t="shared" ref="BK69" si="138">$L$69</f>
        <v>2024</v>
      </c>
      <c r="BL69" s="77">
        <f t="shared" ref="BL69" si="139">$M$69</f>
        <v>2023</v>
      </c>
      <c r="BM69" s="77">
        <f t="shared" ref="BM69" si="140">$L$69</f>
        <v>2024</v>
      </c>
      <c r="BN69" s="77">
        <f t="shared" ref="BN69" si="141">$M$69</f>
        <v>2023</v>
      </c>
    </row>
    <row r="70" spans="1:66" s="49" customFormat="1" ht="14.1" customHeight="1">
      <c r="A70" s="60"/>
      <c r="B70" s="190"/>
      <c r="C70" s="51"/>
      <c r="D70" s="60"/>
      <c r="E70" s="53"/>
      <c r="F70" s="43"/>
      <c r="G70" s="43"/>
      <c r="H70" s="53"/>
      <c r="I70" s="50"/>
      <c r="J70" s="195"/>
      <c r="K70" s="195"/>
      <c r="L70" s="192"/>
      <c r="M70" s="192"/>
      <c r="N70" s="78">
        <f>O26</f>
        <v>1</v>
      </c>
      <c r="O70" s="79">
        <f>N26</f>
        <v>1</v>
      </c>
      <c r="P70" s="132" t="s">
        <v>129</v>
      </c>
      <c r="Q70" s="83">
        <f>R26</f>
        <v>0</v>
      </c>
      <c r="R70" s="24">
        <f>R26</f>
        <v>0</v>
      </c>
      <c r="S70" s="83">
        <f>T26</f>
        <v>0</v>
      </c>
      <c r="T70" s="24">
        <f>T26</f>
        <v>0</v>
      </c>
      <c r="U70" s="83">
        <f>V26</f>
        <v>0</v>
      </c>
      <c r="V70" s="24">
        <f>V26</f>
        <v>0</v>
      </c>
      <c r="W70" s="83">
        <f>X26</f>
        <v>0</v>
      </c>
      <c r="X70" s="24">
        <f>X26</f>
        <v>0</v>
      </c>
      <c r="Y70" s="83">
        <f>Z26</f>
        <v>0</v>
      </c>
      <c r="Z70" s="24">
        <f>Z26</f>
        <v>0</v>
      </c>
      <c r="AA70" s="83">
        <f>AB26</f>
        <v>0</v>
      </c>
      <c r="AB70" s="24">
        <f>AB26</f>
        <v>0</v>
      </c>
      <c r="AC70" s="83">
        <f>AD26</f>
        <v>0</v>
      </c>
      <c r="AD70" s="24">
        <f>AD26</f>
        <v>0</v>
      </c>
      <c r="AE70" s="83">
        <f>AF26</f>
        <v>0</v>
      </c>
      <c r="AF70" s="24">
        <f>AF26</f>
        <v>0</v>
      </c>
      <c r="AG70" s="83">
        <f>AH26</f>
        <v>0</v>
      </c>
      <c r="AH70" s="24">
        <f>AH26</f>
        <v>0</v>
      </c>
      <c r="AI70" s="83">
        <f>AJ26</f>
        <v>0</v>
      </c>
      <c r="AJ70" s="24">
        <f>AJ26</f>
        <v>0</v>
      </c>
      <c r="AK70" s="83">
        <f>AL26</f>
        <v>0</v>
      </c>
      <c r="AL70" s="24">
        <f>AL26</f>
        <v>0</v>
      </c>
      <c r="AM70" s="83">
        <f>AN26</f>
        <v>0</v>
      </c>
      <c r="AN70" s="24">
        <f>AN26</f>
        <v>0</v>
      </c>
      <c r="AO70" s="83">
        <f>AP26</f>
        <v>0</v>
      </c>
      <c r="AP70" s="24">
        <f>AP26</f>
        <v>0</v>
      </c>
      <c r="AQ70" s="83">
        <f>AR26</f>
        <v>0</v>
      </c>
      <c r="AR70" s="24">
        <f>AR26</f>
        <v>0</v>
      </c>
      <c r="AS70" s="83">
        <f>AT26</f>
        <v>0</v>
      </c>
      <c r="AT70" s="24">
        <f>AT26</f>
        <v>0</v>
      </c>
      <c r="AU70" s="83">
        <f>AV26</f>
        <v>0</v>
      </c>
      <c r="AV70" s="24">
        <f>AV26</f>
        <v>0</v>
      </c>
      <c r="AW70" s="83">
        <f>AX26</f>
        <v>0</v>
      </c>
      <c r="AX70" s="24">
        <f>AX26</f>
        <v>0</v>
      </c>
      <c r="AY70" s="83">
        <f>AZ26</f>
        <v>0</v>
      </c>
      <c r="AZ70" s="24">
        <f>AZ26</f>
        <v>0</v>
      </c>
      <c r="BA70" s="83">
        <f>BB26</f>
        <v>0</v>
      </c>
      <c r="BB70" s="24">
        <f>BB26</f>
        <v>0</v>
      </c>
      <c r="BC70" s="83">
        <f>BD26</f>
        <v>0</v>
      </c>
      <c r="BD70" s="24">
        <f>BD26</f>
        <v>0</v>
      </c>
      <c r="BE70" s="83">
        <f>BF26</f>
        <v>0</v>
      </c>
      <c r="BF70" s="24">
        <f>BF26</f>
        <v>0</v>
      </c>
      <c r="BG70" s="83">
        <f>BH26</f>
        <v>0</v>
      </c>
      <c r="BH70" s="24">
        <f>BH26</f>
        <v>0</v>
      </c>
      <c r="BI70" s="83">
        <f>BJ26</f>
        <v>0</v>
      </c>
      <c r="BJ70" s="24">
        <f>BJ26</f>
        <v>0</v>
      </c>
      <c r="BK70" s="83">
        <f>BL26</f>
        <v>0</v>
      </c>
      <c r="BL70" s="24">
        <f>BL26</f>
        <v>0</v>
      </c>
      <c r="BM70" s="83">
        <f>BN26</f>
        <v>0</v>
      </c>
      <c r="BN70" s="24">
        <f>BN26</f>
        <v>0</v>
      </c>
    </row>
    <row r="71" spans="1:66" s="49" customFormat="1">
      <c r="A71" s="60"/>
      <c r="B71" s="190"/>
      <c r="C71" s="51"/>
      <c r="D71" s="60"/>
      <c r="E71" s="53"/>
      <c r="F71" s="43"/>
      <c r="G71" s="43"/>
      <c r="H71" s="53"/>
      <c r="I71" s="50"/>
      <c r="J71" s="193" t="str">
        <f>IF(AND(L71=0,M71=0,L72=0,M72=0,L73=0,M73=0),"Jānosaka statuss",IF(L74=M74,M30,IF(AND(L74&lt;&gt;M74,L18="Vairāk"),"Jāvērtē papildus gads","Nav iespējams noteikt statusu")))</f>
        <v>Jānosaka statuss</v>
      </c>
      <c r="K71" s="80" t="s">
        <v>42</v>
      </c>
      <c r="L71" s="45">
        <f>M27</f>
        <v>0</v>
      </c>
      <c r="M71" s="45">
        <f>O71*O$70+R71*R$70+T71*T$70+V71*V$70+X71*X$70+Z71*Z$70+AB71*AB$70+AD71*AD$70+AF71*AF$70+AH71*AH$70+AJ71*AJ$70+AL71*AL$70+AN71*AN$70+AP71*AP$70+AR71*AR$70+AT71*AT$70+AV71*AV$70+AX71*AX$70+AZ71*AZ$70+BB71*BB$70+BD71*BD$70+BF71*BF$70+BH71*BH$70+BJ71*BJ$70+BL71*BL$70+BN71*BN$70+$R$82*R83+$T$82*T83+$V$82*V83+$X$82*X83+$Z$82*Z83+$AB$82*AB83+$AD$82*AD83+$AF$82*AF83+$AH$82*AH83+$AJ$82*AJ83+$AL$82*AL83+$AN$82*AN83+$AP$82*AP83+$AR$82*AR83+$AT$82*AT83+$AV$82*AV83+$AX$82*AX83+$AZ$82*AZ83+$BB$82*BB83+$BD$82*BD83+$BF$82*BF83+$BH$82*BH83+$BJ$82*BJ83+$BL$82*BL83+$BN$82*BN83+$R$94*R95+$T$94*T95+$V$94*V95+$X$94*X95+$Z$94*Z95+$AB$94*AB95+$AD$94*AD95+$AF$94*AF95+$AH$94*AH95+$AJ$94*AJ95+$AL$94*AL95+$AN$94*AN95+$AP$94*AP95+$AR$94*AR95+$AT$94*AT95+$AV$94*AV95+$AX$94*AX95+$AZ$94*AZ95+$BB$94*BB95+$BD$94*BD95+$BF$94*BF95+$BH$94*BH95+$BJ$94*BJ95+$BL$94*BL95+$BN$94*BN95</f>
        <v>0</v>
      </c>
      <c r="N71" s="81">
        <f>O27</f>
        <v>0</v>
      </c>
      <c r="O71" s="25"/>
      <c r="P71" s="124" t="s">
        <v>42</v>
      </c>
      <c r="Q71" s="81">
        <f>R27</f>
        <v>0</v>
      </c>
      <c r="R71" s="26"/>
      <c r="S71" s="81">
        <f>T27</f>
        <v>0</v>
      </c>
      <c r="T71" s="26"/>
      <c r="U71" s="81">
        <f>V27</f>
        <v>0</v>
      </c>
      <c r="V71" s="26"/>
      <c r="W71" s="81">
        <f>X27</f>
        <v>0</v>
      </c>
      <c r="X71" s="26"/>
      <c r="Y71" s="81">
        <f>Z27</f>
        <v>0</v>
      </c>
      <c r="Z71" s="26"/>
      <c r="AA71" s="81">
        <f>AB27</f>
        <v>0</v>
      </c>
      <c r="AB71" s="26"/>
      <c r="AC71" s="81">
        <f>AD27</f>
        <v>0</v>
      </c>
      <c r="AD71" s="26"/>
      <c r="AE71" s="81">
        <f>AF27</f>
        <v>0</v>
      </c>
      <c r="AF71" s="26"/>
      <c r="AG71" s="81">
        <f>AH27</f>
        <v>0</v>
      </c>
      <c r="AH71" s="26"/>
      <c r="AI71" s="81">
        <f>AJ27</f>
        <v>0</v>
      </c>
      <c r="AJ71" s="26"/>
      <c r="AK71" s="81">
        <f>AL27</f>
        <v>0</v>
      </c>
      <c r="AL71" s="26"/>
      <c r="AM71" s="81">
        <f>AN27</f>
        <v>0</v>
      </c>
      <c r="AN71" s="26"/>
      <c r="AO71" s="84">
        <f>AP27</f>
        <v>0</v>
      </c>
      <c r="AP71" s="26"/>
      <c r="AQ71" s="84">
        <f>AR27</f>
        <v>0</v>
      </c>
      <c r="AR71" s="26"/>
      <c r="AS71" s="84">
        <f>AT27</f>
        <v>0</v>
      </c>
      <c r="AT71" s="26"/>
      <c r="AU71" s="84">
        <f>AV27</f>
        <v>0</v>
      </c>
      <c r="AV71" s="26"/>
      <c r="AW71" s="84">
        <f>AX27</f>
        <v>0</v>
      </c>
      <c r="AX71" s="26"/>
      <c r="AY71" s="84">
        <f>AZ27</f>
        <v>0</v>
      </c>
      <c r="AZ71" s="26"/>
      <c r="BA71" s="84">
        <f>BB27</f>
        <v>0</v>
      </c>
      <c r="BB71" s="26"/>
      <c r="BC71" s="84">
        <f>BD27</f>
        <v>0</v>
      </c>
      <c r="BD71" s="26"/>
      <c r="BE71" s="84">
        <f>BF27</f>
        <v>0</v>
      </c>
      <c r="BF71" s="26"/>
      <c r="BG71" s="84">
        <f>BH27</f>
        <v>0</v>
      </c>
      <c r="BH71" s="26"/>
      <c r="BI71" s="84">
        <f>BJ27</f>
        <v>0</v>
      </c>
      <c r="BJ71" s="26"/>
      <c r="BK71" s="84">
        <f>BL27</f>
        <v>0</v>
      </c>
      <c r="BL71" s="26"/>
      <c r="BM71" s="84">
        <f>BN27</f>
        <v>0</v>
      </c>
      <c r="BN71" s="26"/>
    </row>
    <row r="72" spans="1:66" s="49" customFormat="1">
      <c r="A72" s="60"/>
      <c r="B72" s="65"/>
      <c r="C72" s="51"/>
      <c r="D72" s="60"/>
      <c r="E72" s="52"/>
      <c r="F72" s="43"/>
      <c r="G72" s="43"/>
      <c r="H72" s="52"/>
      <c r="I72" s="50"/>
      <c r="J72" s="193"/>
      <c r="K72" s="80" t="s">
        <v>45</v>
      </c>
      <c r="L72" s="45">
        <f>M28</f>
        <v>0</v>
      </c>
      <c r="M72" s="45">
        <f t="shared" ref="M72" si="142">O72*O$70+R72*R$70+T72*T$70+V72*V$70+X72*X$70+Z72*Z$70+AB72*AB$70+AD72*AD$70+AF72*AF$70+AH72*AH$70+AJ72*AJ$70+AL72*AL$70+AN72*AN$70+AP72*AP$70+AR72*AR$70+AT72*AT$70+AV72*AV$70+AX72*AX$70+AZ72*AZ$70+BB72*BB$70+BD72*BD$70+BF72*BF$70+BH72*BH$70+BJ72*BJ$70+BL72*BL$70+BN72*BN$70+$R$82*R84+$T$82*T84+$V$82*V84+$X$82*X84+$Z$82*Z84+$AB$82*AB84+$AD$82*AD84+$AF$82*AF84+$AH$82*AH84+$AJ$82*AJ84+$AL$82*AL84+$AN$82*AN84+$AP$82*AP84+$AR$82*AR84+$AT$82*AT84+$AV$82*AV84+$AX$82*AX84+$AZ$82*AZ84+$BB$82*BB84+$BD$82*BD84+$BF$82*BF84+$BH$82*BH84+$BJ$82*BJ84+$BL$82*BL84+$BN$82*BN84+$R$94*R96+$T$94*T96+$V$94*V96+$X$94*X96+$Z$94*Z96+$AB$94*AB96+$AD$94*AD96+$AF$94*AF96+$AH$94*AH96+$AJ$94*AJ96+$AL$94*AL96+$AN$94*AN96+$AP$94*AP96+$AR$94*AR96+$AT$94*AT96+$AV$94*AV96+$AX$94*AX96+$AZ$94*AZ96+$BB$94*BB96+$BD$94*BD96+$BF$94*BF96+$BH$94*BH96+$BJ$94*BJ96+$BL$94*BL96+$BN$94*BN96</f>
        <v>0</v>
      </c>
      <c r="N72" s="81">
        <f>O28</f>
        <v>0</v>
      </c>
      <c r="O72" s="25"/>
      <c r="P72" s="124" t="s">
        <v>45</v>
      </c>
      <c r="Q72" s="81">
        <f>R28</f>
        <v>0</v>
      </c>
      <c r="R72" s="25"/>
      <c r="S72" s="81">
        <f>T28</f>
        <v>0</v>
      </c>
      <c r="T72" s="25"/>
      <c r="U72" s="81">
        <f>V28</f>
        <v>0</v>
      </c>
      <c r="V72" s="25"/>
      <c r="W72" s="81">
        <f>X28</f>
        <v>0</v>
      </c>
      <c r="X72" s="25"/>
      <c r="Y72" s="81">
        <f>Z28</f>
        <v>0</v>
      </c>
      <c r="Z72" s="25"/>
      <c r="AA72" s="81">
        <f>AB28</f>
        <v>0</v>
      </c>
      <c r="AB72" s="25"/>
      <c r="AC72" s="81">
        <f>AD28</f>
        <v>0</v>
      </c>
      <c r="AD72" s="25"/>
      <c r="AE72" s="81">
        <f>AF28</f>
        <v>0</v>
      </c>
      <c r="AF72" s="25"/>
      <c r="AG72" s="81">
        <f>AH28</f>
        <v>0</v>
      </c>
      <c r="AH72" s="25"/>
      <c r="AI72" s="81">
        <f>AJ28</f>
        <v>0</v>
      </c>
      <c r="AJ72" s="25"/>
      <c r="AK72" s="81">
        <f>AL28</f>
        <v>0</v>
      </c>
      <c r="AL72" s="25"/>
      <c r="AM72" s="81">
        <f>AN28</f>
        <v>0</v>
      </c>
      <c r="AN72" s="25"/>
      <c r="AO72" s="81">
        <f>AP28</f>
        <v>0</v>
      </c>
      <c r="AP72" s="25"/>
      <c r="AQ72" s="81">
        <f>AR28</f>
        <v>0</v>
      </c>
      <c r="AR72" s="25"/>
      <c r="AS72" s="81">
        <f>AT28</f>
        <v>0</v>
      </c>
      <c r="AT72" s="25"/>
      <c r="AU72" s="81">
        <f>AV28</f>
        <v>0</v>
      </c>
      <c r="AV72" s="25"/>
      <c r="AW72" s="81">
        <f>AX28</f>
        <v>0</v>
      </c>
      <c r="AX72" s="25"/>
      <c r="AY72" s="81">
        <f>AZ28</f>
        <v>0</v>
      </c>
      <c r="AZ72" s="25"/>
      <c r="BA72" s="81">
        <f>BB28</f>
        <v>0</v>
      </c>
      <c r="BB72" s="25"/>
      <c r="BC72" s="81">
        <f>BD28</f>
        <v>0</v>
      </c>
      <c r="BD72" s="25"/>
      <c r="BE72" s="81">
        <f>BF28</f>
        <v>0</v>
      </c>
      <c r="BF72" s="25"/>
      <c r="BG72" s="81">
        <f>BH28</f>
        <v>0</v>
      </c>
      <c r="BH72" s="25"/>
      <c r="BI72" s="81">
        <f>BJ28</f>
        <v>0</v>
      </c>
      <c r="BJ72" s="25"/>
      <c r="BK72" s="81">
        <f>BL28</f>
        <v>0</v>
      </c>
      <c r="BL72" s="25"/>
      <c r="BM72" s="81">
        <f>BN28</f>
        <v>0</v>
      </c>
      <c r="BN72" s="25"/>
    </row>
    <row r="73" spans="1:66" s="49" customFormat="1">
      <c r="A73" s="60"/>
      <c r="B73" s="190"/>
      <c r="C73" s="51"/>
      <c r="D73" s="66"/>
      <c r="E73" s="52"/>
      <c r="F73" s="43"/>
      <c r="G73" s="43"/>
      <c r="H73" s="52"/>
      <c r="I73" s="50"/>
      <c r="J73" s="193"/>
      <c r="K73" s="80" t="s">
        <v>49</v>
      </c>
      <c r="L73" s="45">
        <f>M29</f>
        <v>0</v>
      </c>
      <c r="M73" s="45">
        <f>O73*O$70+R73*R$70+T73*T$70+V73*V$70+X73*X$70+Z73*Z$70+AB73*AB$70+AD73*AD$70+AF73*AF$70+AH73*AH$70+AJ73*AJ$70+AL73*AL$70+AN73*AN$70+AP73*AP$70+AR73*AR$70+AT73*AT$70+AV73*AV$70+AX73*AX$70+AZ73*AZ$70+BB73*BB$70+BD73*BD$70+BF73*BF$70+BH73*BH$70+BJ73*BJ$70+BL73*BL$70+BN73*BN$70+$R$82*R85+$T$82*T85+$V$82*V85+$X$82*X85+$Z$82*Z85+$AB$82*AB85+$AD$82*AD85+$AF$82*AF85+$AH$82*AH85+$AJ$82*AJ85+$AL$82*AL85+$AN$82*AN85+$AP$82*AP85+$AR$82*AR85+$AT$82*AT85+$AV$82*AV85+$AX$82*AX85+$AZ$82*AZ85+$BB$82*BB85+$BD$82*BD85+$BF$82*BF85+$BH$82*BH85+$BJ$82*BJ85+$BL$82*BL85+$BN$82*BN85+$R$94*R97+$T$94*T97+$V$94*V97+$X$94*X97+$Z$94*Z97+$AB$94*AB97+$AD$94*AD97+$AF$94*AF97+$AH$94*AH97+$AJ$94*AJ97+$AL$94*AL97+$AN$94*AN97+$AP$94*AP97+$AR$94*AR97+$AT$94*AT97+$AV$94*AV97+$AX$94*AX97+$AZ$94*AZ97+$BB$94*BB97+$BD$94*BD97+$BF$94*BF97+$BH$94*BH97+$BJ$94*BJ97+$BL$94*BL97+$BN$94*BN97</f>
        <v>0</v>
      </c>
      <c r="N73" s="81">
        <f>O29</f>
        <v>0</v>
      </c>
      <c r="O73" s="25"/>
      <c r="P73" s="124" t="s">
        <v>49</v>
      </c>
      <c r="Q73" s="81">
        <f>R29</f>
        <v>0</v>
      </c>
      <c r="R73" s="25"/>
      <c r="S73" s="81">
        <f>T29</f>
        <v>0</v>
      </c>
      <c r="T73" s="25"/>
      <c r="U73" s="81">
        <f>V29</f>
        <v>0</v>
      </c>
      <c r="V73" s="25"/>
      <c r="W73" s="81">
        <f>X29</f>
        <v>0</v>
      </c>
      <c r="X73" s="25"/>
      <c r="Y73" s="81">
        <f>Z29</f>
        <v>0</v>
      </c>
      <c r="Z73" s="25"/>
      <c r="AA73" s="81">
        <f>AB29</f>
        <v>0</v>
      </c>
      <c r="AB73" s="25"/>
      <c r="AC73" s="81">
        <f>AD29</f>
        <v>0</v>
      </c>
      <c r="AD73" s="25"/>
      <c r="AE73" s="81">
        <f>AF29</f>
        <v>0</v>
      </c>
      <c r="AF73" s="25"/>
      <c r="AG73" s="81">
        <f>AH29</f>
        <v>0</v>
      </c>
      <c r="AH73" s="25"/>
      <c r="AI73" s="81">
        <f>AJ29</f>
        <v>0</v>
      </c>
      <c r="AJ73" s="25"/>
      <c r="AK73" s="81">
        <f>AL29</f>
        <v>0</v>
      </c>
      <c r="AL73" s="25"/>
      <c r="AM73" s="81">
        <f>AN29</f>
        <v>0</v>
      </c>
      <c r="AN73" s="25"/>
      <c r="AO73" s="81">
        <f>AP29</f>
        <v>0</v>
      </c>
      <c r="AP73" s="25"/>
      <c r="AQ73" s="81">
        <f>AR29</f>
        <v>0</v>
      </c>
      <c r="AR73" s="25"/>
      <c r="AS73" s="81">
        <f>AT29</f>
        <v>0</v>
      </c>
      <c r="AT73" s="25"/>
      <c r="AU73" s="81">
        <f>AV29</f>
        <v>0</v>
      </c>
      <c r="AV73" s="25"/>
      <c r="AW73" s="81">
        <f>AX29</f>
        <v>0</v>
      </c>
      <c r="AX73" s="25"/>
      <c r="AY73" s="81">
        <f>AZ29</f>
        <v>0</v>
      </c>
      <c r="AZ73" s="25"/>
      <c r="BA73" s="81">
        <f>BB29</f>
        <v>0</v>
      </c>
      <c r="BB73" s="25"/>
      <c r="BC73" s="81">
        <f>BD29</f>
        <v>0</v>
      </c>
      <c r="BD73" s="25"/>
      <c r="BE73" s="81">
        <f>BF29</f>
        <v>0</v>
      </c>
      <c r="BF73" s="25"/>
      <c r="BG73" s="81">
        <f>BH29</f>
        <v>0</v>
      </c>
      <c r="BH73" s="25"/>
      <c r="BI73" s="81">
        <f>BJ29</f>
        <v>0</v>
      </c>
      <c r="BJ73" s="25"/>
      <c r="BK73" s="81">
        <f>BL29</f>
        <v>0</v>
      </c>
      <c r="BL73" s="25"/>
      <c r="BM73" s="81">
        <f>BN29</f>
        <v>0</v>
      </c>
      <c r="BN73" s="25"/>
    </row>
    <row r="74" spans="1:66" s="49" customFormat="1" ht="32.25" customHeight="1">
      <c r="B74" s="190"/>
      <c r="C74" s="51"/>
      <c r="D74" s="66"/>
      <c r="E74" s="53"/>
      <c r="F74" s="43"/>
      <c r="G74" s="43"/>
      <c r="H74" s="53"/>
      <c r="I74" s="50"/>
      <c r="J74" s="50"/>
      <c r="K74" s="50"/>
      <c r="L74" s="194" t="str">
        <f>VLOOKUP(L69,G60:H62,2,FALSE)</f>
        <v>Jānosaka statuss</v>
      </c>
      <c r="M74" s="194" t="str">
        <f>VLOOKUP(M69,G60:H62,2,FALSE)</f>
        <v>Jānosaka statuss</v>
      </c>
      <c r="N74" s="167" t="str">
        <f>IF(N69-O69&gt;1,"Gadiem jābūt secīgiem!","")</f>
        <v/>
      </c>
      <c r="O74" s="168"/>
      <c r="P74" s="97" t="s">
        <v>51</v>
      </c>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c r="BF74" s="176"/>
      <c r="BG74" s="176"/>
      <c r="BH74" s="176"/>
      <c r="BI74" s="176"/>
      <c r="BJ74" s="176"/>
      <c r="BK74" s="176"/>
      <c r="BL74" s="176"/>
      <c r="BM74" s="176"/>
      <c r="BN74" s="176"/>
    </row>
    <row r="75" spans="1:66" s="49" customFormat="1">
      <c r="B75" s="190"/>
      <c r="C75" s="51"/>
      <c r="D75" s="66"/>
      <c r="E75" s="53"/>
      <c r="F75" s="43"/>
      <c r="G75" s="43"/>
      <c r="H75" s="53"/>
      <c r="I75" s="50"/>
      <c r="K75" s="67"/>
      <c r="L75" s="194"/>
      <c r="M75" s="194"/>
      <c r="N75" s="50"/>
      <c r="O75" s="50"/>
      <c r="P75" s="98"/>
      <c r="Q75" s="50"/>
      <c r="R75" s="50"/>
      <c r="S75" s="50"/>
      <c r="T75" s="50"/>
      <c r="U75" s="50"/>
      <c r="V75" s="50"/>
      <c r="W75" s="50"/>
    </row>
    <row r="76" spans="1:66" s="49" customFormat="1">
      <c r="B76" s="65"/>
      <c r="C76" s="51"/>
      <c r="D76" s="66"/>
      <c r="E76" s="52"/>
      <c r="F76" s="43"/>
      <c r="G76" s="43"/>
      <c r="H76" s="52"/>
      <c r="I76" s="50"/>
      <c r="J76" s="68"/>
      <c r="K76" s="68"/>
      <c r="L76" s="68"/>
      <c r="M76" s="68"/>
      <c r="N76" s="68"/>
      <c r="O76" s="68"/>
      <c r="P76" s="98"/>
      <c r="Q76" s="69"/>
      <c r="R76" s="50"/>
      <c r="S76" s="50"/>
      <c r="T76" s="50"/>
      <c r="U76" s="50"/>
      <c r="V76" s="50"/>
      <c r="W76" s="50"/>
    </row>
    <row r="77" spans="1:66" s="49" customFormat="1" ht="15.75">
      <c r="B77" s="190"/>
      <c r="C77" s="51"/>
      <c r="D77" s="66"/>
      <c r="E77" s="52"/>
      <c r="F77" s="43"/>
      <c r="G77" s="43"/>
      <c r="H77" s="52"/>
      <c r="I77" s="70"/>
      <c r="J77" s="107" t="s">
        <v>59</v>
      </c>
      <c r="K77" s="68"/>
      <c r="L77" s="68"/>
      <c r="M77" s="68"/>
      <c r="N77" s="68"/>
      <c r="O77" s="68"/>
      <c r="P77" s="97"/>
      <c r="Q77" s="178" t="s">
        <v>61</v>
      </c>
      <c r="R77" s="178"/>
      <c r="S77" s="178" t="s">
        <v>62</v>
      </c>
      <c r="T77" s="178"/>
      <c r="U77" s="178" t="s">
        <v>63</v>
      </c>
      <c r="V77" s="178"/>
      <c r="W77" s="178" t="s">
        <v>64</v>
      </c>
      <c r="X77" s="178"/>
      <c r="Y77" s="178" t="s">
        <v>65</v>
      </c>
      <c r="Z77" s="178"/>
      <c r="AA77" s="178" t="s">
        <v>66</v>
      </c>
      <c r="AB77" s="178"/>
      <c r="AC77" s="178" t="s">
        <v>67</v>
      </c>
      <c r="AD77" s="178"/>
      <c r="AE77" s="178" t="s">
        <v>68</v>
      </c>
      <c r="AF77" s="178"/>
      <c r="AG77" s="178" t="s">
        <v>69</v>
      </c>
      <c r="AH77" s="178"/>
      <c r="AI77" s="178" t="s">
        <v>70</v>
      </c>
      <c r="AJ77" s="178"/>
      <c r="AK77" s="178" t="s">
        <v>71</v>
      </c>
      <c r="AL77" s="178"/>
      <c r="AM77" s="178" t="s">
        <v>72</v>
      </c>
      <c r="AN77" s="178"/>
      <c r="AO77" s="178" t="s">
        <v>73</v>
      </c>
      <c r="AP77" s="178"/>
      <c r="AQ77" s="178" t="s">
        <v>74</v>
      </c>
      <c r="AR77" s="178"/>
      <c r="AS77" s="178" t="s">
        <v>75</v>
      </c>
      <c r="AT77" s="178"/>
      <c r="AU77" s="178" t="s">
        <v>76</v>
      </c>
      <c r="AV77" s="178"/>
      <c r="AW77" s="178" t="s">
        <v>77</v>
      </c>
      <c r="AX77" s="178"/>
      <c r="AY77" s="178" t="s">
        <v>78</v>
      </c>
      <c r="AZ77" s="178"/>
      <c r="BA77" s="178" t="s">
        <v>79</v>
      </c>
      <c r="BB77" s="178"/>
      <c r="BC77" s="178" t="s">
        <v>80</v>
      </c>
      <c r="BD77" s="178"/>
      <c r="BE77" s="178" t="s">
        <v>81</v>
      </c>
      <c r="BF77" s="178"/>
      <c r="BG77" s="178" t="s">
        <v>82</v>
      </c>
      <c r="BH77" s="178"/>
      <c r="BI77" s="178" t="s">
        <v>83</v>
      </c>
      <c r="BJ77" s="178"/>
      <c r="BK77" s="178" t="s">
        <v>84</v>
      </c>
      <c r="BL77" s="178"/>
      <c r="BM77" s="178" t="s">
        <v>85</v>
      </c>
      <c r="BN77" s="178"/>
    </row>
    <row r="78" spans="1:66" s="60" customFormat="1" ht="13.35" customHeight="1">
      <c r="A78" s="49"/>
      <c r="B78" s="190"/>
      <c r="C78" s="51"/>
      <c r="D78" s="66"/>
      <c r="E78" s="53"/>
      <c r="F78" s="43"/>
      <c r="G78" s="43"/>
      <c r="H78" s="53"/>
      <c r="I78" s="70"/>
      <c r="J78" s="216" t="str">
        <f>J33</f>
        <v>Piezīmēs norāda tādu informāciju kā, piemēram,
- konsolidācijā ietvertie uzņēmumi, ja tiek izmantoti konsolidētā gada pārskata dati (šajā gadījumā nepilda atsevišķi datus par konsolidācijā ietvertajiem uzņēmumiem);
- fizisko personu grupas identificēšana (ja saistība veidojas caur fizisko personu grupu, norāda konkrētas personas);
- ja saistība veidojas caur Līgumu/vienošanos par noteicošās ietekmes* veidošanos - norāda fizisko personu vai uzņēmumu, kuram šīs tiesības piešķirtas;
- ja saistības pārtrūkst, jo noslēgts Līgums/vienošanās par noteicošās ietekmes* veidošanos - norāda fizisko personu vai uzņēmumu, kuram šīs tiesības noņemtas kā rezultātā turpmāko saistību neiekļauj deklarācijā;
- ka uzņēmums ir jaundibināts un tiek izmantota finanšu prognoze vai operatīvais pārskats;
- ja ir atšķirīgi finanšu periodi objektīvu apstākļu dēļ;
-uzņēmums ticis pārpirkts un tāpēc deklarācijā tiek pildīta informācija kopš tā brīža/gada, kad uzņēmums ticis pārpirkts.</v>
      </c>
      <c r="K78" s="216"/>
      <c r="L78" s="216"/>
      <c r="M78" s="216"/>
      <c r="N78" s="216"/>
      <c r="O78" s="216"/>
      <c r="P78" s="132" t="s">
        <v>128</v>
      </c>
      <c r="Q78" s="177"/>
      <c r="R78" s="177"/>
      <c r="S78" s="177"/>
      <c r="T78" s="177"/>
      <c r="U78" s="177"/>
      <c r="V78" s="177"/>
      <c r="W78" s="177"/>
      <c r="X78" s="177"/>
      <c r="Y78" s="177"/>
      <c r="Z78" s="177"/>
      <c r="AA78" s="177"/>
      <c r="AB78" s="177"/>
      <c r="AC78" s="177"/>
      <c r="AD78" s="177"/>
      <c r="AE78" s="177"/>
      <c r="AF78" s="177"/>
      <c r="AG78" s="177"/>
      <c r="AH78" s="177"/>
      <c r="AI78" s="177"/>
      <c r="AJ78" s="177"/>
      <c r="AK78" s="177"/>
      <c r="AL78" s="177"/>
      <c r="AM78" s="177"/>
      <c r="AN78" s="177"/>
      <c r="AO78" s="177"/>
      <c r="AP78" s="177"/>
      <c r="AQ78" s="177"/>
      <c r="AR78" s="177"/>
      <c r="AS78" s="177"/>
      <c r="AT78" s="177"/>
      <c r="AU78" s="177"/>
      <c r="AV78" s="177"/>
      <c r="AW78" s="177"/>
      <c r="AX78" s="177"/>
      <c r="AY78" s="177"/>
      <c r="AZ78" s="177"/>
      <c r="BA78" s="177"/>
      <c r="BB78" s="177"/>
      <c r="BC78" s="177"/>
      <c r="BD78" s="177"/>
      <c r="BE78" s="177"/>
      <c r="BF78" s="177"/>
      <c r="BG78" s="177"/>
      <c r="BH78" s="177"/>
      <c r="BI78" s="177"/>
      <c r="BJ78" s="177"/>
      <c r="BK78" s="177"/>
      <c r="BL78" s="177"/>
      <c r="BM78" s="177"/>
      <c r="BN78" s="177"/>
    </row>
    <row r="79" spans="1:66" s="60" customFormat="1" ht="27.75" customHeight="1">
      <c r="A79" s="49"/>
      <c r="B79" s="190"/>
      <c r="C79" s="51"/>
      <c r="D79" s="66"/>
      <c r="E79" s="53"/>
      <c r="F79" s="43"/>
      <c r="G79" s="43"/>
      <c r="H79" s="53"/>
      <c r="J79" s="216"/>
      <c r="K79" s="216"/>
      <c r="L79" s="216"/>
      <c r="M79" s="216"/>
      <c r="N79" s="216"/>
      <c r="O79" s="216"/>
      <c r="P79" s="123" t="s">
        <v>0</v>
      </c>
      <c r="Q79" s="177">
        <f>Q35</f>
        <v>0</v>
      </c>
      <c r="R79" s="177"/>
      <c r="S79" s="177">
        <f t="shared" ref="S79" si="143">S35</f>
        <v>0</v>
      </c>
      <c r="T79" s="177"/>
      <c r="U79" s="177">
        <f t="shared" ref="U79" si="144">U35</f>
        <v>0</v>
      </c>
      <c r="V79" s="177"/>
      <c r="W79" s="177">
        <f t="shared" ref="W79" si="145">W35</f>
        <v>0</v>
      </c>
      <c r="X79" s="177"/>
      <c r="Y79" s="177">
        <f t="shared" ref="Y79" si="146">Y35</f>
        <v>0</v>
      </c>
      <c r="Z79" s="177"/>
      <c r="AA79" s="177">
        <f t="shared" ref="AA79" si="147">AA35</f>
        <v>0</v>
      </c>
      <c r="AB79" s="177"/>
      <c r="AC79" s="177">
        <f t="shared" ref="AC79" si="148">AC35</f>
        <v>0</v>
      </c>
      <c r="AD79" s="177"/>
      <c r="AE79" s="177">
        <f t="shared" ref="AE79" si="149">AE35</f>
        <v>0</v>
      </c>
      <c r="AF79" s="177"/>
      <c r="AG79" s="177">
        <f t="shared" ref="AG79" si="150">AG35</f>
        <v>0</v>
      </c>
      <c r="AH79" s="177"/>
      <c r="AI79" s="177">
        <f t="shared" ref="AI79" si="151">AI35</f>
        <v>0</v>
      </c>
      <c r="AJ79" s="177"/>
      <c r="AK79" s="177">
        <f t="shared" ref="AK79" si="152">AK35</f>
        <v>0</v>
      </c>
      <c r="AL79" s="177"/>
      <c r="AM79" s="177">
        <f t="shared" ref="AM79" si="153">AM35</f>
        <v>0</v>
      </c>
      <c r="AN79" s="177"/>
      <c r="AO79" s="177">
        <f t="shared" ref="AO79" si="154">AO35</f>
        <v>0</v>
      </c>
      <c r="AP79" s="177"/>
      <c r="AQ79" s="177">
        <f t="shared" ref="AQ79" si="155">AQ35</f>
        <v>0</v>
      </c>
      <c r="AR79" s="177"/>
      <c r="AS79" s="177">
        <f t="shared" ref="AS79" si="156">AS35</f>
        <v>0</v>
      </c>
      <c r="AT79" s="177"/>
      <c r="AU79" s="177">
        <f t="shared" ref="AU79" si="157">AU35</f>
        <v>0</v>
      </c>
      <c r="AV79" s="177"/>
      <c r="AW79" s="177">
        <f t="shared" ref="AW79" si="158">AW35</f>
        <v>0</v>
      </c>
      <c r="AX79" s="177"/>
      <c r="AY79" s="177">
        <f t="shared" ref="AY79" si="159">AY35</f>
        <v>0</v>
      </c>
      <c r="AZ79" s="177"/>
      <c r="BA79" s="177">
        <f t="shared" ref="BA79" si="160">BA35</f>
        <v>0</v>
      </c>
      <c r="BB79" s="177"/>
      <c r="BC79" s="177">
        <f t="shared" ref="BC79" si="161">BC35</f>
        <v>0</v>
      </c>
      <c r="BD79" s="177"/>
      <c r="BE79" s="177">
        <f t="shared" ref="BE79" si="162">BE35</f>
        <v>0</v>
      </c>
      <c r="BF79" s="177"/>
      <c r="BG79" s="177">
        <f t="shared" ref="BG79" si="163">BG35</f>
        <v>0</v>
      </c>
      <c r="BH79" s="177"/>
      <c r="BI79" s="177">
        <f t="shared" ref="BI79" si="164">BI35</f>
        <v>0</v>
      </c>
      <c r="BJ79" s="177"/>
      <c r="BK79" s="177">
        <f t="shared" ref="BK79" si="165">BK35</f>
        <v>0</v>
      </c>
      <c r="BL79" s="177"/>
      <c r="BM79" s="177">
        <f t="shared" ref="BM79" si="166">BM35</f>
        <v>0</v>
      </c>
      <c r="BN79" s="177"/>
    </row>
    <row r="80" spans="1:66" s="60" customFormat="1" ht="14.25" customHeight="1">
      <c r="A80" s="49"/>
      <c r="B80" s="85"/>
      <c r="C80" s="51"/>
      <c r="D80" s="66"/>
      <c r="E80" s="53"/>
      <c r="F80" s="43"/>
      <c r="G80" s="43"/>
      <c r="H80" s="53"/>
      <c r="J80" s="216"/>
      <c r="K80" s="216"/>
      <c r="L80" s="216"/>
      <c r="M80" s="216"/>
      <c r="N80" s="216"/>
      <c r="O80" s="216"/>
      <c r="P80" s="123" t="s">
        <v>126</v>
      </c>
      <c r="Q80" s="164">
        <f>Q36</f>
        <v>0</v>
      </c>
      <c r="R80" s="165"/>
      <c r="S80" s="164">
        <f t="shared" ref="S80" si="167">S36</f>
        <v>0</v>
      </c>
      <c r="T80" s="165"/>
      <c r="U80" s="164">
        <f t="shared" ref="U80" si="168">U36</f>
        <v>0</v>
      </c>
      <c r="V80" s="165"/>
      <c r="W80" s="164">
        <f t="shared" ref="W80" si="169">W36</f>
        <v>0</v>
      </c>
      <c r="X80" s="165"/>
      <c r="Y80" s="164">
        <f t="shared" ref="Y80" si="170">Y36</f>
        <v>0</v>
      </c>
      <c r="Z80" s="165"/>
      <c r="AA80" s="164">
        <f t="shared" ref="AA80" si="171">AA36</f>
        <v>0</v>
      </c>
      <c r="AB80" s="165"/>
      <c r="AC80" s="164">
        <f t="shared" ref="AC80" si="172">AC36</f>
        <v>0</v>
      </c>
      <c r="AD80" s="165"/>
      <c r="AE80" s="164">
        <f t="shared" ref="AE80" si="173">AE36</f>
        <v>0</v>
      </c>
      <c r="AF80" s="165"/>
      <c r="AG80" s="164">
        <f t="shared" ref="AG80" si="174">AG36</f>
        <v>0</v>
      </c>
      <c r="AH80" s="165"/>
      <c r="AI80" s="164">
        <f t="shared" ref="AI80" si="175">AI36</f>
        <v>0</v>
      </c>
      <c r="AJ80" s="165"/>
      <c r="AK80" s="164">
        <f t="shared" ref="AK80" si="176">AK36</f>
        <v>0</v>
      </c>
      <c r="AL80" s="165"/>
      <c r="AM80" s="164">
        <f t="shared" ref="AM80" si="177">AM36</f>
        <v>0</v>
      </c>
      <c r="AN80" s="165"/>
      <c r="AO80" s="164">
        <f t="shared" ref="AO80" si="178">AO36</f>
        <v>0</v>
      </c>
      <c r="AP80" s="165"/>
      <c r="AQ80" s="164">
        <f t="shared" ref="AQ80" si="179">AQ36</f>
        <v>0</v>
      </c>
      <c r="AR80" s="165"/>
      <c r="AS80" s="164">
        <f t="shared" ref="AS80" si="180">AS36</f>
        <v>0</v>
      </c>
      <c r="AT80" s="165"/>
      <c r="AU80" s="164">
        <f t="shared" ref="AU80" si="181">AU36</f>
        <v>0</v>
      </c>
      <c r="AV80" s="165"/>
      <c r="AW80" s="164">
        <f t="shared" ref="AW80" si="182">AW36</f>
        <v>0</v>
      </c>
      <c r="AX80" s="165"/>
      <c r="AY80" s="164">
        <f t="shared" ref="AY80" si="183">AY36</f>
        <v>0</v>
      </c>
      <c r="AZ80" s="165"/>
      <c r="BA80" s="164">
        <f t="shared" ref="BA80" si="184">BA36</f>
        <v>0</v>
      </c>
      <c r="BB80" s="165"/>
      <c r="BC80" s="164">
        <f t="shared" ref="BC80" si="185">BC36</f>
        <v>0</v>
      </c>
      <c r="BD80" s="165"/>
      <c r="BE80" s="164">
        <f t="shared" ref="BE80" si="186">BE36</f>
        <v>0</v>
      </c>
      <c r="BF80" s="165"/>
      <c r="BG80" s="164">
        <f t="shared" ref="BG80" si="187">BG36</f>
        <v>0</v>
      </c>
      <c r="BH80" s="165"/>
      <c r="BI80" s="164">
        <f t="shared" ref="BI80" si="188">BI36</f>
        <v>0</v>
      </c>
      <c r="BJ80" s="165"/>
      <c r="BK80" s="164">
        <f t="shared" ref="BK80" si="189">BK36</f>
        <v>0</v>
      </c>
      <c r="BL80" s="165"/>
      <c r="BM80" s="164">
        <f>BM36</f>
        <v>0</v>
      </c>
      <c r="BN80" s="165"/>
    </row>
    <row r="81" spans="1:66" s="60" customFormat="1" ht="13.35" customHeight="1">
      <c r="A81" s="49"/>
      <c r="B81" s="65"/>
      <c r="C81" s="51"/>
      <c r="D81" s="66"/>
      <c r="E81" s="52"/>
      <c r="F81" s="43"/>
      <c r="G81" s="43"/>
      <c r="H81" s="52"/>
      <c r="I81" s="43"/>
      <c r="J81" s="216"/>
      <c r="K81" s="216"/>
      <c r="L81" s="216"/>
      <c r="M81" s="216"/>
      <c r="N81" s="216"/>
      <c r="O81" s="216"/>
      <c r="P81" s="123" t="s">
        <v>44</v>
      </c>
      <c r="Q81" s="82">
        <f t="shared" ref="Q81" si="190">$L$69</f>
        <v>2024</v>
      </c>
      <c r="R81" s="82">
        <f t="shared" ref="R81" si="191">$M$69</f>
        <v>2023</v>
      </c>
      <c r="S81" s="82">
        <f t="shared" ref="S81" si="192">$L$69</f>
        <v>2024</v>
      </c>
      <c r="T81" s="82">
        <f t="shared" ref="T81" si="193">$M$69</f>
        <v>2023</v>
      </c>
      <c r="U81" s="82">
        <f t="shared" ref="U81" si="194">$L$69</f>
        <v>2024</v>
      </c>
      <c r="V81" s="82">
        <f t="shared" ref="V81" si="195">$M$69</f>
        <v>2023</v>
      </c>
      <c r="W81" s="82">
        <f t="shared" ref="W81" si="196">$L$69</f>
        <v>2024</v>
      </c>
      <c r="X81" s="82">
        <f t="shared" ref="X81" si="197">$M$69</f>
        <v>2023</v>
      </c>
      <c r="Y81" s="82">
        <f t="shared" ref="Y81" si="198">$L$69</f>
        <v>2024</v>
      </c>
      <c r="Z81" s="82">
        <f t="shared" ref="Z81" si="199">$M$69</f>
        <v>2023</v>
      </c>
      <c r="AA81" s="82">
        <f t="shared" ref="AA81" si="200">$L$69</f>
        <v>2024</v>
      </c>
      <c r="AB81" s="82">
        <f t="shared" ref="AB81" si="201">$M$69</f>
        <v>2023</v>
      </c>
      <c r="AC81" s="82">
        <f t="shared" ref="AC81" si="202">$L$69</f>
        <v>2024</v>
      </c>
      <c r="AD81" s="82">
        <f t="shared" ref="AD81" si="203">$M$69</f>
        <v>2023</v>
      </c>
      <c r="AE81" s="82">
        <f t="shared" ref="AE81" si="204">$L$69</f>
        <v>2024</v>
      </c>
      <c r="AF81" s="82">
        <f t="shared" ref="AF81" si="205">$M$69</f>
        <v>2023</v>
      </c>
      <c r="AG81" s="82">
        <f t="shared" ref="AG81" si="206">$L$69</f>
        <v>2024</v>
      </c>
      <c r="AH81" s="82">
        <f t="shared" ref="AH81" si="207">$M$69</f>
        <v>2023</v>
      </c>
      <c r="AI81" s="82">
        <f t="shared" ref="AI81" si="208">$L$69</f>
        <v>2024</v>
      </c>
      <c r="AJ81" s="82">
        <f t="shared" ref="AJ81" si="209">$M$69</f>
        <v>2023</v>
      </c>
      <c r="AK81" s="82">
        <f t="shared" ref="AK81" si="210">$L$69</f>
        <v>2024</v>
      </c>
      <c r="AL81" s="82">
        <f t="shared" ref="AL81" si="211">$M$69</f>
        <v>2023</v>
      </c>
      <c r="AM81" s="82">
        <f t="shared" ref="AM81" si="212">$L$69</f>
        <v>2024</v>
      </c>
      <c r="AN81" s="82">
        <f t="shared" ref="AN81" si="213">$M$69</f>
        <v>2023</v>
      </c>
      <c r="AO81" s="82">
        <f t="shared" ref="AO81" si="214">$L$69</f>
        <v>2024</v>
      </c>
      <c r="AP81" s="82">
        <f t="shared" ref="AP81" si="215">$M$69</f>
        <v>2023</v>
      </c>
      <c r="AQ81" s="82">
        <f t="shared" ref="AQ81" si="216">$L$69</f>
        <v>2024</v>
      </c>
      <c r="AR81" s="82">
        <f t="shared" ref="AR81" si="217">$M$69</f>
        <v>2023</v>
      </c>
      <c r="AS81" s="82">
        <f t="shared" ref="AS81" si="218">$L$69</f>
        <v>2024</v>
      </c>
      <c r="AT81" s="82">
        <f t="shared" ref="AT81" si="219">$M$69</f>
        <v>2023</v>
      </c>
      <c r="AU81" s="82">
        <f t="shared" ref="AU81" si="220">$L$69</f>
        <v>2024</v>
      </c>
      <c r="AV81" s="82">
        <f t="shared" ref="AV81" si="221">$M$69</f>
        <v>2023</v>
      </c>
      <c r="AW81" s="82">
        <f t="shared" ref="AW81" si="222">$L$69</f>
        <v>2024</v>
      </c>
      <c r="AX81" s="82">
        <f t="shared" ref="AX81" si="223">$M$69</f>
        <v>2023</v>
      </c>
      <c r="AY81" s="82">
        <f t="shared" ref="AY81" si="224">$L$69</f>
        <v>2024</v>
      </c>
      <c r="AZ81" s="82">
        <f t="shared" ref="AZ81" si="225">$M$69</f>
        <v>2023</v>
      </c>
      <c r="BA81" s="82">
        <f t="shared" ref="BA81" si="226">$L$69</f>
        <v>2024</v>
      </c>
      <c r="BB81" s="82">
        <f t="shared" ref="BB81" si="227">$M$69</f>
        <v>2023</v>
      </c>
      <c r="BC81" s="82">
        <f t="shared" ref="BC81" si="228">$L$69</f>
        <v>2024</v>
      </c>
      <c r="BD81" s="82">
        <f t="shared" ref="BD81" si="229">$M$69</f>
        <v>2023</v>
      </c>
      <c r="BE81" s="82">
        <f t="shared" ref="BE81" si="230">$L$69</f>
        <v>2024</v>
      </c>
      <c r="BF81" s="82">
        <f t="shared" ref="BF81" si="231">$M$69</f>
        <v>2023</v>
      </c>
      <c r="BG81" s="82">
        <f t="shared" ref="BG81" si="232">$L$69</f>
        <v>2024</v>
      </c>
      <c r="BH81" s="82">
        <f t="shared" ref="BH81" si="233">$M$69</f>
        <v>2023</v>
      </c>
      <c r="BI81" s="82">
        <f t="shared" ref="BI81" si="234">$L$69</f>
        <v>2024</v>
      </c>
      <c r="BJ81" s="82">
        <f t="shared" ref="BJ81" si="235">$M$69</f>
        <v>2023</v>
      </c>
      <c r="BK81" s="82">
        <f t="shared" ref="BK81" si="236">$L$69</f>
        <v>2024</v>
      </c>
      <c r="BL81" s="82">
        <f t="shared" ref="BL81" si="237">$M$69</f>
        <v>2023</v>
      </c>
      <c r="BM81" s="82">
        <f t="shared" ref="BM81" si="238">$L$69</f>
        <v>2024</v>
      </c>
      <c r="BN81" s="82">
        <f t="shared" ref="BN81" si="239">$M$69</f>
        <v>2023</v>
      </c>
    </row>
    <row r="82" spans="1:66" s="60" customFormat="1">
      <c r="A82" s="49"/>
      <c r="B82" s="190"/>
      <c r="C82" s="51"/>
      <c r="D82" s="66"/>
      <c r="E82" s="52"/>
      <c r="F82" s="43"/>
      <c r="G82" s="43"/>
      <c r="H82" s="52"/>
      <c r="I82" s="43"/>
      <c r="J82" s="216"/>
      <c r="K82" s="216"/>
      <c r="L82" s="216"/>
      <c r="M82" s="216"/>
      <c r="N82" s="216"/>
      <c r="O82" s="216"/>
      <c r="P82" s="132" t="s">
        <v>129</v>
      </c>
      <c r="Q82" s="83">
        <f>R38</f>
        <v>0</v>
      </c>
      <c r="R82" s="24">
        <f>R38</f>
        <v>0</v>
      </c>
      <c r="S82" s="83">
        <f>T38</f>
        <v>0</v>
      </c>
      <c r="T82" s="24">
        <f>T38</f>
        <v>0</v>
      </c>
      <c r="U82" s="83">
        <f>V38</f>
        <v>0</v>
      </c>
      <c r="V82" s="24">
        <f>V38</f>
        <v>0</v>
      </c>
      <c r="W82" s="83">
        <f>X38</f>
        <v>0</v>
      </c>
      <c r="X82" s="24">
        <f>X38</f>
        <v>0</v>
      </c>
      <c r="Y82" s="83">
        <f>Z38</f>
        <v>0</v>
      </c>
      <c r="Z82" s="24">
        <f>Z38</f>
        <v>0</v>
      </c>
      <c r="AA82" s="83">
        <f>AB38</f>
        <v>0</v>
      </c>
      <c r="AB82" s="24">
        <f>AB38</f>
        <v>0</v>
      </c>
      <c r="AC82" s="83">
        <f>AD38</f>
        <v>0</v>
      </c>
      <c r="AD82" s="24">
        <f>AD38</f>
        <v>0</v>
      </c>
      <c r="AE82" s="83">
        <f>AF38</f>
        <v>0</v>
      </c>
      <c r="AF82" s="24">
        <f>AF38</f>
        <v>0</v>
      </c>
      <c r="AG82" s="83">
        <f>AH38</f>
        <v>0</v>
      </c>
      <c r="AH82" s="24">
        <f>AH38</f>
        <v>0</v>
      </c>
      <c r="AI82" s="83">
        <f>AJ38</f>
        <v>0</v>
      </c>
      <c r="AJ82" s="24">
        <f>AJ38</f>
        <v>0</v>
      </c>
      <c r="AK82" s="83">
        <f>AL38</f>
        <v>0</v>
      </c>
      <c r="AL82" s="24">
        <f>AL38</f>
        <v>0</v>
      </c>
      <c r="AM82" s="83">
        <f>AN38</f>
        <v>0</v>
      </c>
      <c r="AN82" s="24">
        <f>AN38</f>
        <v>0</v>
      </c>
      <c r="AO82" s="83">
        <f>AP38</f>
        <v>0</v>
      </c>
      <c r="AP82" s="24">
        <f>AP38</f>
        <v>0</v>
      </c>
      <c r="AQ82" s="83">
        <f>AR38</f>
        <v>0</v>
      </c>
      <c r="AR82" s="24">
        <f>AR38</f>
        <v>0</v>
      </c>
      <c r="AS82" s="83">
        <f>AT38</f>
        <v>0</v>
      </c>
      <c r="AT82" s="24">
        <f>AT38</f>
        <v>0</v>
      </c>
      <c r="AU82" s="83">
        <f>AV38</f>
        <v>0</v>
      </c>
      <c r="AV82" s="24">
        <f>AV38</f>
        <v>0</v>
      </c>
      <c r="AW82" s="83">
        <f>AX38</f>
        <v>0</v>
      </c>
      <c r="AX82" s="24">
        <f>AX38</f>
        <v>0</v>
      </c>
      <c r="AY82" s="83">
        <f>AZ38</f>
        <v>0</v>
      </c>
      <c r="AZ82" s="24">
        <f>AZ38</f>
        <v>0</v>
      </c>
      <c r="BA82" s="83">
        <f>BB38</f>
        <v>0</v>
      </c>
      <c r="BB82" s="24">
        <f>BB38</f>
        <v>0</v>
      </c>
      <c r="BC82" s="83">
        <f>BD38</f>
        <v>0</v>
      </c>
      <c r="BD82" s="24">
        <f>BD38</f>
        <v>0</v>
      </c>
      <c r="BE82" s="83">
        <f>BF38</f>
        <v>0</v>
      </c>
      <c r="BF82" s="24">
        <f>BF38</f>
        <v>0</v>
      </c>
      <c r="BG82" s="83">
        <f>BH38</f>
        <v>0</v>
      </c>
      <c r="BH82" s="24">
        <f>BH38</f>
        <v>0</v>
      </c>
      <c r="BI82" s="83">
        <f>BJ38</f>
        <v>0</v>
      </c>
      <c r="BJ82" s="24">
        <f>BJ38</f>
        <v>0</v>
      </c>
      <c r="BK82" s="83">
        <f>BL38</f>
        <v>0</v>
      </c>
      <c r="BL82" s="24">
        <f>BL38</f>
        <v>0</v>
      </c>
      <c r="BM82" s="83">
        <f>BN38</f>
        <v>0</v>
      </c>
      <c r="BN82" s="24">
        <f>BN38</f>
        <v>0</v>
      </c>
    </row>
    <row r="83" spans="1:66" s="60" customFormat="1" ht="13.35" customHeight="1">
      <c r="A83" s="49"/>
      <c r="B83" s="190"/>
      <c r="C83" s="51"/>
      <c r="D83" s="66"/>
      <c r="E83" s="53"/>
      <c r="F83" s="43"/>
      <c r="G83" s="43"/>
      <c r="H83" s="53"/>
      <c r="I83" s="43"/>
      <c r="J83" s="216"/>
      <c r="K83" s="216"/>
      <c r="L83" s="216"/>
      <c r="M83" s="216"/>
      <c r="N83" s="216"/>
      <c r="O83" s="216"/>
      <c r="P83" s="124" t="s">
        <v>42</v>
      </c>
      <c r="Q83" s="81">
        <f>R39</f>
        <v>0</v>
      </c>
      <c r="R83" s="26"/>
      <c r="S83" s="81">
        <f>T39</f>
        <v>0</v>
      </c>
      <c r="T83" s="26"/>
      <c r="U83" s="81">
        <f>V39</f>
        <v>0</v>
      </c>
      <c r="V83" s="26"/>
      <c r="W83" s="81">
        <f>X39</f>
        <v>0</v>
      </c>
      <c r="X83" s="26"/>
      <c r="Y83" s="81">
        <f>Z39</f>
        <v>0</v>
      </c>
      <c r="Z83" s="26"/>
      <c r="AA83" s="81">
        <f>AB39</f>
        <v>0</v>
      </c>
      <c r="AB83" s="26"/>
      <c r="AC83" s="81">
        <f>AD39</f>
        <v>0</v>
      </c>
      <c r="AD83" s="26"/>
      <c r="AE83" s="81">
        <f>AF39</f>
        <v>0</v>
      </c>
      <c r="AF83" s="26"/>
      <c r="AG83" s="81">
        <f>AH39</f>
        <v>0</v>
      </c>
      <c r="AH83" s="26"/>
      <c r="AI83" s="81">
        <f>AJ39</f>
        <v>0</v>
      </c>
      <c r="AJ83" s="26"/>
      <c r="AK83" s="81">
        <f>AL39</f>
        <v>0</v>
      </c>
      <c r="AL83" s="26"/>
      <c r="AM83" s="81">
        <f>AN39</f>
        <v>0</v>
      </c>
      <c r="AN83" s="26"/>
      <c r="AO83" s="84">
        <f>AP39</f>
        <v>0</v>
      </c>
      <c r="AP83" s="26"/>
      <c r="AQ83" s="84">
        <f>AR39</f>
        <v>0</v>
      </c>
      <c r="AR83" s="26"/>
      <c r="AS83" s="84">
        <f>AT39</f>
        <v>0</v>
      </c>
      <c r="AT83" s="26"/>
      <c r="AU83" s="84">
        <f>AV39</f>
        <v>0</v>
      </c>
      <c r="AV83" s="26"/>
      <c r="AW83" s="84">
        <f>AX39</f>
        <v>0</v>
      </c>
      <c r="AX83" s="26"/>
      <c r="AY83" s="84">
        <f>AZ39</f>
        <v>0</v>
      </c>
      <c r="AZ83" s="26"/>
      <c r="BA83" s="84">
        <f>BB39</f>
        <v>0</v>
      </c>
      <c r="BB83" s="26"/>
      <c r="BC83" s="84">
        <f>BD39</f>
        <v>0</v>
      </c>
      <c r="BD83" s="26"/>
      <c r="BE83" s="84">
        <f>BF39</f>
        <v>0</v>
      </c>
      <c r="BF83" s="26"/>
      <c r="BG83" s="84">
        <f>BH39</f>
        <v>0</v>
      </c>
      <c r="BH83" s="26"/>
      <c r="BI83" s="84">
        <f>BJ39</f>
        <v>0</v>
      </c>
      <c r="BJ83" s="26"/>
      <c r="BK83" s="84">
        <f>BL39</f>
        <v>0</v>
      </c>
      <c r="BL83" s="26"/>
      <c r="BM83" s="84">
        <f>BN39</f>
        <v>0</v>
      </c>
      <c r="BN83" s="26"/>
    </row>
    <row r="84" spans="1:66" s="60" customFormat="1" ht="14.25" customHeight="1">
      <c r="A84" s="49"/>
      <c r="B84" s="190"/>
      <c r="C84" s="51"/>
      <c r="D84" s="66"/>
      <c r="E84" s="53"/>
      <c r="F84" s="43"/>
      <c r="G84" s="43"/>
      <c r="H84" s="53"/>
      <c r="I84" s="43"/>
      <c r="J84" s="216"/>
      <c r="K84" s="216"/>
      <c r="L84" s="216"/>
      <c r="M84" s="216"/>
      <c r="N84" s="216"/>
      <c r="O84" s="216"/>
      <c r="P84" s="124" t="s">
        <v>45</v>
      </c>
      <c r="Q84" s="81">
        <f>R40</f>
        <v>0</v>
      </c>
      <c r="R84" s="25"/>
      <c r="S84" s="81">
        <f>T40</f>
        <v>0</v>
      </c>
      <c r="T84" s="25"/>
      <c r="U84" s="81">
        <f>V40</f>
        <v>0</v>
      </c>
      <c r="V84" s="25"/>
      <c r="W84" s="81">
        <f>X40</f>
        <v>0</v>
      </c>
      <c r="X84" s="25"/>
      <c r="Y84" s="81">
        <f>Z40</f>
        <v>0</v>
      </c>
      <c r="Z84" s="25"/>
      <c r="AA84" s="81">
        <f>AB40</f>
        <v>0</v>
      </c>
      <c r="AB84" s="25"/>
      <c r="AC84" s="81">
        <f>AD40</f>
        <v>0</v>
      </c>
      <c r="AD84" s="25"/>
      <c r="AE84" s="81">
        <f>AF40</f>
        <v>0</v>
      </c>
      <c r="AF84" s="25"/>
      <c r="AG84" s="81">
        <f>AH40</f>
        <v>0</v>
      </c>
      <c r="AH84" s="25"/>
      <c r="AI84" s="81">
        <f>AJ40</f>
        <v>0</v>
      </c>
      <c r="AJ84" s="25"/>
      <c r="AK84" s="81">
        <f>AL40</f>
        <v>0</v>
      </c>
      <c r="AL84" s="25"/>
      <c r="AM84" s="81">
        <f>AN40</f>
        <v>0</v>
      </c>
      <c r="AN84" s="25"/>
      <c r="AO84" s="81">
        <f>AP40</f>
        <v>0</v>
      </c>
      <c r="AP84" s="25"/>
      <c r="AQ84" s="81">
        <f>AR40</f>
        <v>0</v>
      </c>
      <c r="AR84" s="25"/>
      <c r="AS84" s="81">
        <f>AT40</f>
        <v>0</v>
      </c>
      <c r="AT84" s="25"/>
      <c r="AU84" s="81">
        <f>AV40</f>
        <v>0</v>
      </c>
      <c r="AV84" s="25"/>
      <c r="AW84" s="81">
        <f>AX40</f>
        <v>0</v>
      </c>
      <c r="AX84" s="25"/>
      <c r="AY84" s="81">
        <f>AZ40</f>
        <v>0</v>
      </c>
      <c r="AZ84" s="25"/>
      <c r="BA84" s="81">
        <f>BB40</f>
        <v>0</v>
      </c>
      <c r="BB84" s="25"/>
      <c r="BC84" s="81">
        <f>BD40</f>
        <v>0</v>
      </c>
      <c r="BD84" s="25"/>
      <c r="BE84" s="81">
        <f>BF40</f>
        <v>0</v>
      </c>
      <c r="BF84" s="25"/>
      <c r="BG84" s="81">
        <f>BH40</f>
        <v>0</v>
      </c>
      <c r="BH84" s="25"/>
      <c r="BI84" s="81">
        <f>BJ40</f>
        <v>0</v>
      </c>
      <c r="BJ84" s="25"/>
      <c r="BK84" s="81">
        <f>BL40</f>
        <v>0</v>
      </c>
      <c r="BL84" s="25"/>
      <c r="BM84" s="81">
        <f>BN40</f>
        <v>0</v>
      </c>
      <c r="BN84" s="25"/>
    </row>
    <row r="85" spans="1:66" s="60" customFormat="1" ht="14.25" customHeight="1">
      <c r="A85" s="49"/>
      <c r="B85" s="49"/>
      <c r="C85" s="49"/>
      <c r="D85" s="49"/>
      <c r="E85" s="49"/>
      <c r="F85" s="49"/>
      <c r="G85" s="49"/>
      <c r="H85" s="49"/>
      <c r="I85" s="43"/>
      <c r="J85" s="216"/>
      <c r="K85" s="216"/>
      <c r="L85" s="216"/>
      <c r="M85" s="216"/>
      <c r="N85" s="216"/>
      <c r="O85" s="216"/>
      <c r="P85" s="124" t="s">
        <v>49</v>
      </c>
      <c r="Q85" s="81">
        <f>R41</f>
        <v>0</v>
      </c>
      <c r="R85" s="25"/>
      <c r="S85" s="81">
        <f>T41</f>
        <v>0</v>
      </c>
      <c r="T85" s="25"/>
      <c r="U85" s="81">
        <f>V41</f>
        <v>0</v>
      </c>
      <c r="V85" s="25"/>
      <c r="W85" s="81">
        <f>X41</f>
        <v>0</v>
      </c>
      <c r="X85" s="25"/>
      <c r="Y85" s="81">
        <f>Z41</f>
        <v>0</v>
      </c>
      <c r="Z85" s="25"/>
      <c r="AA85" s="81">
        <f>AB41</f>
        <v>0</v>
      </c>
      <c r="AB85" s="25"/>
      <c r="AC85" s="81">
        <f>AD41</f>
        <v>0</v>
      </c>
      <c r="AD85" s="25"/>
      <c r="AE85" s="81">
        <f>AF41</f>
        <v>0</v>
      </c>
      <c r="AF85" s="25"/>
      <c r="AG85" s="81">
        <f>AH41</f>
        <v>0</v>
      </c>
      <c r="AH85" s="25"/>
      <c r="AI85" s="81">
        <f>AJ41</f>
        <v>0</v>
      </c>
      <c r="AJ85" s="25"/>
      <c r="AK85" s="81">
        <f>AL41</f>
        <v>0</v>
      </c>
      <c r="AL85" s="25"/>
      <c r="AM85" s="81">
        <f>AN41</f>
        <v>0</v>
      </c>
      <c r="AN85" s="25"/>
      <c r="AO85" s="81">
        <f>AP41</f>
        <v>0</v>
      </c>
      <c r="AP85" s="25"/>
      <c r="AQ85" s="81">
        <f>AR41</f>
        <v>0</v>
      </c>
      <c r="AR85" s="25"/>
      <c r="AS85" s="81">
        <f>AT41</f>
        <v>0</v>
      </c>
      <c r="AT85" s="25"/>
      <c r="AU85" s="81">
        <f>AV41</f>
        <v>0</v>
      </c>
      <c r="AV85" s="25"/>
      <c r="AW85" s="81">
        <f>AX41</f>
        <v>0</v>
      </c>
      <c r="AX85" s="25"/>
      <c r="AY85" s="81">
        <f>AZ41</f>
        <v>0</v>
      </c>
      <c r="AZ85" s="25"/>
      <c r="BA85" s="81">
        <f>BB41</f>
        <v>0</v>
      </c>
      <c r="BB85" s="25"/>
      <c r="BC85" s="81">
        <f>BD41</f>
        <v>0</v>
      </c>
      <c r="BD85" s="25"/>
      <c r="BE85" s="81">
        <f>BF41</f>
        <v>0</v>
      </c>
      <c r="BF85" s="25"/>
      <c r="BG85" s="81">
        <f>BH41</f>
        <v>0</v>
      </c>
      <c r="BH85" s="25"/>
      <c r="BI85" s="81">
        <f>BJ41</f>
        <v>0</v>
      </c>
      <c r="BJ85" s="25"/>
      <c r="BK85" s="81">
        <f>BL41</f>
        <v>0</v>
      </c>
      <c r="BL85" s="25"/>
      <c r="BM85" s="81">
        <f>BN41</f>
        <v>0</v>
      </c>
      <c r="BN85" s="25"/>
    </row>
    <row r="86" spans="1:66" s="60" customFormat="1" ht="33" customHeight="1">
      <c r="A86" s="49"/>
      <c r="B86" s="49"/>
      <c r="C86" s="49"/>
      <c r="D86" s="49"/>
      <c r="E86" s="49"/>
      <c r="F86" s="49"/>
      <c r="G86" s="49"/>
      <c r="H86" s="49"/>
      <c r="I86" s="43"/>
      <c r="J86" s="216"/>
      <c r="K86" s="216"/>
      <c r="L86" s="216"/>
      <c r="M86" s="216"/>
      <c r="N86" s="216"/>
      <c r="O86" s="216"/>
      <c r="P86" s="97" t="s">
        <v>51</v>
      </c>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176"/>
      <c r="AS86" s="176"/>
      <c r="AT86" s="176"/>
      <c r="AU86" s="176"/>
      <c r="AV86" s="176"/>
      <c r="AW86" s="176"/>
      <c r="AX86" s="176"/>
      <c r="AY86" s="176"/>
      <c r="AZ86" s="176"/>
      <c r="BA86" s="176"/>
      <c r="BB86" s="176"/>
      <c r="BC86" s="176"/>
      <c r="BD86" s="176"/>
      <c r="BE86" s="176"/>
      <c r="BF86" s="176"/>
      <c r="BG86" s="176"/>
      <c r="BH86" s="176"/>
      <c r="BI86" s="176"/>
      <c r="BJ86" s="176"/>
      <c r="BK86" s="176"/>
      <c r="BL86" s="176"/>
      <c r="BM86" s="176"/>
      <c r="BN86" s="176"/>
    </row>
    <row r="87" spans="1:66" s="60" customFormat="1">
      <c r="A87" s="49"/>
      <c r="B87" s="49"/>
      <c r="C87" s="49"/>
      <c r="D87" s="49"/>
      <c r="E87" s="49"/>
      <c r="F87" s="49"/>
      <c r="G87" s="49"/>
      <c r="H87" s="49"/>
      <c r="I87" s="43"/>
      <c r="J87" s="216"/>
      <c r="K87" s="216"/>
      <c r="L87" s="216"/>
      <c r="M87" s="216"/>
      <c r="N87" s="216"/>
      <c r="O87" s="216"/>
      <c r="P87" s="98"/>
      <c r="Q87" s="71"/>
      <c r="R87" s="72"/>
      <c r="S87" s="72"/>
      <c r="T87" s="72"/>
      <c r="U87" s="72"/>
      <c r="V87" s="72"/>
      <c r="W87" s="50"/>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row>
    <row r="88" spans="1:66" s="60" customFormat="1">
      <c r="A88" s="49"/>
      <c r="B88" s="48"/>
      <c r="C88" s="48"/>
      <c r="D88" s="63"/>
      <c r="E88" s="48"/>
      <c r="F88" s="48"/>
      <c r="G88" s="48"/>
      <c r="H88" s="48"/>
      <c r="I88" s="43"/>
      <c r="J88" s="216"/>
      <c r="K88" s="216"/>
      <c r="L88" s="216"/>
      <c r="M88" s="216"/>
      <c r="N88" s="216"/>
      <c r="O88" s="216"/>
      <c r="P88" s="98"/>
      <c r="Q88" s="71"/>
      <c r="R88" s="72"/>
      <c r="S88" s="72"/>
      <c r="T88" s="72"/>
      <c r="U88" s="72"/>
      <c r="V88" s="72"/>
      <c r="W88" s="50"/>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row>
    <row r="89" spans="1:66" s="60" customFormat="1">
      <c r="A89" s="49"/>
      <c r="I89" s="43"/>
      <c r="J89" s="216"/>
      <c r="K89" s="216"/>
      <c r="L89" s="216"/>
      <c r="M89" s="216"/>
      <c r="N89" s="216"/>
      <c r="O89" s="216"/>
      <c r="P89" s="97"/>
      <c r="Q89" s="178" t="s">
        <v>86</v>
      </c>
      <c r="R89" s="178"/>
      <c r="S89" s="178" t="s">
        <v>87</v>
      </c>
      <c r="T89" s="178"/>
      <c r="U89" s="178" t="s">
        <v>88</v>
      </c>
      <c r="V89" s="178"/>
      <c r="W89" s="178" t="s">
        <v>89</v>
      </c>
      <c r="X89" s="178"/>
      <c r="Y89" s="178" t="s">
        <v>90</v>
      </c>
      <c r="Z89" s="178"/>
      <c r="AA89" s="178" t="s">
        <v>91</v>
      </c>
      <c r="AB89" s="178"/>
      <c r="AC89" s="178" t="s">
        <v>92</v>
      </c>
      <c r="AD89" s="178"/>
      <c r="AE89" s="178" t="s">
        <v>93</v>
      </c>
      <c r="AF89" s="178"/>
      <c r="AG89" s="178" t="s">
        <v>94</v>
      </c>
      <c r="AH89" s="178"/>
      <c r="AI89" s="178" t="s">
        <v>95</v>
      </c>
      <c r="AJ89" s="178"/>
      <c r="AK89" s="178" t="s">
        <v>96</v>
      </c>
      <c r="AL89" s="178"/>
      <c r="AM89" s="178" t="s">
        <v>97</v>
      </c>
      <c r="AN89" s="178"/>
      <c r="AO89" s="178" t="s">
        <v>98</v>
      </c>
      <c r="AP89" s="178"/>
      <c r="AQ89" s="178" t="s">
        <v>99</v>
      </c>
      <c r="AR89" s="178"/>
      <c r="AS89" s="178" t="s">
        <v>100</v>
      </c>
      <c r="AT89" s="178"/>
      <c r="AU89" s="178" t="s">
        <v>101</v>
      </c>
      <c r="AV89" s="178"/>
      <c r="AW89" s="178" t="s">
        <v>102</v>
      </c>
      <c r="AX89" s="178"/>
      <c r="AY89" s="178" t="s">
        <v>103</v>
      </c>
      <c r="AZ89" s="178"/>
      <c r="BA89" s="178" t="s">
        <v>104</v>
      </c>
      <c r="BB89" s="178"/>
      <c r="BC89" s="178" t="s">
        <v>105</v>
      </c>
      <c r="BD89" s="178"/>
      <c r="BE89" s="178" t="s">
        <v>106</v>
      </c>
      <c r="BF89" s="178"/>
      <c r="BG89" s="178" t="s">
        <v>107</v>
      </c>
      <c r="BH89" s="178"/>
      <c r="BI89" s="178" t="s">
        <v>108</v>
      </c>
      <c r="BJ89" s="178"/>
      <c r="BK89" s="178" t="s">
        <v>109</v>
      </c>
      <c r="BL89" s="178"/>
      <c r="BM89" s="178" t="s">
        <v>110</v>
      </c>
      <c r="BN89" s="178"/>
    </row>
    <row r="90" spans="1:66" s="60" customFormat="1">
      <c r="A90" s="49"/>
      <c r="I90" s="50"/>
      <c r="J90" s="216"/>
      <c r="K90" s="216"/>
      <c r="L90" s="216"/>
      <c r="M90" s="216"/>
      <c r="N90" s="216"/>
      <c r="O90" s="216"/>
      <c r="P90" s="132" t="s">
        <v>128</v>
      </c>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row>
    <row r="91" spans="1:66" s="60" customFormat="1" ht="27.75" customHeight="1">
      <c r="A91" s="49"/>
      <c r="I91" s="50"/>
      <c r="J91" s="216"/>
      <c r="K91" s="216"/>
      <c r="L91" s="216"/>
      <c r="M91" s="216"/>
      <c r="N91" s="216"/>
      <c r="O91" s="216"/>
      <c r="P91" s="154" t="s">
        <v>0</v>
      </c>
      <c r="Q91" s="177">
        <f>Q46</f>
        <v>0</v>
      </c>
      <c r="R91" s="177"/>
      <c r="S91" s="177">
        <f t="shared" ref="S91" si="240">S46</f>
        <v>0</v>
      </c>
      <c r="T91" s="177"/>
      <c r="U91" s="177">
        <f t="shared" ref="U91" si="241">U46</f>
        <v>0</v>
      </c>
      <c r="V91" s="177"/>
      <c r="W91" s="177">
        <f t="shared" ref="W91" si="242">W46</f>
        <v>0</v>
      </c>
      <c r="X91" s="177"/>
      <c r="Y91" s="177">
        <f t="shared" ref="Y91" si="243">Y46</f>
        <v>0</v>
      </c>
      <c r="Z91" s="177"/>
      <c r="AA91" s="177">
        <f t="shared" ref="AA91" si="244">AA46</f>
        <v>0</v>
      </c>
      <c r="AB91" s="177"/>
      <c r="AC91" s="177">
        <f t="shared" ref="AC91" si="245">AC46</f>
        <v>0</v>
      </c>
      <c r="AD91" s="177"/>
      <c r="AE91" s="177">
        <f t="shared" ref="AE91" si="246">AE46</f>
        <v>0</v>
      </c>
      <c r="AF91" s="177"/>
      <c r="AG91" s="177">
        <f t="shared" ref="AG91" si="247">AG46</f>
        <v>0</v>
      </c>
      <c r="AH91" s="177"/>
      <c r="AI91" s="177">
        <f t="shared" ref="AI91" si="248">AI46</f>
        <v>0</v>
      </c>
      <c r="AJ91" s="177"/>
      <c r="AK91" s="177">
        <f t="shared" ref="AK91" si="249">AK46</f>
        <v>0</v>
      </c>
      <c r="AL91" s="177"/>
      <c r="AM91" s="177">
        <f t="shared" ref="AM91" si="250">AM46</f>
        <v>0</v>
      </c>
      <c r="AN91" s="177"/>
      <c r="AO91" s="177">
        <f t="shared" ref="AO91" si="251">AO46</f>
        <v>0</v>
      </c>
      <c r="AP91" s="177"/>
      <c r="AQ91" s="177">
        <f t="shared" ref="AQ91" si="252">AQ46</f>
        <v>0</v>
      </c>
      <c r="AR91" s="177"/>
      <c r="AS91" s="177">
        <f t="shared" ref="AS91" si="253">AS46</f>
        <v>0</v>
      </c>
      <c r="AT91" s="177"/>
      <c r="AU91" s="177">
        <f t="shared" ref="AU91" si="254">AU46</f>
        <v>0</v>
      </c>
      <c r="AV91" s="177"/>
      <c r="AW91" s="177">
        <f t="shared" ref="AW91" si="255">AW46</f>
        <v>0</v>
      </c>
      <c r="AX91" s="177"/>
      <c r="AY91" s="177">
        <f t="shared" ref="AY91" si="256">AY46</f>
        <v>0</v>
      </c>
      <c r="AZ91" s="177"/>
      <c r="BA91" s="177">
        <f t="shared" ref="BA91" si="257">BA46</f>
        <v>0</v>
      </c>
      <c r="BB91" s="177"/>
      <c r="BC91" s="177">
        <f t="shared" ref="BC91" si="258">BC46</f>
        <v>0</v>
      </c>
      <c r="BD91" s="177"/>
      <c r="BE91" s="177">
        <f t="shared" ref="BE91" si="259">BE46</f>
        <v>0</v>
      </c>
      <c r="BF91" s="177"/>
      <c r="BG91" s="177">
        <f t="shared" ref="BG91" si="260">BG46</f>
        <v>0</v>
      </c>
      <c r="BH91" s="177"/>
      <c r="BI91" s="177">
        <f t="shared" ref="BI91" si="261">BI46</f>
        <v>0</v>
      </c>
      <c r="BJ91" s="177"/>
      <c r="BK91" s="177">
        <f t="shared" ref="BK91" si="262">BK46</f>
        <v>0</v>
      </c>
      <c r="BL91" s="177"/>
      <c r="BM91" s="177">
        <f t="shared" ref="BM91" si="263">BM46</f>
        <v>0</v>
      </c>
      <c r="BN91" s="177"/>
    </row>
    <row r="92" spans="1:66" s="60" customFormat="1" ht="14.25" customHeight="1">
      <c r="A92" s="49"/>
      <c r="I92" s="50"/>
      <c r="J92" s="216"/>
      <c r="K92" s="216"/>
      <c r="L92" s="216"/>
      <c r="M92" s="216"/>
      <c r="N92" s="216"/>
      <c r="O92" s="216"/>
      <c r="P92" s="123" t="s">
        <v>126</v>
      </c>
      <c r="Q92" s="164">
        <f>Q47</f>
        <v>0</v>
      </c>
      <c r="R92" s="165"/>
      <c r="S92" s="164">
        <f t="shared" ref="S92" si="264">S47</f>
        <v>0</v>
      </c>
      <c r="T92" s="165"/>
      <c r="U92" s="164">
        <f t="shared" ref="U92" si="265">U47</f>
        <v>0</v>
      </c>
      <c r="V92" s="165"/>
      <c r="W92" s="164">
        <f t="shared" ref="W92" si="266">W47</f>
        <v>0</v>
      </c>
      <c r="X92" s="165"/>
      <c r="Y92" s="164">
        <f t="shared" ref="Y92" si="267">Y47</f>
        <v>0</v>
      </c>
      <c r="Z92" s="165"/>
      <c r="AA92" s="164">
        <f t="shared" ref="AA92" si="268">AA47</f>
        <v>0</v>
      </c>
      <c r="AB92" s="165"/>
      <c r="AC92" s="164">
        <f t="shared" ref="AC92" si="269">AC47</f>
        <v>0</v>
      </c>
      <c r="AD92" s="165"/>
      <c r="AE92" s="164">
        <f t="shared" ref="AE92" si="270">AE47</f>
        <v>0</v>
      </c>
      <c r="AF92" s="165"/>
      <c r="AG92" s="164">
        <f t="shared" ref="AG92" si="271">AG47</f>
        <v>0</v>
      </c>
      <c r="AH92" s="165"/>
      <c r="AI92" s="164">
        <f t="shared" ref="AI92" si="272">AI47</f>
        <v>0</v>
      </c>
      <c r="AJ92" s="165"/>
      <c r="AK92" s="164">
        <f t="shared" ref="AK92" si="273">AK47</f>
        <v>0</v>
      </c>
      <c r="AL92" s="165"/>
      <c r="AM92" s="164">
        <f t="shared" ref="AM92" si="274">AM47</f>
        <v>0</v>
      </c>
      <c r="AN92" s="165"/>
      <c r="AO92" s="164">
        <f t="shared" ref="AO92" si="275">AO47</f>
        <v>0</v>
      </c>
      <c r="AP92" s="165"/>
      <c r="AQ92" s="164">
        <f t="shared" ref="AQ92" si="276">AQ47</f>
        <v>0</v>
      </c>
      <c r="AR92" s="165"/>
      <c r="AS92" s="164">
        <f t="shared" ref="AS92" si="277">AS47</f>
        <v>0</v>
      </c>
      <c r="AT92" s="165"/>
      <c r="AU92" s="164">
        <f t="shared" ref="AU92" si="278">AU47</f>
        <v>0</v>
      </c>
      <c r="AV92" s="165"/>
      <c r="AW92" s="164">
        <f t="shared" ref="AW92" si="279">AW47</f>
        <v>0</v>
      </c>
      <c r="AX92" s="165"/>
      <c r="AY92" s="164">
        <f t="shared" ref="AY92" si="280">AY47</f>
        <v>0</v>
      </c>
      <c r="AZ92" s="165"/>
      <c r="BA92" s="164">
        <f t="shared" ref="BA92" si="281">BA47</f>
        <v>0</v>
      </c>
      <c r="BB92" s="165"/>
      <c r="BC92" s="164">
        <f t="shared" ref="BC92" si="282">BC47</f>
        <v>0</v>
      </c>
      <c r="BD92" s="165"/>
      <c r="BE92" s="164">
        <f t="shared" ref="BE92" si="283">BE47</f>
        <v>0</v>
      </c>
      <c r="BF92" s="165"/>
      <c r="BG92" s="164">
        <f t="shared" ref="BG92" si="284">BG47</f>
        <v>0</v>
      </c>
      <c r="BH92" s="165"/>
      <c r="BI92" s="164">
        <f t="shared" ref="BI92" si="285">BI47</f>
        <v>0</v>
      </c>
      <c r="BJ92" s="165"/>
      <c r="BK92" s="164">
        <f t="shared" ref="BK92" si="286">BK47</f>
        <v>0</v>
      </c>
      <c r="BL92" s="165"/>
      <c r="BM92" s="164">
        <f t="shared" ref="BM92" si="287">BM47</f>
        <v>0</v>
      </c>
      <c r="BN92" s="165"/>
    </row>
    <row r="93" spans="1:66" s="60" customFormat="1">
      <c r="A93" s="49"/>
      <c r="I93" s="50"/>
      <c r="J93" s="216"/>
      <c r="K93" s="216"/>
      <c r="L93" s="216"/>
      <c r="M93" s="216"/>
      <c r="N93" s="216"/>
      <c r="O93" s="216"/>
      <c r="P93" s="123" t="s">
        <v>44</v>
      </c>
      <c r="Q93" s="82">
        <f t="shared" ref="Q93" si="288">$L$69</f>
        <v>2024</v>
      </c>
      <c r="R93" s="82">
        <f t="shared" ref="R93" si="289">$M$69</f>
        <v>2023</v>
      </c>
      <c r="S93" s="82">
        <f t="shared" ref="S93" si="290">$L$69</f>
        <v>2024</v>
      </c>
      <c r="T93" s="82">
        <f t="shared" ref="T93" si="291">$M$69</f>
        <v>2023</v>
      </c>
      <c r="U93" s="82">
        <f t="shared" ref="U93" si="292">$L$69</f>
        <v>2024</v>
      </c>
      <c r="V93" s="82">
        <f t="shared" ref="V93" si="293">$M$69</f>
        <v>2023</v>
      </c>
      <c r="W93" s="82">
        <f t="shared" ref="W93" si="294">$L$69</f>
        <v>2024</v>
      </c>
      <c r="X93" s="82">
        <f t="shared" ref="X93" si="295">$M$69</f>
        <v>2023</v>
      </c>
      <c r="Y93" s="82">
        <f t="shared" ref="Y93" si="296">$L$69</f>
        <v>2024</v>
      </c>
      <c r="Z93" s="82">
        <f t="shared" ref="Z93" si="297">$M$69</f>
        <v>2023</v>
      </c>
      <c r="AA93" s="82">
        <f t="shared" ref="AA93" si="298">$L$69</f>
        <v>2024</v>
      </c>
      <c r="AB93" s="82">
        <f t="shared" ref="AB93" si="299">$M$69</f>
        <v>2023</v>
      </c>
      <c r="AC93" s="82">
        <f t="shared" ref="AC93" si="300">$L$69</f>
        <v>2024</v>
      </c>
      <c r="AD93" s="82">
        <f t="shared" ref="AD93" si="301">$M$69</f>
        <v>2023</v>
      </c>
      <c r="AE93" s="82">
        <f t="shared" ref="AE93" si="302">$L$69</f>
        <v>2024</v>
      </c>
      <c r="AF93" s="82">
        <f t="shared" ref="AF93" si="303">$M$69</f>
        <v>2023</v>
      </c>
      <c r="AG93" s="82">
        <f t="shared" ref="AG93" si="304">$L$69</f>
        <v>2024</v>
      </c>
      <c r="AH93" s="82">
        <f t="shared" ref="AH93" si="305">$M$69</f>
        <v>2023</v>
      </c>
      <c r="AI93" s="82">
        <f t="shared" ref="AI93" si="306">$L$69</f>
        <v>2024</v>
      </c>
      <c r="AJ93" s="82">
        <f t="shared" ref="AJ93" si="307">$M$69</f>
        <v>2023</v>
      </c>
      <c r="AK93" s="82">
        <f t="shared" ref="AK93" si="308">$L$69</f>
        <v>2024</v>
      </c>
      <c r="AL93" s="82">
        <f t="shared" ref="AL93" si="309">$M$69</f>
        <v>2023</v>
      </c>
      <c r="AM93" s="82">
        <f t="shared" ref="AM93" si="310">$L$69</f>
        <v>2024</v>
      </c>
      <c r="AN93" s="82">
        <f t="shared" ref="AN93" si="311">$M$69</f>
        <v>2023</v>
      </c>
      <c r="AO93" s="82">
        <f t="shared" ref="AO93" si="312">$L$69</f>
        <v>2024</v>
      </c>
      <c r="AP93" s="82">
        <f t="shared" ref="AP93" si="313">$M$69</f>
        <v>2023</v>
      </c>
      <c r="AQ93" s="82">
        <f t="shared" ref="AQ93" si="314">$L$69</f>
        <v>2024</v>
      </c>
      <c r="AR93" s="82">
        <f t="shared" ref="AR93" si="315">$M$69</f>
        <v>2023</v>
      </c>
      <c r="AS93" s="82">
        <f t="shared" ref="AS93" si="316">$L$69</f>
        <v>2024</v>
      </c>
      <c r="AT93" s="82">
        <f t="shared" ref="AT93" si="317">$M$69</f>
        <v>2023</v>
      </c>
      <c r="AU93" s="82">
        <f t="shared" ref="AU93" si="318">$L$69</f>
        <v>2024</v>
      </c>
      <c r="AV93" s="82">
        <f t="shared" ref="AV93" si="319">$M$69</f>
        <v>2023</v>
      </c>
      <c r="AW93" s="82">
        <f t="shared" ref="AW93" si="320">$L$69</f>
        <v>2024</v>
      </c>
      <c r="AX93" s="82">
        <f t="shared" ref="AX93" si="321">$M$69</f>
        <v>2023</v>
      </c>
      <c r="AY93" s="82">
        <f t="shared" ref="AY93" si="322">$L$69</f>
        <v>2024</v>
      </c>
      <c r="AZ93" s="82">
        <f t="shared" ref="AZ93" si="323">$M$69</f>
        <v>2023</v>
      </c>
      <c r="BA93" s="82">
        <f t="shared" ref="BA93" si="324">$L$69</f>
        <v>2024</v>
      </c>
      <c r="BB93" s="82">
        <f t="shared" ref="BB93" si="325">$M$69</f>
        <v>2023</v>
      </c>
      <c r="BC93" s="82">
        <f t="shared" ref="BC93" si="326">$L$69</f>
        <v>2024</v>
      </c>
      <c r="BD93" s="82">
        <f t="shared" ref="BD93" si="327">$M$69</f>
        <v>2023</v>
      </c>
      <c r="BE93" s="82">
        <f t="shared" ref="BE93" si="328">$L$69</f>
        <v>2024</v>
      </c>
      <c r="BF93" s="82">
        <f t="shared" ref="BF93" si="329">$M$69</f>
        <v>2023</v>
      </c>
      <c r="BG93" s="82">
        <f t="shared" ref="BG93" si="330">$L$69</f>
        <v>2024</v>
      </c>
      <c r="BH93" s="82">
        <f t="shared" ref="BH93" si="331">$M$69</f>
        <v>2023</v>
      </c>
      <c r="BI93" s="82">
        <f t="shared" ref="BI93" si="332">$L$69</f>
        <v>2024</v>
      </c>
      <c r="BJ93" s="82">
        <f t="shared" ref="BJ93" si="333">$M$69</f>
        <v>2023</v>
      </c>
      <c r="BK93" s="82">
        <f t="shared" ref="BK93" si="334">$L$69</f>
        <v>2024</v>
      </c>
      <c r="BL93" s="82">
        <f t="shared" ref="BL93" si="335">$M$69</f>
        <v>2023</v>
      </c>
      <c r="BM93" s="82">
        <f t="shared" ref="BM93" si="336">$L$69</f>
        <v>2024</v>
      </c>
      <c r="BN93" s="82">
        <f t="shared" ref="BN93" si="337">$M$69</f>
        <v>2023</v>
      </c>
    </row>
    <row r="94" spans="1:66" s="60" customFormat="1">
      <c r="A94" s="49"/>
      <c r="I94" s="43"/>
      <c r="J94" s="216"/>
      <c r="K94" s="216"/>
      <c r="L94" s="216"/>
      <c r="M94" s="216"/>
      <c r="N94" s="216"/>
      <c r="O94" s="216"/>
      <c r="P94" s="132" t="s">
        <v>129</v>
      </c>
      <c r="Q94" s="83">
        <f>R50</f>
        <v>0</v>
      </c>
      <c r="R94" s="24">
        <f>R50</f>
        <v>0</v>
      </c>
      <c r="S94" s="83">
        <f>T50</f>
        <v>0</v>
      </c>
      <c r="T94" s="24">
        <f>T50</f>
        <v>0</v>
      </c>
      <c r="U94" s="83">
        <f>V50</f>
        <v>0</v>
      </c>
      <c r="V94" s="24">
        <f>V50</f>
        <v>0</v>
      </c>
      <c r="W94" s="83">
        <f>X50</f>
        <v>0</v>
      </c>
      <c r="X94" s="24">
        <f>X50</f>
        <v>0</v>
      </c>
      <c r="Y94" s="83">
        <f>Z50</f>
        <v>0</v>
      </c>
      <c r="Z94" s="24">
        <f>Z50</f>
        <v>0</v>
      </c>
      <c r="AA94" s="83">
        <f>AB50</f>
        <v>0</v>
      </c>
      <c r="AB94" s="24">
        <f>AB50</f>
        <v>0</v>
      </c>
      <c r="AC94" s="83">
        <f>AD50</f>
        <v>0</v>
      </c>
      <c r="AD94" s="24">
        <f>AD50</f>
        <v>0</v>
      </c>
      <c r="AE94" s="83">
        <f>AF50</f>
        <v>0</v>
      </c>
      <c r="AF94" s="24">
        <f>AF50</f>
        <v>0</v>
      </c>
      <c r="AG94" s="83">
        <f>AH50</f>
        <v>0</v>
      </c>
      <c r="AH94" s="24">
        <f>AH50</f>
        <v>0</v>
      </c>
      <c r="AI94" s="83">
        <f>AJ50</f>
        <v>0</v>
      </c>
      <c r="AJ94" s="24">
        <f>AJ50</f>
        <v>0</v>
      </c>
      <c r="AK94" s="83">
        <f>AL50</f>
        <v>0</v>
      </c>
      <c r="AL94" s="24">
        <f>AL50</f>
        <v>0</v>
      </c>
      <c r="AM94" s="83">
        <f>AN50</f>
        <v>0</v>
      </c>
      <c r="AN94" s="24">
        <f>AN50</f>
        <v>0</v>
      </c>
      <c r="AO94" s="83">
        <f>AP50</f>
        <v>0</v>
      </c>
      <c r="AP94" s="24">
        <f>AP50</f>
        <v>0</v>
      </c>
      <c r="AQ94" s="83">
        <f>AR50</f>
        <v>0</v>
      </c>
      <c r="AR94" s="24">
        <f>AR50</f>
        <v>0</v>
      </c>
      <c r="AS94" s="83">
        <f>AT50</f>
        <v>0</v>
      </c>
      <c r="AT94" s="24">
        <f>AT50</f>
        <v>0</v>
      </c>
      <c r="AU94" s="83">
        <f>AV50</f>
        <v>0</v>
      </c>
      <c r="AV94" s="24">
        <f>AV50</f>
        <v>0</v>
      </c>
      <c r="AW94" s="83">
        <f>AX50</f>
        <v>0</v>
      </c>
      <c r="AX94" s="24">
        <f>AX50</f>
        <v>0</v>
      </c>
      <c r="AY94" s="83">
        <f>AZ50</f>
        <v>0</v>
      </c>
      <c r="AZ94" s="24">
        <f>AZ50</f>
        <v>0</v>
      </c>
      <c r="BA94" s="83">
        <f>BB50</f>
        <v>0</v>
      </c>
      <c r="BB94" s="24">
        <f>BB50</f>
        <v>0</v>
      </c>
      <c r="BC94" s="83">
        <f>BD50</f>
        <v>0</v>
      </c>
      <c r="BD94" s="24">
        <f>BD50</f>
        <v>0</v>
      </c>
      <c r="BE94" s="83">
        <f>BF50</f>
        <v>0</v>
      </c>
      <c r="BF94" s="24">
        <f>BF50</f>
        <v>0</v>
      </c>
      <c r="BG94" s="83">
        <f>BH50</f>
        <v>0</v>
      </c>
      <c r="BH94" s="24">
        <f>BH50</f>
        <v>0</v>
      </c>
      <c r="BI94" s="83">
        <f>BJ50</f>
        <v>0</v>
      </c>
      <c r="BJ94" s="24">
        <f>BJ50</f>
        <v>0</v>
      </c>
      <c r="BK94" s="83">
        <f>BL50</f>
        <v>0</v>
      </c>
      <c r="BL94" s="24">
        <f>BL50</f>
        <v>0</v>
      </c>
      <c r="BM94" s="83">
        <f>BN50</f>
        <v>0</v>
      </c>
      <c r="BN94" s="24">
        <f>BN50</f>
        <v>0</v>
      </c>
    </row>
    <row r="95" spans="1:66" s="60" customFormat="1">
      <c r="A95" s="49"/>
      <c r="I95" s="43"/>
      <c r="J95" s="216"/>
      <c r="K95" s="216"/>
      <c r="L95" s="216"/>
      <c r="M95" s="216"/>
      <c r="N95" s="216"/>
      <c r="O95" s="216"/>
      <c r="P95" s="124" t="s">
        <v>42</v>
      </c>
      <c r="Q95" s="81">
        <f>R50</f>
        <v>0</v>
      </c>
      <c r="R95" s="81"/>
      <c r="S95" s="81">
        <f t="shared" ref="S95:BM95" si="338">T50</f>
        <v>0</v>
      </c>
      <c r="T95" s="81"/>
      <c r="U95" s="81">
        <f t="shared" si="338"/>
        <v>0</v>
      </c>
      <c r="V95" s="81"/>
      <c r="W95" s="81">
        <f t="shared" si="338"/>
        <v>0</v>
      </c>
      <c r="X95" s="81"/>
      <c r="Y95" s="81">
        <f t="shared" si="338"/>
        <v>0</v>
      </c>
      <c r="Z95" s="81"/>
      <c r="AA95" s="81">
        <f t="shared" si="338"/>
        <v>0</v>
      </c>
      <c r="AB95" s="81"/>
      <c r="AC95" s="81">
        <f t="shared" si="338"/>
        <v>0</v>
      </c>
      <c r="AD95" s="81"/>
      <c r="AE95" s="81">
        <f t="shared" si="338"/>
        <v>0</v>
      </c>
      <c r="AF95" s="81"/>
      <c r="AG95" s="81">
        <f t="shared" si="338"/>
        <v>0</v>
      </c>
      <c r="AH95" s="81"/>
      <c r="AI95" s="81">
        <f t="shared" si="338"/>
        <v>0</v>
      </c>
      <c r="AJ95" s="81"/>
      <c r="AK95" s="81">
        <f t="shared" si="338"/>
        <v>0</v>
      </c>
      <c r="AL95" s="81"/>
      <c r="AM95" s="81">
        <f t="shared" si="338"/>
        <v>0</v>
      </c>
      <c r="AN95" s="81"/>
      <c r="AO95" s="81">
        <f t="shared" si="338"/>
        <v>0</v>
      </c>
      <c r="AP95" s="81"/>
      <c r="AQ95" s="81">
        <f t="shared" si="338"/>
        <v>0</v>
      </c>
      <c r="AR95" s="81"/>
      <c r="AS95" s="81">
        <f t="shared" si="338"/>
        <v>0</v>
      </c>
      <c r="AT95" s="81"/>
      <c r="AU95" s="81">
        <f t="shared" si="338"/>
        <v>0</v>
      </c>
      <c r="AV95" s="81"/>
      <c r="AW95" s="81">
        <f t="shared" si="338"/>
        <v>0</v>
      </c>
      <c r="AX95" s="81"/>
      <c r="AY95" s="81">
        <f t="shared" si="338"/>
        <v>0</v>
      </c>
      <c r="AZ95" s="81"/>
      <c r="BA95" s="81">
        <f t="shared" si="338"/>
        <v>0</v>
      </c>
      <c r="BB95" s="81"/>
      <c r="BC95" s="81">
        <f t="shared" si="338"/>
        <v>0</v>
      </c>
      <c r="BD95" s="81"/>
      <c r="BE95" s="81">
        <f t="shared" si="338"/>
        <v>0</v>
      </c>
      <c r="BF95" s="81"/>
      <c r="BG95" s="81">
        <f t="shared" si="338"/>
        <v>0</v>
      </c>
      <c r="BH95" s="81"/>
      <c r="BI95" s="81">
        <f t="shared" si="338"/>
        <v>0</v>
      </c>
      <c r="BJ95" s="81"/>
      <c r="BK95" s="81">
        <f t="shared" si="338"/>
        <v>0</v>
      </c>
      <c r="BL95" s="81"/>
      <c r="BM95" s="81">
        <f t="shared" si="338"/>
        <v>0</v>
      </c>
      <c r="BN95" s="81"/>
    </row>
    <row r="96" spans="1:66" s="60" customFormat="1">
      <c r="A96" s="49"/>
      <c r="I96" s="43"/>
      <c r="J96" s="216"/>
      <c r="K96" s="216"/>
      <c r="L96" s="216"/>
      <c r="M96" s="216"/>
      <c r="N96" s="216"/>
      <c r="O96" s="216"/>
      <c r="P96" s="124" t="s">
        <v>45</v>
      </c>
      <c r="Q96" s="81">
        <f>R51</f>
        <v>0</v>
      </c>
      <c r="R96" s="81"/>
      <c r="S96" s="81">
        <f t="shared" ref="S96:BM96" si="339">T51</f>
        <v>0</v>
      </c>
      <c r="T96" s="81"/>
      <c r="U96" s="81">
        <f t="shared" si="339"/>
        <v>0</v>
      </c>
      <c r="V96" s="81"/>
      <c r="W96" s="81">
        <f t="shared" si="339"/>
        <v>0</v>
      </c>
      <c r="X96" s="81"/>
      <c r="Y96" s="81">
        <f t="shared" si="339"/>
        <v>0</v>
      </c>
      <c r="Z96" s="81"/>
      <c r="AA96" s="81">
        <f t="shared" si="339"/>
        <v>0</v>
      </c>
      <c r="AB96" s="81"/>
      <c r="AC96" s="81">
        <f t="shared" si="339"/>
        <v>0</v>
      </c>
      <c r="AD96" s="81"/>
      <c r="AE96" s="81">
        <f t="shared" si="339"/>
        <v>0</v>
      </c>
      <c r="AF96" s="81"/>
      <c r="AG96" s="81">
        <f t="shared" si="339"/>
        <v>0</v>
      </c>
      <c r="AH96" s="81"/>
      <c r="AI96" s="81">
        <f t="shared" si="339"/>
        <v>0</v>
      </c>
      <c r="AJ96" s="81"/>
      <c r="AK96" s="81">
        <f t="shared" si="339"/>
        <v>0</v>
      </c>
      <c r="AL96" s="81"/>
      <c r="AM96" s="81">
        <f t="shared" si="339"/>
        <v>0</v>
      </c>
      <c r="AN96" s="81"/>
      <c r="AO96" s="81">
        <f t="shared" si="339"/>
        <v>0</v>
      </c>
      <c r="AP96" s="81"/>
      <c r="AQ96" s="81">
        <f t="shared" si="339"/>
        <v>0</v>
      </c>
      <c r="AR96" s="81"/>
      <c r="AS96" s="81">
        <f t="shared" si="339"/>
        <v>0</v>
      </c>
      <c r="AT96" s="81"/>
      <c r="AU96" s="81">
        <f t="shared" si="339"/>
        <v>0</v>
      </c>
      <c r="AV96" s="81"/>
      <c r="AW96" s="81">
        <f t="shared" si="339"/>
        <v>0</v>
      </c>
      <c r="AX96" s="81"/>
      <c r="AY96" s="81">
        <f t="shared" si="339"/>
        <v>0</v>
      </c>
      <c r="AZ96" s="81"/>
      <c r="BA96" s="81">
        <f t="shared" si="339"/>
        <v>0</v>
      </c>
      <c r="BB96" s="81"/>
      <c r="BC96" s="81">
        <f t="shared" si="339"/>
        <v>0</v>
      </c>
      <c r="BD96" s="81"/>
      <c r="BE96" s="81">
        <f t="shared" si="339"/>
        <v>0</v>
      </c>
      <c r="BF96" s="81"/>
      <c r="BG96" s="81">
        <f t="shared" si="339"/>
        <v>0</v>
      </c>
      <c r="BH96" s="81"/>
      <c r="BI96" s="81">
        <f t="shared" si="339"/>
        <v>0</v>
      </c>
      <c r="BJ96" s="81"/>
      <c r="BK96" s="81">
        <f t="shared" si="339"/>
        <v>0</v>
      </c>
      <c r="BL96" s="81"/>
      <c r="BM96" s="81">
        <f t="shared" si="339"/>
        <v>0</v>
      </c>
      <c r="BN96" s="81"/>
    </row>
    <row r="97" spans="1:66" s="60" customFormat="1">
      <c r="A97" s="49"/>
      <c r="I97" s="43"/>
      <c r="J97" s="216"/>
      <c r="K97" s="216"/>
      <c r="L97" s="216"/>
      <c r="M97" s="216"/>
      <c r="N97" s="216"/>
      <c r="O97" s="216"/>
      <c r="P97" s="124" t="s">
        <v>49</v>
      </c>
      <c r="Q97" s="81">
        <f>R52</f>
        <v>0</v>
      </c>
      <c r="R97" s="81"/>
      <c r="S97" s="81">
        <f t="shared" ref="S97:BM97" si="340">T52</f>
        <v>0</v>
      </c>
      <c r="T97" s="81"/>
      <c r="U97" s="81">
        <f t="shared" si="340"/>
        <v>0</v>
      </c>
      <c r="V97" s="81"/>
      <c r="W97" s="81">
        <f t="shared" si="340"/>
        <v>0</v>
      </c>
      <c r="X97" s="81"/>
      <c r="Y97" s="81">
        <f t="shared" si="340"/>
        <v>0</v>
      </c>
      <c r="Z97" s="81"/>
      <c r="AA97" s="81">
        <f t="shared" si="340"/>
        <v>0</v>
      </c>
      <c r="AB97" s="81"/>
      <c r="AC97" s="81">
        <f t="shared" si="340"/>
        <v>0</v>
      </c>
      <c r="AD97" s="81"/>
      <c r="AE97" s="81">
        <f t="shared" si="340"/>
        <v>0</v>
      </c>
      <c r="AF97" s="81"/>
      <c r="AG97" s="81">
        <f t="shared" si="340"/>
        <v>0</v>
      </c>
      <c r="AH97" s="81"/>
      <c r="AI97" s="81">
        <f t="shared" si="340"/>
        <v>0</v>
      </c>
      <c r="AJ97" s="81"/>
      <c r="AK97" s="81">
        <f t="shared" si="340"/>
        <v>0</v>
      </c>
      <c r="AL97" s="81"/>
      <c r="AM97" s="81">
        <f t="shared" si="340"/>
        <v>0</v>
      </c>
      <c r="AN97" s="81"/>
      <c r="AO97" s="81">
        <f t="shared" si="340"/>
        <v>0</v>
      </c>
      <c r="AP97" s="81"/>
      <c r="AQ97" s="81">
        <f t="shared" si="340"/>
        <v>0</v>
      </c>
      <c r="AR97" s="81"/>
      <c r="AS97" s="81">
        <f t="shared" si="340"/>
        <v>0</v>
      </c>
      <c r="AT97" s="81"/>
      <c r="AU97" s="81">
        <f t="shared" si="340"/>
        <v>0</v>
      </c>
      <c r="AV97" s="81"/>
      <c r="AW97" s="81">
        <f t="shared" si="340"/>
        <v>0</v>
      </c>
      <c r="AX97" s="81"/>
      <c r="AY97" s="81">
        <f t="shared" si="340"/>
        <v>0</v>
      </c>
      <c r="AZ97" s="81"/>
      <c r="BA97" s="81">
        <f t="shared" si="340"/>
        <v>0</v>
      </c>
      <c r="BB97" s="81"/>
      <c r="BC97" s="81">
        <f t="shared" si="340"/>
        <v>0</v>
      </c>
      <c r="BD97" s="81"/>
      <c r="BE97" s="81">
        <f t="shared" si="340"/>
        <v>0</v>
      </c>
      <c r="BF97" s="81"/>
      <c r="BG97" s="81">
        <f t="shared" si="340"/>
        <v>0</v>
      </c>
      <c r="BH97" s="81"/>
      <c r="BI97" s="81">
        <f t="shared" si="340"/>
        <v>0</v>
      </c>
      <c r="BJ97" s="81"/>
      <c r="BK97" s="81">
        <f t="shared" si="340"/>
        <v>0</v>
      </c>
      <c r="BL97" s="81"/>
      <c r="BM97" s="81">
        <f t="shared" si="340"/>
        <v>0</v>
      </c>
      <c r="BN97" s="81"/>
    </row>
    <row r="98" spans="1:66" s="60" customFormat="1" ht="30" customHeight="1">
      <c r="A98" s="49"/>
      <c r="I98" s="43"/>
      <c r="J98" s="216"/>
      <c r="K98" s="216"/>
      <c r="L98" s="216"/>
      <c r="M98" s="216"/>
      <c r="N98" s="216"/>
      <c r="O98" s="216"/>
      <c r="P98" s="97" t="s">
        <v>51</v>
      </c>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c r="BA98" s="176"/>
      <c r="BB98" s="176"/>
      <c r="BC98" s="176"/>
      <c r="BD98" s="176"/>
      <c r="BE98" s="176"/>
      <c r="BF98" s="176"/>
      <c r="BG98" s="176"/>
      <c r="BH98" s="176"/>
      <c r="BI98" s="176"/>
      <c r="BJ98" s="176"/>
      <c r="BK98" s="176"/>
      <c r="BL98" s="176"/>
      <c r="BM98" s="176"/>
      <c r="BN98" s="176"/>
    </row>
    <row r="99" spans="1:66" ht="16.5" customHeight="1">
      <c r="A99" s="30"/>
      <c r="I99" s="12"/>
      <c r="J99" s="31"/>
      <c r="K99" s="31"/>
      <c r="L99" s="2"/>
      <c r="N99" s="32"/>
      <c r="P99" s="3"/>
      <c r="Q99" s="35"/>
      <c r="R99" s="38"/>
      <c r="S99" s="38"/>
      <c r="T99" s="38"/>
      <c r="U99" s="38"/>
      <c r="V99" s="38"/>
      <c r="W99" s="3"/>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row>
    <row r="100" spans="1:66">
      <c r="A100" s="30"/>
      <c r="I100" s="12"/>
      <c r="J100" s="31"/>
      <c r="K100" s="31"/>
      <c r="L100" s="2"/>
      <c r="N100" s="32"/>
      <c r="P100" s="3"/>
      <c r="Q100" s="35"/>
      <c r="R100" s="38"/>
      <c r="S100" s="38"/>
      <c r="T100" s="38"/>
      <c r="U100" s="38"/>
      <c r="V100" s="38"/>
      <c r="W100" s="3"/>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row>
    <row r="101" spans="1:66">
      <c r="A101" s="30"/>
      <c r="I101" s="12"/>
      <c r="J101" s="2"/>
      <c r="K101" s="31"/>
      <c r="L101" s="2"/>
      <c r="N101" s="32"/>
      <c r="P101" s="3"/>
      <c r="Q101" s="35"/>
      <c r="R101" s="38"/>
      <c r="S101" s="38"/>
      <c r="T101" s="38"/>
      <c r="U101" s="38"/>
      <c r="V101" s="38"/>
      <c r="W101" s="3"/>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row>
    <row r="102" spans="1:66">
      <c r="A102" s="30"/>
      <c r="I102" s="12"/>
      <c r="J102" s="31"/>
      <c r="K102" s="31"/>
      <c r="L102" s="2"/>
      <c r="N102" s="32"/>
      <c r="P102" s="3"/>
      <c r="Q102" s="35"/>
      <c r="R102" s="38"/>
      <c r="S102" s="38"/>
      <c r="T102" s="38"/>
      <c r="U102" s="38"/>
      <c r="V102" s="38"/>
      <c r="W102" s="3"/>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row>
    <row r="103" spans="1:66" ht="12.75" customHeight="1">
      <c r="A103" s="30"/>
      <c r="I103" s="12"/>
      <c r="J103" s="31"/>
      <c r="K103" s="31"/>
      <c r="L103" s="2"/>
      <c r="N103" s="32"/>
      <c r="P103" s="3"/>
      <c r="Q103" s="35"/>
      <c r="R103" s="36"/>
      <c r="S103" s="36"/>
      <c r="T103" s="36"/>
      <c r="U103" s="36"/>
      <c r="V103" s="36"/>
      <c r="W103" s="3"/>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row>
    <row r="104" spans="1:66"/>
    <row r="105" spans="1:66"/>
    <row r="106" spans="1:66"/>
  </sheetData>
  <sheetProtection algorithmName="SHA-512" hashValue="msVynnpwtkZSkEouYFzP+xDRyeJUTByDBEstPbI/1xpnvIX77YcZsFo9+cdDqu5mm1CemWz8u/LV8WBs4/LFfA==" saltValue="50HEavQ6Frc8eNpE3i5CXw==" spinCount="100000" sheet="1" formatRows="0" selectLockedCells="1"/>
  <mergeCells count="819">
    <mergeCell ref="U22:V22"/>
    <mergeCell ref="W22:X22"/>
    <mergeCell ref="S30:T30"/>
    <mergeCell ref="K3:O3"/>
    <mergeCell ref="J5:K5"/>
    <mergeCell ref="J6:K6"/>
    <mergeCell ref="J7:K7"/>
    <mergeCell ref="L6:N6"/>
    <mergeCell ref="J8:N8"/>
    <mergeCell ref="Q6:X7"/>
    <mergeCell ref="Q10:X10"/>
    <mergeCell ref="Q8:X8"/>
    <mergeCell ref="L7:N7"/>
    <mergeCell ref="Q4:X4"/>
    <mergeCell ref="L5:N5"/>
    <mergeCell ref="Q13:X13"/>
    <mergeCell ref="Q14:X14"/>
    <mergeCell ref="Q15:X15"/>
    <mergeCell ref="Q16:X16"/>
    <mergeCell ref="Q17:X17"/>
    <mergeCell ref="Q18:X18"/>
    <mergeCell ref="Q19:X19"/>
    <mergeCell ref="J10:L10"/>
    <mergeCell ref="Q98:R98"/>
    <mergeCell ref="S98:T98"/>
    <mergeCell ref="Q2:X2"/>
    <mergeCell ref="Q3:X3"/>
    <mergeCell ref="Q5:S5"/>
    <mergeCell ref="U5:X5"/>
    <mergeCell ref="AU89:AV89"/>
    <mergeCell ref="AW89:AX89"/>
    <mergeCell ref="AY89:AZ89"/>
    <mergeCell ref="AY90:AZ90"/>
    <mergeCell ref="AC98:AD98"/>
    <mergeCell ref="AE98:AF98"/>
    <mergeCell ref="AG98:AH98"/>
    <mergeCell ref="Q91:R91"/>
    <mergeCell ref="S91:T91"/>
    <mergeCell ref="U91:V91"/>
    <mergeCell ref="W91:X91"/>
    <mergeCell ref="Y91:Z91"/>
    <mergeCell ref="AA91:AB91"/>
    <mergeCell ref="AC91:AD91"/>
    <mergeCell ref="AE91:AF91"/>
    <mergeCell ref="AG91:AH91"/>
    <mergeCell ref="AA90:AB90"/>
    <mergeCell ref="AC90:AD90"/>
    <mergeCell ref="BA89:BB89"/>
    <mergeCell ref="J78:O98"/>
    <mergeCell ref="K1:O2"/>
    <mergeCell ref="J63:L63"/>
    <mergeCell ref="W23:X23"/>
    <mergeCell ref="U23:V23"/>
    <mergeCell ref="S23:T23"/>
    <mergeCell ref="W21:X21"/>
    <mergeCell ref="U21:V21"/>
    <mergeCell ref="S21:T21"/>
    <mergeCell ref="J33:O53"/>
    <mergeCell ref="Q89:R89"/>
    <mergeCell ref="S89:T89"/>
    <mergeCell ref="U89:V89"/>
    <mergeCell ref="W89:X89"/>
    <mergeCell ref="Q86:R86"/>
    <mergeCell ref="S86:T86"/>
    <mergeCell ref="U86:V86"/>
    <mergeCell ref="W86:X86"/>
    <mergeCell ref="S22:T22"/>
    <mergeCell ref="U98:V98"/>
    <mergeCell ref="W98:X98"/>
    <mergeCell ref="Y98:Z98"/>
    <mergeCell ref="AA98:AB98"/>
    <mergeCell ref="BA90:BB90"/>
    <mergeCell ref="AY92:AZ92"/>
    <mergeCell ref="BA92:BB92"/>
    <mergeCell ref="BC92:BD92"/>
    <mergeCell ref="BM92:BN92"/>
    <mergeCell ref="BM98:BN98"/>
    <mergeCell ref="AI98:AJ98"/>
    <mergeCell ref="AK98:AL98"/>
    <mergeCell ref="AM98:AN98"/>
    <mergeCell ref="AO98:AP98"/>
    <mergeCell ref="AQ98:AR98"/>
    <mergeCell ref="AS98:AT98"/>
    <mergeCell ref="AU98:AV98"/>
    <mergeCell ref="AW98:AX98"/>
    <mergeCell ref="AY98:AZ98"/>
    <mergeCell ref="BI98:BJ98"/>
    <mergeCell ref="BK98:BL98"/>
    <mergeCell ref="AI92:AJ92"/>
    <mergeCell ref="AK92:AL92"/>
    <mergeCell ref="AM92:AN92"/>
    <mergeCell ref="AO92:AP92"/>
    <mergeCell ref="AW92:AX92"/>
    <mergeCell ref="AQ92:AR92"/>
    <mergeCell ref="BA98:BB98"/>
    <mergeCell ref="BC98:BD98"/>
    <mergeCell ref="BE98:BF98"/>
    <mergeCell ref="BG98:BH98"/>
    <mergeCell ref="AI91:AJ91"/>
    <mergeCell ref="AK91:AL91"/>
    <mergeCell ref="AM91:AN91"/>
    <mergeCell ref="AO91:AP91"/>
    <mergeCell ref="AQ91:AR91"/>
    <mergeCell ref="AS91:AT91"/>
    <mergeCell ref="AU91:AV91"/>
    <mergeCell ref="AW91:AX91"/>
    <mergeCell ref="AY91:AZ91"/>
    <mergeCell ref="BA91:BB91"/>
    <mergeCell ref="BE92:BF92"/>
    <mergeCell ref="AS92:AT92"/>
    <mergeCell ref="AU92:AV92"/>
    <mergeCell ref="BM91:BN91"/>
    <mergeCell ref="BE91:BF91"/>
    <mergeCell ref="BG91:BH91"/>
    <mergeCell ref="BI91:BJ91"/>
    <mergeCell ref="BM89:BN89"/>
    <mergeCell ref="AI90:AJ90"/>
    <mergeCell ref="AK90:AL90"/>
    <mergeCell ref="AM90:AN90"/>
    <mergeCell ref="AO90:AP90"/>
    <mergeCell ref="AQ90:AR90"/>
    <mergeCell ref="AS90:AT90"/>
    <mergeCell ref="AU90:AV90"/>
    <mergeCell ref="AW90:AX90"/>
    <mergeCell ref="AI89:AJ89"/>
    <mergeCell ref="AK89:AL89"/>
    <mergeCell ref="BK91:BL91"/>
    <mergeCell ref="BE90:BF90"/>
    <mergeCell ref="BG90:BH90"/>
    <mergeCell ref="BI90:BJ90"/>
    <mergeCell ref="BM90:BN90"/>
    <mergeCell ref="AM89:AN89"/>
    <mergeCell ref="AO89:AP89"/>
    <mergeCell ref="AQ89:AR89"/>
    <mergeCell ref="AS89:AT89"/>
    <mergeCell ref="BM86:BN86"/>
    <mergeCell ref="AY79:AZ79"/>
    <mergeCell ref="BA79:BB79"/>
    <mergeCell ref="BC79:BD79"/>
    <mergeCell ref="BE79:BF79"/>
    <mergeCell ref="BG79:BH79"/>
    <mergeCell ref="BI79:BJ79"/>
    <mergeCell ref="BK79:BL79"/>
    <mergeCell ref="BM79:BN79"/>
    <mergeCell ref="AY86:AZ86"/>
    <mergeCell ref="BA86:BB86"/>
    <mergeCell ref="BC86:BD86"/>
    <mergeCell ref="BM80:BN80"/>
    <mergeCell ref="BM78:BN78"/>
    <mergeCell ref="Q79:R79"/>
    <mergeCell ref="S79:T79"/>
    <mergeCell ref="U79:V79"/>
    <mergeCell ref="W79:X79"/>
    <mergeCell ref="Y79:Z79"/>
    <mergeCell ref="AA79:AB79"/>
    <mergeCell ref="AC79:AD79"/>
    <mergeCell ref="AE79:AF79"/>
    <mergeCell ref="AG79:AH79"/>
    <mergeCell ref="AI79:AJ79"/>
    <mergeCell ref="AK79:AL79"/>
    <mergeCell ref="AM79:AN79"/>
    <mergeCell ref="AO79:AP79"/>
    <mergeCell ref="AQ79:AR79"/>
    <mergeCell ref="AS79:AT79"/>
    <mergeCell ref="AU79:AV79"/>
    <mergeCell ref="AW79:AX79"/>
    <mergeCell ref="AI78:AJ78"/>
    <mergeCell ref="AK78:AL78"/>
    <mergeCell ref="AM78:AN78"/>
    <mergeCell ref="AO78:AP78"/>
    <mergeCell ref="AQ78:AR78"/>
    <mergeCell ref="AS78:AT78"/>
    <mergeCell ref="BG53:BH53"/>
    <mergeCell ref="BI53:BJ53"/>
    <mergeCell ref="BK53:BL53"/>
    <mergeCell ref="BM53:BN53"/>
    <mergeCell ref="AA77:AB77"/>
    <mergeCell ref="AC77:AD77"/>
    <mergeCell ref="AE77:AF77"/>
    <mergeCell ref="AG77:AH77"/>
    <mergeCell ref="AI77:AJ77"/>
    <mergeCell ref="AK77:AL77"/>
    <mergeCell ref="AM77:AN77"/>
    <mergeCell ref="AO77:AP77"/>
    <mergeCell ref="AQ77:AR77"/>
    <mergeCell ref="BE77:BF77"/>
    <mergeCell ref="BG77:BH77"/>
    <mergeCell ref="BI77:BJ77"/>
    <mergeCell ref="BK77:BL77"/>
    <mergeCell ref="BM77:BN77"/>
    <mergeCell ref="AO67:AP67"/>
    <mergeCell ref="BE67:BF67"/>
    <mergeCell ref="BG67:BH67"/>
    <mergeCell ref="BI67:BJ67"/>
    <mergeCell ref="AK53:AL53"/>
    <mergeCell ref="AM53:AN53"/>
    <mergeCell ref="AO53:AP53"/>
    <mergeCell ref="AQ53:AR53"/>
    <mergeCell ref="AS53:AT53"/>
    <mergeCell ref="AU53:AV53"/>
    <mergeCell ref="AW53:AX53"/>
    <mergeCell ref="AW46:AX46"/>
    <mergeCell ref="AY53:AZ53"/>
    <mergeCell ref="BE46:BF46"/>
    <mergeCell ref="AS47:AT47"/>
    <mergeCell ref="AU47:AV47"/>
    <mergeCell ref="AW47:AX47"/>
    <mergeCell ref="BE53:BF53"/>
    <mergeCell ref="BA53:BB53"/>
    <mergeCell ref="BC53:BD53"/>
    <mergeCell ref="BG46:BH46"/>
    <mergeCell ref="BI46:BJ46"/>
    <mergeCell ref="BK46:BL46"/>
    <mergeCell ref="BM46:BN46"/>
    <mergeCell ref="BE45:BF45"/>
    <mergeCell ref="BG45:BH45"/>
    <mergeCell ref="BI45:BJ45"/>
    <mergeCell ref="BK45:BL45"/>
    <mergeCell ref="BM45:BN45"/>
    <mergeCell ref="BE44:BF44"/>
    <mergeCell ref="BG44:BH44"/>
    <mergeCell ref="BI44:BJ44"/>
    <mergeCell ref="BK44:BL44"/>
    <mergeCell ref="BM44:BN44"/>
    <mergeCell ref="BK42:BL42"/>
    <mergeCell ref="BM42:BN42"/>
    <mergeCell ref="AA45:AB45"/>
    <mergeCell ref="AC45:AD45"/>
    <mergeCell ref="AE45:AF45"/>
    <mergeCell ref="AS44:AT44"/>
    <mergeCell ref="AU44:AV44"/>
    <mergeCell ref="AW44:AX44"/>
    <mergeCell ref="Q44:R44"/>
    <mergeCell ref="S44:T44"/>
    <mergeCell ref="U44:V44"/>
    <mergeCell ref="W44:X44"/>
    <mergeCell ref="Y44:Z44"/>
    <mergeCell ref="AA44:AB44"/>
    <mergeCell ref="AC44:AD44"/>
    <mergeCell ref="AE44:AF44"/>
    <mergeCell ref="AG44:AH44"/>
    <mergeCell ref="BM35:BN35"/>
    <mergeCell ref="S42:T42"/>
    <mergeCell ref="U42:V42"/>
    <mergeCell ref="W42:X42"/>
    <mergeCell ref="Y42:Z42"/>
    <mergeCell ref="AA42:AB42"/>
    <mergeCell ref="AC42:AD42"/>
    <mergeCell ref="AE42:AF42"/>
    <mergeCell ref="AG42:AH42"/>
    <mergeCell ref="AI42:AJ42"/>
    <mergeCell ref="AK42:AL42"/>
    <mergeCell ref="AM42:AN42"/>
    <mergeCell ref="AO42:AP42"/>
    <mergeCell ref="AQ42:AR42"/>
    <mergeCell ref="AS42:AT42"/>
    <mergeCell ref="AU42:AV42"/>
    <mergeCell ref="AW42:AX42"/>
    <mergeCell ref="AY42:AZ42"/>
    <mergeCell ref="BA42:BB42"/>
    <mergeCell ref="BC42:BD42"/>
    <mergeCell ref="BE42:BF42"/>
    <mergeCell ref="BG42:BH42"/>
    <mergeCell ref="BI42:BJ42"/>
    <mergeCell ref="BK35:BL35"/>
    <mergeCell ref="BK34:BL34"/>
    <mergeCell ref="BM34:BN34"/>
    <mergeCell ref="S35:T35"/>
    <mergeCell ref="U35:V35"/>
    <mergeCell ref="W35:X35"/>
    <mergeCell ref="Y35:Z35"/>
    <mergeCell ref="AA35:AB35"/>
    <mergeCell ref="AC35:AD35"/>
    <mergeCell ref="AE35:AF35"/>
    <mergeCell ref="AG35:AH35"/>
    <mergeCell ref="AI35:AJ35"/>
    <mergeCell ref="AK35:AL35"/>
    <mergeCell ref="AM35:AN35"/>
    <mergeCell ref="AO35:AP35"/>
    <mergeCell ref="AQ35:AR35"/>
    <mergeCell ref="AS35:AT35"/>
    <mergeCell ref="AU35:AV35"/>
    <mergeCell ref="AW35:AX35"/>
    <mergeCell ref="AY35:AZ35"/>
    <mergeCell ref="BA35:BB35"/>
    <mergeCell ref="BC35:BD35"/>
    <mergeCell ref="BE35:BF35"/>
    <mergeCell ref="BG35:BH35"/>
    <mergeCell ref="BI35:BJ35"/>
    <mergeCell ref="BK33:BL33"/>
    <mergeCell ref="BM33:BN33"/>
    <mergeCell ref="S34:T34"/>
    <mergeCell ref="U34:V34"/>
    <mergeCell ref="W34:X34"/>
    <mergeCell ref="Y34:Z34"/>
    <mergeCell ref="AA34:AB34"/>
    <mergeCell ref="AC34:AD34"/>
    <mergeCell ref="AE34:AF34"/>
    <mergeCell ref="AG34:AH34"/>
    <mergeCell ref="AI34:AJ34"/>
    <mergeCell ref="AK34:AL34"/>
    <mergeCell ref="AM34:AN34"/>
    <mergeCell ref="AO34:AP34"/>
    <mergeCell ref="AQ34:AR34"/>
    <mergeCell ref="AS34:AT34"/>
    <mergeCell ref="AU34:AV34"/>
    <mergeCell ref="AW34:AX34"/>
    <mergeCell ref="AY34:AZ34"/>
    <mergeCell ref="BA34:BB34"/>
    <mergeCell ref="BC34:BD34"/>
    <mergeCell ref="BE34:BF34"/>
    <mergeCell ref="BG34:BH34"/>
    <mergeCell ref="BI34:BJ34"/>
    <mergeCell ref="B18:D18"/>
    <mergeCell ref="J21:J26"/>
    <mergeCell ref="K21:K26"/>
    <mergeCell ref="Q21:R21"/>
    <mergeCell ref="Q22:R22"/>
    <mergeCell ref="Q23:R23"/>
    <mergeCell ref="B25:B27"/>
    <mergeCell ref="L25:L26"/>
    <mergeCell ref="M25:M26"/>
    <mergeCell ref="J27:J29"/>
    <mergeCell ref="B29:B31"/>
    <mergeCell ref="Q30:R30"/>
    <mergeCell ref="M30:M31"/>
    <mergeCell ref="L30:L31"/>
    <mergeCell ref="L21:M24"/>
    <mergeCell ref="N21:O24"/>
    <mergeCell ref="Q24:R24"/>
    <mergeCell ref="N31:O31"/>
    <mergeCell ref="AM21:AN21"/>
    <mergeCell ref="AO21:AP21"/>
    <mergeCell ref="Y21:Z21"/>
    <mergeCell ref="AA21:AB21"/>
    <mergeCell ref="AC21:AD21"/>
    <mergeCell ref="BC21:BD21"/>
    <mergeCell ref="BE21:BF21"/>
    <mergeCell ref="BG21:BH21"/>
    <mergeCell ref="BI21:BJ21"/>
    <mergeCell ref="AE21:AF21"/>
    <mergeCell ref="AG21:AH21"/>
    <mergeCell ref="AI21:AJ21"/>
    <mergeCell ref="AK21:AL21"/>
    <mergeCell ref="BK21:BL21"/>
    <mergeCell ref="BM21:BN21"/>
    <mergeCell ref="AQ21:AR21"/>
    <mergeCell ref="AS21:AT21"/>
    <mergeCell ref="AU21:AV21"/>
    <mergeCell ref="AW21:AX21"/>
    <mergeCell ref="AY21:AZ21"/>
    <mergeCell ref="BA21:BB21"/>
    <mergeCell ref="AC22:AD22"/>
    <mergeCell ref="BC22:BD22"/>
    <mergeCell ref="BE22:BF22"/>
    <mergeCell ref="BG22:BH22"/>
    <mergeCell ref="BI22:BJ22"/>
    <mergeCell ref="BK22:BL22"/>
    <mergeCell ref="BM22:BN22"/>
    <mergeCell ref="AQ22:AR22"/>
    <mergeCell ref="AS22:AT22"/>
    <mergeCell ref="AU22:AV22"/>
    <mergeCell ref="AW22:AX22"/>
    <mergeCell ref="AY22:AZ22"/>
    <mergeCell ref="BA22:BB22"/>
    <mergeCell ref="AE22:AF22"/>
    <mergeCell ref="AG22:AH22"/>
    <mergeCell ref="AI22:AJ22"/>
    <mergeCell ref="AM22:AN22"/>
    <mergeCell ref="AO22:AP22"/>
    <mergeCell ref="AE23:AF23"/>
    <mergeCell ref="AG23:AH23"/>
    <mergeCell ref="AI23:AJ23"/>
    <mergeCell ref="AK23:AL23"/>
    <mergeCell ref="AM23:AN23"/>
    <mergeCell ref="AO23:AP23"/>
    <mergeCell ref="Y23:Z23"/>
    <mergeCell ref="AA23:AB23"/>
    <mergeCell ref="AC23:AD23"/>
    <mergeCell ref="Y22:Z22"/>
    <mergeCell ref="AA22:AB22"/>
    <mergeCell ref="AK22:AL22"/>
    <mergeCell ref="BM30:BN30"/>
    <mergeCell ref="AQ30:AR30"/>
    <mergeCell ref="AS30:AT30"/>
    <mergeCell ref="AU30:AV30"/>
    <mergeCell ref="AW30:AX30"/>
    <mergeCell ref="AY30:AZ30"/>
    <mergeCell ref="BA30:BB30"/>
    <mergeCell ref="BC23:BD23"/>
    <mergeCell ref="BE23:BF23"/>
    <mergeCell ref="BG23:BH23"/>
    <mergeCell ref="BI23:BJ23"/>
    <mergeCell ref="BK23:BL23"/>
    <mergeCell ref="BM23:BN23"/>
    <mergeCell ref="AQ23:AR23"/>
    <mergeCell ref="AS23:AT23"/>
    <mergeCell ref="AU23:AV23"/>
    <mergeCell ref="AW23:AX23"/>
    <mergeCell ref="AY23:AZ23"/>
    <mergeCell ref="BA23:BB23"/>
    <mergeCell ref="AS24:AT24"/>
    <mergeCell ref="AU24:AV24"/>
    <mergeCell ref="AW24:AX24"/>
    <mergeCell ref="BE24:BF24"/>
    <mergeCell ref="BG24:BH24"/>
    <mergeCell ref="BI30:BJ30"/>
    <mergeCell ref="BK30:BL30"/>
    <mergeCell ref="BC30:BD30"/>
    <mergeCell ref="BE30:BF30"/>
    <mergeCell ref="BG30:BH30"/>
    <mergeCell ref="AE30:AF30"/>
    <mergeCell ref="AG30:AH30"/>
    <mergeCell ref="AI30:AJ30"/>
    <mergeCell ref="AK30:AL30"/>
    <mergeCell ref="AM30:AN30"/>
    <mergeCell ref="AO30:AP30"/>
    <mergeCell ref="BE33:BF33"/>
    <mergeCell ref="BG33:BH33"/>
    <mergeCell ref="BI33:BJ33"/>
    <mergeCell ref="Q45:R45"/>
    <mergeCell ref="S45:T45"/>
    <mergeCell ref="U45:V45"/>
    <mergeCell ref="J56:O57"/>
    <mergeCell ref="Q36:R36"/>
    <mergeCell ref="Q47:R47"/>
    <mergeCell ref="S36:T36"/>
    <mergeCell ref="S47:T47"/>
    <mergeCell ref="U36:V36"/>
    <mergeCell ref="W36:X36"/>
    <mergeCell ref="Y36:Z36"/>
    <mergeCell ref="W47:X47"/>
    <mergeCell ref="U47:V47"/>
    <mergeCell ref="Y47:Z47"/>
    <mergeCell ref="Q42:R42"/>
    <mergeCell ref="S46:T46"/>
    <mergeCell ref="U46:V46"/>
    <mergeCell ref="W46:X46"/>
    <mergeCell ref="Y46:Z46"/>
    <mergeCell ref="W45:X45"/>
    <mergeCell ref="Y45:Z45"/>
    <mergeCell ref="B38:B40"/>
    <mergeCell ref="B64:D64"/>
    <mergeCell ref="B33:B35"/>
    <mergeCell ref="AC33:AD33"/>
    <mergeCell ref="AE33:AF33"/>
    <mergeCell ref="AG33:AH33"/>
    <mergeCell ref="AI33:AJ33"/>
    <mergeCell ref="AK33:AL33"/>
    <mergeCell ref="AM33:AN33"/>
    <mergeCell ref="Q46:R46"/>
    <mergeCell ref="AA46:AB46"/>
    <mergeCell ref="AC46:AD46"/>
    <mergeCell ref="AE46:AF46"/>
    <mergeCell ref="AG46:AH46"/>
    <mergeCell ref="AI45:AJ45"/>
    <mergeCell ref="AK45:AL45"/>
    <mergeCell ref="AM45:AN45"/>
    <mergeCell ref="Q53:R53"/>
    <mergeCell ref="S53:T53"/>
    <mergeCell ref="U53:V53"/>
    <mergeCell ref="W53:X53"/>
    <mergeCell ref="Y53:Z53"/>
    <mergeCell ref="AA53:AB53"/>
    <mergeCell ref="AC53:AD53"/>
    <mergeCell ref="Q67:R67"/>
    <mergeCell ref="S67:T67"/>
    <mergeCell ref="U67:V67"/>
    <mergeCell ref="W67:X67"/>
    <mergeCell ref="Y67:Z67"/>
    <mergeCell ref="AA67:AB67"/>
    <mergeCell ref="AC67:AD67"/>
    <mergeCell ref="AE67:AF67"/>
    <mergeCell ref="Y66:Z66"/>
    <mergeCell ref="Q66:R66"/>
    <mergeCell ref="S66:T66"/>
    <mergeCell ref="U66:V66"/>
    <mergeCell ref="W66:X66"/>
    <mergeCell ref="AC66:AD66"/>
    <mergeCell ref="AA66:AB66"/>
    <mergeCell ref="BM65:BN65"/>
    <mergeCell ref="AS65:AT65"/>
    <mergeCell ref="AU65:AV65"/>
    <mergeCell ref="BM67:BN67"/>
    <mergeCell ref="AQ67:AR67"/>
    <mergeCell ref="AS67:AT67"/>
    <mergeCell ref="AU67:AV67"/>
    <mergeCell ref="AW67:AX67"/>
    <mergeCell ref="AY67:AZ67"/>
    <mergeCell ref="BA67:BB67"/>
    <mergeCell ref="AY66:AZ66"/>
    <mergeCell ref="BG66:BH66"/>
    <mergeCell ref="BI65:BJ65"/>
    <mergeCell ref="BM66:BN66"/>
    <mergeCell ref="BC67:BD67"/>
    <mergeCell ref="BK67:BL67"/>
    <mergeCell ref="AW65:AX65"/>
    <mergeCell ref="AY65:AZ65"/>
    <mergeCell ref="BA65:BB65"/>
    <mergeCell ref="BC65:BD65"/>
    <mergeCell ref="AQ65:AR65"/>
    <mergeCell ref="BI66:BJ66"/>
    <mergeCell ref="BA66:BB66"/>
    <mergeCell ref="BC66:BD66"/>
    <mergeCell ref="BK65:BL65"/>
    <mergeCell ref="BK66:BL66"/>
    <mergeCell ref="AG65:AH65"/>
    <mergeCell ref="AI65:AJ65"/>
    <mergeCell ref="AK65:AL65"/>
    <mergeCell ref="AM65:AN65"/>
    <mergeCell ref="AO65:AP65"/>
    <mergeCell ref="AC65:AD65"/>
    <mergeCell ref="AE65:AF65"/>
    <mergeCell ref="BE65:BF65"/>
    <mergeCell ref="BG65:BH65"/>
    <mergeCell ref="AM66:AN66"/>
    <mergeCell ref="AO66:AP66"/>
    <mergeCell ref="AQ66:AR66"/>
    <mergeCell ref="AS66:AT66"/>
    <mergeCell ref="AU66:AV66"/>
    <mergeCell ref="AW66:AX66"/>
    <mergeCell ref="AE66:AF66"/>
    <mergeCell ref="AG66:AH66"/>
    <mergeCell ref="AI66:AJ66"/>
    <mergeCell ref="AK66:AL66"/>
    <mergeCell ref="D60:D61"/>
    <mergeCell ref="B60:B61"/>
    <mergeCell ref="B69:B71"/>
    <mergeCell ref="L69:L70"/>
    <mergeCell ref="M69:M70"/>
    <mergeCell ref="J71:J73"/>
    <mergeCell ref="B73:B75"/>
    <mergeCell ref="L74:L75"/>
    <mergeCell ref="M74:M75"/>
    <mergeCell ref="J65:J70"/>
    <mergeCell ref="K65:K70"/>
    <mergeCell ref="F60:F61"/>
    <mergeCell ref="BM74:BN74"/>
    <mergeCell ref="B77:B79"/>
    <mergeCell ref="B82:B84"/>
    <mergeCell ref="BA74:BB74"/>
    <mergeCell ref="BC74:BD74"/>
    <mergeCell ref="BE74:BF74"/>
    <mergeCell ref="BG74:BH74"/>
    <mergeCell ref="BI74:BJ74"/>
    <mergeCell ref="BK74:BL74"/>
    <mergeCell ref="AO74:AP74"/>
    <mergeCell ref="AQ74:AR74"/>
    <mergeCell ref="AS74:AT74"/>
    <mergeCell ref="AU74:AV74"/>
    <mergeCell ref="AW74:AX74"/>
    <mergeCell ref="AY74:AZ74"/>
    <mergeCell ref="U74:V74"/>
    <mergeCell ref="W74:X74"/>
    <mergeCell ref="Y74:Z74"/>
    <mergeCell ref="AA74:AB74"/>
    <mergeCell ref="AC74:AD74"/>
    <mergeCell ref="AI80:AJ80"/>
    <mergeCell ref="AK80:AL80"/>
    <mergeCell ref="AM80:AN80"/>
    <mergeCell ref="AO80:AP80"/>
    <mergeCell ref="AE24:AF24"/>
    <mergeCell ref="AG24:AH24"/>
    <mergeCell ref="AE36:AF36"/>
    <mergeCell ref="AG36:AH36"/>
    <mergeCell ref="AI24:AJ24"/>
    <mergeCell ref="AI36:AJ36"/>
    <mergeCell ref="AE47:AF47"/>
    <mergeCell ref="AG47:AH47"/>
    <mergeCell ref="AE74:AF74"/>
    <mergeCell ref="AG74:AH74"/>
    <mergeCell ref="AG67:AH67"/>
    <mergeCell ref="AI67:AJ67"/>
    <mergeCell ref="AG45:AH45"/>
    <mergeCell ref="AI68:AJ68"/>
    <mergeCell ref="AI47:AJ47"/>
    <mergeCell ref="AI46:AJ46"/>
    <mergeCell ref="AI74:AJ74"/>
    <mergeCell ref="AE53:AF53"/>
    <mergeCell ref="AG53:AH53"/>
    <mergeCell ref="AI53:AJ53"/>
    <mergeCell ref="AI44:AJ44"/>
    <mergeCell ref="AG68:AH68"/>
    <mergeCell ref="Q33:R33"/>
    <mergeCell ref="Q34:R34"/>
    <mergeCell ref="Q35:R35"/>
    <mergeCell ref="S33:T33"/>
    <mergeCell ref="U33:V33"/>
    <mergeCell ref="W33:X33"/>
    <mergeCell ref="AC30:AD30"/>
    <mergeCell ref="N10:O12"/>
    <mergeCell ref="J18:K18"/>
    <mergeCell ref="Y30:Z30"/>
    <mergeCell ref="AA30:AB30"/>
    <mergeCell ref="AA33:AB33"/>
    <mergeCell ref="U30:V30"/>
    <mergeCell ref="W30:X30"/>
    <mergeCell ref="Y33:Z33"/>
    <mergeCell ref="AC24:AD24"/>
    <mergeCell ref="S24:T24"/>
    <mergeCell ref="U24:V24"/>
    <mergeCell ref="W24:X24"/>
    <mergeCell ref="Y24:Z24"/>
    <mergeCell ref="AA24:AB24"/>
    <mergeCell ref="J14:L14"/>
    <mergeCell ref="Q11:X11"/>
    <mergeCell ref="Q12:X12"/>
    <mergeCell ref="AK47:AL47"/>
    <mergeCell ref="AM47:AN47"/>
    <mergeCell ref="AO47:AP47"/>
    <mergeCell ref="AQ47:AR47"/>
    <mergeCell ref="AQ33:AR33"/>
    <mergeCell ref="AK46:AL46"/>
    <mergeCell ref="AM46:AN46"/>
    <mergeCell ref="AO46:AP46"/>
    <mergeCell ref="AQ46:AR46"/>
    <mergeCell ref="AO33:AP33"/>
    <mergeCell ref="AO45:AP45"/>
    <mergeCell ref="AQ45:AR45"/>
    <mergeCell ref="AK44:AL44"/>
    <mergeCell ref="AM44:AN44"/>
    <mergeCell ref="AO44:AP44"/>
    <mergeCell ref="AQ44:AR44"/>
    <mergeCell ref="BC33:BD33"/>
    <mergeCell ref="AW45:AX45"/>
    <mergeCell ref="AS45:AT45"/>
    <mergeCell ref="AU45:AV45"/>
    <mergeCell ref="AS46:AT46"/>
    <mergeCell ref="AU46:AV46"/>
    <mergeCell ref="AM24:AN24"/>
    <mergeCell ref="AO24:AP24"/>
    <mergeCell ref="AK36:AL36"/>
    <mergeCell ref="AM36:AN36"/>
    <mergeCell ref="AO36:AP36"/>
    <mergeCell ref="AQ24:AR24"/>
    <mergeCell ref="AQ36:AR36"/>
    <mergeCell ref="AK24:AL24"/>
    <mergeCell ref="AY44:AZ44"/>
    <mergeCell ref="BA44:BB44"/>
    <mergeCell ref="BC44:BD44"/>
    <mergeCell ref="AS36:AT36"/>
    <mergeCell ref="AW36:AX36"/>
    <mergeCell ref="AC36:AD36"/>
    <mergeCell ref="AA47:AB47"/>
    <mergeCell ref="AC47:AD47"/>
    <mergeCell ref="AA36:AB36"/>
    <mergeCell ref="Q65:R65"/>
    <mergeCell ref="S65:T65"/>
    <mergeCell ref="BC24:BD24"/>
    <mergeCell ref="AY36:AZ36"/>
    <mergeCell ref="BA36:BB36"/>
    <mergeCell ref="BC36:BD36"/>
    <mergeCell ref="AY47:AZ47"/>
    <mergeCell ref="BA47:BB47"/>
    <mergeCell ref="BC47:BD47"/>
    <mergeCell ref="AS33:AT33"/>
    <mergeCell ref="AU33:AV33"/>
    <mergeCell ref="AW33:AX33"/>
    <mergeCell ref="AY33:AZ33"/>
    <mergeCell ref="AY45:AZ45"/>
    <mergeCell ref="BA45:BB45"/>
    <mergeCell ref="BC45:BD45"/>
    <mergeCell ref="AY46:AZ46"/>
    <mergeCell ref="BA46:BB46"/>
    <mergeCell ref="BC46:BD46"/>
    <mergeCell ref="BA33:BB33"/>
    <mergeCell ref="Q77:R77"/>
    <mergeCell ref="S77:T77"/>
    <mergeCell ref="U77:V77"/>
    <mergeCell ref="W77:X77"/>
    <mergeCell ref="Y77:Z77"/>
    <mergeCell ref="Q68:R68"/>
    <mergeCell ref="S68:T68"/>
    <mergeCell ref="Q90:R90"/>
    <mergeCell ref="S90:T90"/>
    <mergeCell ref="U90:V90"/>
    <mergeCell ref="W90:X90"/>
    <mergeCell ref="Y90:Z90"/>
    <mergeCell ref="Q78:R78"/>
    <mergeCell ref="Q80:R80"/>
    <mergeCell ref="S80:T80"/>
    <mergeCell ref="U80:V80"/>
    <mergeCell ref="S78:T78"/>
    <mergeCell ref="U78:V78"/>
    <mergeCell ref="W78:X78"/>
    <mergeCell ref="Y78:Z78"/>
    <mergeCell ref="AI86:AJ86"/>
    <mergeCell ref="AK86:AL86"/>
    <mergeCell ref="AM86:AN86"/>
    <mergeCell ref="AO86:AP86"/>
    <mergeCell ref="AQ86:AR86"/>
    <mergeCell ref="Q92:R92"/>
    <mergeCell ref="S92:T92"/>
    <mergeCell ref="U92:V92"/>
    <mergeCell ref="W80:X80"/>
    <mergeCell ref="Y80:Z80"/>
    <mergeCell ref="W92:X92"/>
    <mergeCell ref="Y92:Z92"/>
    <mergeCell ref="Y89:Z89"/>
    <mergeCell ref="Y86:Z86"/>
    <mergeCell ref="AG90:AH90"/>
    <mergeCell ref="AQ80:AR80"/>
    <mergeCell ref="U65:V65"/>
    <mergeCell ref="W65:X65"/>
    <mergeCell ref="Y65:Z65"/>
    <mergeCell ref="AA65:AB65"/>
    <mergeCell ref="U68:V68"/>
    <mergeCell ref="AA68:AB68"/>
    <mergeCell ref="AC68:AD68"/>
    <mergeCell ref="AE68:AF68"/>
    <mergeCell ref="W68:X68"/>
    <mergeCell ref="Y68:Z68"/>
    <mergeCell ref="AU68:AV68"/>
    <mergeCell ref="AK74:AL74"/>
    <mergeCell ref="AM74:AN74"/>
    <mergeCell ref="BE66:BF66"/>
    <mergeCell ref="AK67:AL67"/>
    <mergeCell ref="AM67:AN67"/>
    <mergeCell ref="AK68:AL68"/>
    <mergeCell ref="AM68:AN68"/>
    <mergeCell ref="AO68:AP68"/>
    <mergeCell ref="BE68:BF68"/>
    <mergeCell ref="AW68:AX68"/>
    <mergeCell ref="AY68:AZ68"/>
    <mergeCell ref="BA68:BB68"/>
    <mergeCell ref="BC68:BD68"/>
    <mergeCell ref="AQ68:AR68"/>
    <mergeCell ref="AS68:AT68"/>
    <mergeCell ref="AG78:AH78"/>
    <mergeCell ref="AA92:AB92"/>
    <mergeCell ref="AA80:AB80"/>
    <mergeCell ref="AC80:AD80"/>
    <mergeCell ref="AE80:AF80"/>
    <mergeCell ref="AG80:AH80"/>
    <mergeCell ref="AC92:AD92"/>
    <mergeCell ref="AE92:AF92"/>
    <mergeCell ref="AG92:AH92"/>
    <mergeCell ref="AA89:AB89"/>
    <mergeCell ref="AC89:AD89"/>
    <mergeCell ref="AE89:AF89"/>
    <mergeCell ref="AG89:AH89"/>
    <mergeCell ref="AE86:AF86"/>
    <mergeCell ref="AG86:AH86"/>
    <mergeCell ref="AC86:AD86"/>
    <mergeCell ref="AE90:AF90"/>
    <mergeCell ref="AA86:AB86"/>
    <mergeCell ref="AA78:AB78"/>
    <mergeCell ref="AC78:AD78"/>
    <mergeCell ref="AE78:AF78"/>
    <mergeCell ref="AU86:AV86"/>
    <mergeCell ref="AS77:AT77"/>
    <mergeCell ref="AW77:AX77"/>
    <mergeCell ref="AY77:AZ77"/>
    <mergeCell ref="BA77:BB77"/>
    <mergeCell ref="BC77:BD77"/>
    <mergeCell ref="BC78:BD78"/>
    <mergeCell ref="BA78:BB78"/>
    <mergeCell ref="AY80:AZ80"/>
    <mergeCell ref="AW80:AX80"/>
    <mergeCell ref="BA80:BB80"/>
    <mergeCell ref="BC80:BD80"/>
    <mergeCell ref="AW86:AX86"/>
    <mergeCell ref="AW78:AX78"/>
    <mergeCell ref="AY78:AZ78"/>
    <mergeCell ref="AU77:AV77"/>
    <mergeCell ref="AS80:AT80"/>
    <mergeCell ref="AU80:AV80"/>
    <mergeCell ref="AU78:AV78"/>
    <mergeCell ref="AS86:AT86"/>
    <mergeCell ref="BC89:BD89"/>
    <mergeCell ref="BC90:BD90"/>
    <mergeCell ref="BC91:BD91"/>
    <mergeCell ref="BG92:BH92"/>
    <mergeCell ref="BI92:BJ92"/>
    <mergeCell ref="BI80:BJ80"/>
    <mergeCell ref="BG80:BH80"/>
    <mergeCell ref="BE80:BF80"/>
    <mergeCell ref="BK92:BL92"/>
    <mergeCell ref="BK80:BL80"/>
    <mergeCell ref="BE89:BF89"/>
    <mergeCell ref="BG89:BH89"/>
    <mergeCell ref="BI89:BJ89"/>
    <mergeCell ref="BK89:BL89"/>
    <mergeCell ref="BK90:BL90"/>
    <mergeCell ref="BG68:BH68"/>
    <mergeCell ref="BI68:BJ68"/>
    <mergeCell ref="BK68:BL68"/>
    <mergeCell ref="BE78:BF78"/>
    <mergeCell ref="BG78:BH78"/>
    <mergeCell ref="BI78:BJ78"/>
    <mergeCell ref="BK78:BL78"/>
    <mergeCell ref="BE86:BF86"/>
    <mergeCell ref="BG86:BH86"/>
    <mergeCell ref="BI86:BJ86"/>
    <mergeCell ref="BK86:BL86"/>
    <mergeCell ref="BM68:BN68"/>
    <mergeCell ref="K32:O32"/>
    <mergeCell ref="N74:O74"/>
    <mergeCell ref="N30:O30"/>
    <mergeCell ref="BM24:BN24"/>
    <mergeCell ref="BM36:BN36"/>
    <mergeCell ref="BM47:BN47"/>
    <mergeCell ref="L65:M68"/>
    <mergeCell ref="N65:O68"/>
    <mergeCell ref="BG36:BH36"/>
    <mergeCell ref="BG47:BH47"/>
    <mergeCell ref="BI24:BJ24"/>
    <mergeCell ref="BK24:BL24"/>
    <mergeCell ref="BI36:BJ36"/>
    <mergeCell ref="BK36:BL36"/>
    <mergeCell ref="BI47:BJ47"/>
    <mergeCell ref="BK47:BL47"/>
    <mergeCell ref="AY24:AZ24"/>
    <mergeCell ref="BA24:BB24"/>
    <mergeCell ref="Q74:R74"/>
    <mergeCell ref="S74:T74"/>
    <mergeCell ref="BE36:BF36"/>
    <mergeCell ref="BE47:BF47"/>
    <mergeCell ref="AU36:AV36"/>
  </mergeCells>
  <phoneticPr fontId="24" type="noConversion"/>
  <conditionalFormatting sqref="A62:XFD63 A64:E64 G64:XFD64 A65:XFD98">
    <cfRule type="expression" dxfId="69" priority="1">
      <formula>$L$30=$M$30</formula>
    </cfRule>
  </conditionalFormatting>
  <conditionalFormatting sqref="A63:XFD63 A64:E64 G64:XFD64 A65:XFD102">
    <cfRule type="expression" dxfId="68" priority="2">
      <formula>OR($B$66=1,$B$67=1)</formula>
    </cfRule>
  </conditionalFormatting>
  <conditionalFormatting sqref="C22">
    <cfRule type="cellIs" dxfId="67" priority="92" operator="equal">
      <formula>"Lielais komersants"</formula>
    </cfRule>
    <cfRule type="cellIs" dxfId="66" priority="91" operator="equal">
      <formula>"Nav lielais komersants"</formula>
    </cfRule>
  </conditionalFormatting>
  <conditionalFormatting sqref="J27:J29">
    <cfRule type="cellIs" dxfId="65" priority="100" operator="equal">
      <formula>$B$29</formula>
    </cfRule>
    <cfRule type="cellIs" dxfId="64" priority="99" operator="equal">
      <formula>$B$33</formula>
    </cfRule>
    <cfRule type="cellIs" dxfId="63" priority="98" operator="equal">
      <formula>$B$38</formula>
    </cfRule>
    <cfRule type="cellIs" dxfId="62" priority="101" operator="equal">
      <formula>$B$25</formula>
    </cfRule>
  </conditionalFormatting>
  <conditionalFormatting sqref="K27:K29">
    <cfRule type="cellIs" dxfId="61" priority="90" operator="equal">
      <formula>"IZPILDĀS"</formula>
    </cfRule>
    <cfRule type="cellIs" dxfId="60" priority="89" operator="equal">
      <formula>"NEIZPILDĀS"</formula>
    </cfRule>
  </conditionalFormatting>
  <conditionalFormatting sqref="K32">
    <cfRule type="expression" dxfId="59" priority="108">
      <formula>$K$32="Jāpilda 2.tabula jeb jāsniedz informācija par vēl vienu gadu iepriekš!"</formula>
    </cfRule>
  </conditionalFormatting>
  <conditionalFormatting sqref="L18">
    <cfRule type="containsBlanks" dxfId="58" priority="97">
      <formula>LEN(TRIM(L18))=0</formula>
    </cfRule>
  </conditionalFormatting>
  <conditionalFormatting sqref="N10">
    <cfRule type="expression" dxfId="57" priority="102">
      <formula>NOT("Nav iespējams noteikt statusu")</formula>
    </cfRule>
    <cfRule type="cellIs" dxfId="56" priority="103" operator="equal">
      <formula>"Dati"</formula>
    </cfRule>
    <cfRule type="cellIs" dxfId="55" priority="104" operator="equal">
      <formula>$B$38</formula>
    </cfRule>
    <cfRule type="cellIs" dxfId="54" priority="105" operator="equal">
      <formula>$B$33</formula>
    </cfRule>
    <cfRule type="cellIs" dxfId="53" priority="106" operator="equal">
      <formula>$B$29</formula>
    </cfRule>
    <cfRule type="cellIs" dxfId="52" priority="107" operator="equal">
      <formula>$B$25</formula>
    </cfRule>
  </conditionalFormatting>
  <conditionalFormatting sqref="N25">
    <cfRule type="expression" dxfId="51" priority="57">
      <formula>$N$25=""</formula>
    </cfRule>
  </conditionalFormatting>
  <conditionalFormatting sqref="O25">
    <cfRule type="expression" dxfId="50" priority="56">
      <formula>$O$25=""</formula>
    </cfRule>
    <cfRule type="expression" dxfId="49" priority="20">
      <formula>($N$25-$O$25)&gt;1</formula>
    </cfRule>
  </conditionalFormatting>
  <conditionalFormatting sqref="O69">
    <cfRule type="expression" dxfId="48" priority="19">
      <formula>$N$69-$O$69&gt;1</formula>
    </cfRule>
  </conditionalFormatting>
  <conditionalFormatting sqref="P27:P29">
    <cfRule type="cellIs" dxfId="47" priority="17" operator="equal">
      <formula>"NEIZPILDĀS"</formula>
    </cfRule>
    <cfRule type="cellIs" dxfId="46" priority="18" operator="equal">
      <formula>"IZPILDĀS"</formula>
    </cfRule>
  </conditionalFormatting>
  <conditionalFormatting sqref="P39:P41">
    <cfRule type="cellIs" dxfId="45" priority="32" operator="equal">
      <formula>"IZPILDĀS"</formula>
    </cfRule>
    <cfRule type="cellIs" dxfId="44" priority="31" operator="equal">
      <formula>"NEIZPILDĀS"</formula>
    </cfRule>
  </conditionalFormatting>
  <conditionalFormatting sqref="P50:P52">
    <cfRule type="cellIs" dxfId="43" priority="30" operator="equal">
      <formula>"IZPILDĀS"</formula>
    </cfRule>
    <cfRule type="cellIs" dxfId="42" priority="29" operator="equal">
      <formula>"NEIZPILDĀS"</formula>
    </cfRule>
  </conditionalFormatting>
  <conditionalFormatting sqref="P71:P73">
    <cfRule type="cellIs" dxfId="41" priority="13" operator="equal">
      <formula>"NEIZPILDĀS"</formula>
    </cfRule>
    <cfRule type="cellIs" dxfId="40" priority="14" operator="equal">
      <formula>"IZPILDĀS"</formula>
    </cfRule>
  </conditionalFormatting>
  <conditionalFormatting sqref="P83:P85">
    <cfRule type="cellIs" dxfId="39" priority="11" operator="equal">
      <formula>"NEIZPILDĀS"</formula>
    </cfRule>
    <cfRule type="cellIs" dxfId="38" priority="12" operator="equal">
      <formula>"IZPILDĀS"</formula>
    </cfRule>
  </conditionalFormatting>
  <conditionalFormatting sqref="P95:P97">
    <cfRule type="cellIs" dxfId="37" priority="9" operator="equal">
      <formula>"NEIZPILDĀS"</formula>
    </cfRule>
    <cfRule type="cellIs" dxfId="36" priority="10" operator="equal">
      <formula>"IZPILDĀS"</formula>
    </cfRule>
  </conditionalFormatting>
  <dataValidations count="3">
    <dataValidation type="list" allowBlank="1" showInputMessage="1" showErrorMessage="1" sqref="L18" xr:uid="{93B19794-3EE2-4C55-A64A-1FE78E3B4D5B}">
      <formula1>$H$25:$H$27</formula1>
    </dataValidation>
    <dataValidation type="list" allowBlank="1" showInputMessage="1" showErrorMessage="1" sqref="Q22:BN22 Q78:BN78 Q34:BN34 Q66:BN66 Q45:BN45 Q90:BN90" xr:uid="{6AE4A991-9404-452F-BF07-11A3E8F2F1EF}">
      <formula1>$H$28:$H$29</formula1>
    </dataValidation>
    <dataValidation type="list" allowBlank="1" showInputMessage="1" showErrorMessage="1" sqref="M14" xr:uid="{31FB16BC-DD01-480E-ADCB-5870E36ACA93}">
      <formula1>$G$21:$G$22</formula1>
    </dataValidation>
  </dataValidations>
  <pageMargins left="0.7" right="0.7" top="0.75" bottom="0.75" header="0.3" footer="0.3"/>
  <pageSetup paperSize="9" scale="49" orientation="landscape" r:id="rId1"/>
  <rowBreaks count="1" manualBreakCount="1">
    <brk id="53" max="16383" man="1"/>
  </rowBreaks>
  <colBreaks count="5" manualBreakCount="5">
    <brk id="15" max="1048575" man="1"/>
    <brk id="24" max="1048575" man="1"/>
    <brk id="34" max="1048575" man="1"/>
    <brk id="54" max="95" man="1"/>
    <brk id="6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3704-6793-430A-AE1E-AF03043D1C47}">
  <dimension ref="A6:R30"/>
  <sheetViews>
    <sheetView showGridLines="0" topLeftCell="A14" zoomScale="85" zoomScaleNormal="85" workbookViewId="0">
      <selection activeCell="B19" sqref="B19:R19"/>
    </sheetView>
  </sheetViews>
  <sheetFormatPr defaultRowHeight="14.25"/>
  <cols>
    <col min="1" max="1" width="13.875" customWidth="1"/>
  </cols>
  <sheetData>
    <row r="6" spans="1:18" ht="15">
      <c r="A6" s="244" t="s">
        <v>145</v>
      </c>
      <c r="B6" s="244"/>
      <c r="C6" s="244"/>
      <c r="D6" s="244"/>
      <c r="E6" s="244"/>
      <c r="F6" s="244"/>
    </row>
    <row r="7" spans="1:18" ht="15">
      <c r="A7" s="108"/>
    </row>
    <row r="8" spans="1:18">
      <c r="A8" s="245" t="s">
        <v>144</v>
      </c>
      <c r="B8" s="245"/>
      <c r="C8" s="245"/>
      <c r="D8" s="245"/>
      <c r="E8" s="245"/>
      <c r="F8" s="245"/>
      <c r="G8" s="245"/>
      <c r="H8" s="245"/>
      <c r="I8" s="245"/>
      <c r="J8" s="245"/>
      <c r="K8" s="245"/>
      <c r="L8" s="245"/>
      <c r="M8" s="245"/>
      <c r="N8" s="245"/>
      <c r="O8" s="245"/>
      <c r="P8" s="245"/>
      <c r="Q8" s="144" t="s">
        <v>146</v>
      </c>
      <c r="R8" s="143"/>
    </row>
    <row r="9" spans="1:18" ht="25.5" customHeight="1">
      <c r="A9" s="243" t="s">
        <v>114</v>
      </c>
      <c r="B9" s="243"/>
      <c r="C9" s="243"/>
      <c r="D9" s="243"/>
      <c r="E9" s="243"/>
      <c r="F9" s="243"/>
    </row>
    <row r="10" spans="1:18" ht="28.5" customHeight="1">
      <c r="A10" s="243" t="s">
        <v>115</v>
      </c>
      <c r="B10" s="243"/>
      <c r="C10" s="243"/>
      <c r="D10" s="243"/>
      <c r="E10" s="243"/>
      <c r="F10" s="243"/>
      <c r="G10" s="243"/>
      <c r="H10" s="243"/>
      <c r="I10" s="243"/>
      <c r="J10" s="243"/>
      <c r="K10" s="243"/>
      <c r="L10" s="243"/>
      <c r="M10" s="243"/>
      <c r="N10" s="243"/>
      <c r="O10" s="243"/>
      <c r="P10" s="243"/>
      <c r="Q10" s="243"/>
      <c r="R10" s="243"/>
    </row>
    <row r="12" spans="1:18" ht="15">
      <c r="A12" s="108" t="s">
        <v>116</v>
      </c>
    </row>
    <row r="14" spans="1:18" ht="245.25" customHeight="1">
      <c r="A14" s="145" t="s">
        <v>150</v>
      </c>
      <c r="B14" s="236" t="s">
        <v>147</v>
      </c>
      <c r="C14" s="237"/>
      <c r="D14" s="237"/>
      <c r="E14" s="237"/>
      <c r="F14" s="237"/>
      <c r="G14" s="237"/>
      <c r="H14" s="237"/>
      <c r="I14" s="237"/>
      <c r="J14" s="237"/>
      <c r="K14" s="237"/>
      <c r="L14" s="237"/>
      <c r="M14" s="237"/>
      <c r="N14" s="237"/>
      <c r="O14" s="237"/>
      <c r="P14" s="237"/>
      <c r="Q14" s="237"/>
      <c r="R14" s="238"/>
    </row>
    <row r="15" spans="1:18" ht="82.5" customHeight="1">
      <c r="A15" s="146" t="s">
        <v>151</v>
      </c>
      <c r="B15" s="236" t="s">
        <v>157</v>
      </c>
      <c r="C15" s="237"/>
      <c r="D15" s="237"/>
      <c r="E15" s="237"/>
      <c r="F15" s="237"/>
      <c r="G15" s="237"/>
      <c r="H15" s="237"/>
      <c r="I15" s="237"/>
      <c r="J15" s="237"/>
      <c r="K15" s="237"/>
      <c r="L15" s="237"/>
      <c r="M15" s="237"/>
      <c r="N15" s="237"/>
      <c r="O15" s="237"/>
      <c r="P15" s="237"/>
      <c r="Q15" s="237"/>
      <c r="R15" s="238"/>
    </row>
    <row r="16" spans="1:18" ht="282" customHeight="1">
      <c r="A16" s="148" t="s">
        <v>152</v>
      </c>
      <c r="B16" s="242" t="s">
        <v>173</v>
      </c>
      <c r="C16" s="237"/>
      <c r="D16" s="237"/>
      <c r="E16" s="237"/>
      <c r="F16" s="237"/>
      <c r="G16" s="237"/>
      <c r="H16" s="237"/>
      <c r="I16" s="237"/>
      <c r="J16" s="237"/>
      <c r="K16" s="237"/>
      <c r="L16" s="237"/>
      <c r="M16" s="237"/>
      <c r="N16" s="237"/>
      <c r="O16" s="237"/>
      <c r="P16" s="237"/>
      <c r="Q16" s="237"/>
      <c r="R16" s="238"/>
    </row>
    <row r="17" spans="1:18" ht="33.75" customHeight="1">
      <c r="A17" s="147" t="s">
        <v>153</v>
      </c>
      <c r="B17" s="236" t="s">
        <v>117</v>
      </c>
      <c r="C17" s="237"/>
      <c r="D17" s="237"/>
      <c r="E17" s="237"/>
      <c r="F17" s="237"/>
      <c r="G17" s="237"/>
      <c r="H17" s="237"/>
      <c r="I17" s="237"/>
      <c r="J17" s="237"/>
      <c r="K17" s="237"/>
      <c r="L17" s="237"/>
      <c r="M17" s="237"/>
      <c r="N17" s="237"/>
      <c r="O17" s="237"/>
      <c r="P17" s="237"/>
      <c r="Q17" s="237"/>
      <c r="R17" s="238"/>
    </row>
    <row r="18" spans="1:18" ht="33.75" customHeight="1">
      <c r="A18" s="147" t="s">
        <v>175</v>
      </c>
      <c r="B18" s="236" t="s">
        <v>176</v>
      </c>
      <c r="C18" s="237"/>
      <c r="D18" s="237"/>
      <c r="E18" s="237"/>
      <c r="F18" s="237"/>
      <c r="G18" s="237"/>
      <c r="H18" s="237"/>
      <c r="I18" s="237"/>
      <c r="J18" s="237"/>
      <c r="K18" s="237"/>
      <c r="L18" s="237"/>
      <c r="M18" s="237"/>
      <c r="N18" s="237"/>
      <c r="O18" s="237"/>
      <c r="P18" s="237"/>
      <c r="Q18" s="237"/>
      <c r="R18" s="238"/>
    </row>
    <row r="19" spans="1:18" ht="54" customHeight="1">
      <c r="A19" s="145" t="s">
        <v>155</v>
      </c>
      <c r="B19" s="236" t="s">
        <v>172</v>
      </c>
      <c r="C19" s="237"/>
      <c r="D19" s="237"/>
      <c r="E19" s="237"/>
      <c r="F19" s="237"/>
      <c r="G19" s="237"/>
      <c r="H19" s="237"/>
      <c r="I19" s="237"/>
      <c r="J19" s="237"/>
      <c r="K19" s="237"/>
      <c r="L19" s="237"/>
      <c r="M19" s="237"/>
      <c r="N19" s="237"/>
      <c r="O19" s="237"/>
      <c r="P19" s="237"/>
      <c r="Q19" s="237"/>
      <c r="R19" s="238"/>
    </row>
    <row r="20" spans="1:18" ht="176.25" customHeight="1">
      <c r="A20" s="149" t="s">
        <v>156</v>
      </c>
      <c r="B20" s="236" t="s">
        <v>158</v>
      </c>
      <c r="C20" s="237"/>
      <c r="D20" s="237"/>
      <c r="E20" s="237"/>
      <c r="F20" s="237"/>
      <c r="G20" s="237"/>
      <c r="H20" s="237"/>
      <c r="I20" s="237"/>
      <c r="J20" s="237"/>
      <c r="K20" s="237"/>
      <c r="L20" s="237"/>
      <c r="M20" s="237"/>
      <c r="N20" s="237"/>
      <c r="O20" s="237"/>
      <c r="P20" s="237"/>
      <c r="Q20" s="237"/>
      <c r="R20" s="238"/>
    </row>
    <row r="21" spans="1:18" ht="191.25" customHeight="1">
      <c r="A21" s="150" t="s">
        <v>125</v>
      </c>
      <c r="B21" s="236" t="s">
        <v>171</v>
      </c>
      <c r="C21" s="239"/>
      <c r="D21" s="239"/>
      <c r="E21" s="239"/>
      <c r="F21" s="239"/>
      <c r="G21" s="239"/>
      <c r="H21" s="239"/>
      <c r="I21" s="239"/>
      <c r="J21" s="239"/>
      <c r="K21" s="239"/>
      <c r="L21" s="239"/>
      <c r="M21" s="239"/>
      <c r="N21" s="239"/>
      <c r="O21" s="239"/>
      <c r="P21" s="239"/>
      <c r="Q21" s="239"/>
      <c r="R21" s="240"/>
    </row>
    <row r="22" spans="1:18" ht="206.25" customHeight="1">
      <c r="A22" s="145" t="s">
        <v>154</v>
      </c>
      <c r="B22" s="236" t="s">
        <v>174</v>
      </c>
      <c r="C22" s="239"/>
      <c r="D22" s="239"/>
      <c r="E22" s="239"/>
      <c r="F22" s="239"/>
      <c r="G22" s="239"/>
      <c r="H22" s="239"/>
      <c r="I22" s="239"/>
      <c r="J22" s="239"/>
      <c r="K22" s="239"/>
      <c r="L22" s="239"/>
      <c r="M22" s="239"/>
      <c r="N22" s="239"/>
      <c r="O22" s="239"/>
      <c r="P22" s="239"/>
      <c r="Q22" s="239"/>
      <c r="R22" s="240"/>
    </row>
    <row r="24" spans="1:18" ht="15.75" customHeight="1">
      <c r="B24" s="241"/>
      <c r="C24" s="241"/>
      <c r="D24" s="241"/>
      <c r="E24" s="241"/>
      <c r="F24" s="241"/>
      <c r="G24" s="241"/>
      <c r="H24" s="241"/>
      <c r="I24" s="241"/>
      <c r="J24" s="241"/>
      <c r="K24" s="241"/>
      <c r="L24" s="241"/>
      <c r="M24" s="241"/>
      <c r="N24" s="241"/>
      <c r="O24" s="241"/>
      <c r="P24" s="241"/>
      <c r="Q24" s="241"/>
      <c r="R24" s="241"/>
    </row>
    <row r="25" spans="1:18">
      <c r="B25" s="241"/>
      <c r="C25" s="241"/>
      <c r="D25" s="241"/>
      <c r="E25" s="241"/>
      <c r="F25" s="241"/>
      <c r="G25" s="241"/>
      <c r="H25" s="241"/>
      <c r="I25" s="241"/>
      <c r="J25" s="241"/>
      <c r="K25" s="241"/>
      <c r="L25" s="241"/>
      <c r="M25" s="241"/>
      <c r="N25" s="241"/>
      <c r="O25" s="241"/>
      <c r="P25" s="241"/>
      <c r="Q25" s="241"/>
      <c r="R25" s="241"/>
    </row>
    <row r="26" spans="1:18">
      <c r="B26" s="241"/>
      <c r="C26" s="241"/>
      <c r="D26" s="241"/>
      <c r="E26" s="241"/>
      <c r="F26" s="241"/>
      <c r="G26" s="241"/>
      <c r="H26" s="241"/>
      <c r="I26" s="241"/>
      <c r="J26" s="241"/>
      <c r="K26" s="241"/>
      <c r="L26" s="241"/>
      <c r="M26" s="241"/>
      <c r="N26" s="241"/>
      <c r="O26" s="241"/>
      <c r="P26" s="241"/>
      <c r="Q26" s="241"/>
      <c r="R26" s="241"/>
    </row>
    <row r="28" spans="1:18">
      <c r="B28" s="120"/>
    </row>
    <row r="30" spans="1:18">
      <c r="B30" s="119"/>
    </row>
  </sheetData>
  <sheetProtection algorithmName="SHA-512" hashValue="kdBewl6AnhmLhAR0xAaHnG+uUN82vhYohYSRvwfJKbDkzRPetDC8OtNyJjS3r+rk+QLyWshhfEUEFYviaxo4RA==" saltValue="ncRZQmepIw+DCPoXJ1C3iA==" spinCount="100000" sheet="1" objects="1" scenarios="1"/>
  <mergeCells count="14">
    <mergeCell ref="A10:R10"/>
    <mergeCell ref="A9:F9"/>
    <mergeCell ref="A6:F6"/>
    <mergeCell ref="A8:P8"/>
    <mergeCell ref="B14:R14"/>
    <mergeCell ref="B15:R15"/>
    <mergeCell ref="B20:R20"/>
    <mergeCell ref="B22:R22"/>
    <mergeCell ref="B24:R26"/>
    <mergeCell ref="B16:R16"/>
    <mergeCell ref="B17:R17"/>
    <mergeCell ref="B19:R19"/>
    <mergeCell ref="B21:R21"/>
    <mergeCell ref="B18:R18"/>
  </mergeCells>
  <hyperlinks>
    <hyperlink ref="A9" r:id="rId1" xr:uid="{70C5D74D-B246-49A5-85BC-52BE1589F7C5}"/>
    <hyperlink ref="A8:P8" r:id="rId2" display="2014. gada 17. jūnija KOMISIJAS REGULA (ES) Nr. 651/2014, ar ko noteiktas atbalsta kategorijas atzīst par saderīgām ar iekšējo tirgu, piemērojot Līguma 107. un 108. pantu" xr:uid="{BB22665C-52ED-4943-9A41-E8ECF6DC5B2C}"/>
    <hyperlink ref="A10" r:id="rId3" xr:uid="{4D6D68B7-E725-4F0A-8F8B-934948FC61D2}"/>
  </hyperlinks>
  <pageMargins left="0.7" right="0.7" top="0.75" bottom="0.75" header="0.3" footer="0.3"/>
  <pageSetup scale="63"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C154-CC3C-4D8E-ACB8-13C26EF83440}">
  <sheetPr>
    <tabColor theme="8" tint="-0.249977111117893"/>
  </sheetPr>
  <dimension ref="A1:BS106"/>
  <sheetViews>
    <sheetView topLeftCell="A2" zoomScale="90" zoomScaleNormal="90" workbookViewId="0">
      <pane xSplit="16" topLeftCell="Q1" activePane="topRight" state="frozen"/>
      <selection activeCell="A3" sqref="A3"/>
      <selection pane="topRight" activeCell="J33" sqref="J33:O53"/>
    </sheetView>
  </sheetViews>
  <sheetFormatPr defaultColWidth="0" defaultRowHeight="12" customHeight="1" zeroHeight="1" outlineLevelCol="1"/>
  <cols>
    <col min="1" max="1" width="2.375" style="2" customWidth="1"/>
    <col min="2" max="2" width="18" style="2" hidden="1" customWidth="1" outlineLevel="1"/>
    <col min="3" max="3" width="21.875" style="2" hidden="1" customWidth="1" outlineLevel="1"/>
    <col min="4" max="4" width="17.375" style="2" hidden="1" customWidth="1" outlineLevel="1"/>
    <col min="5" max="5" width="10" style="3" hidden="1" customWidth="1" outlineLevel="1"/>
    <col min="6" max="6" width="16.625" style="3" hidden="1" customWidth="1" outlineLevel="1"/>
    <col min="7" max="7" width="10" style="3" hidden="1" customWidth="1" outlineLevel="1"/>
    <col min="8" max="8" width="15.75" style="3" hidden="1" customWidth="1" outlineLevel="1"/>
    <col min="9" max="9" width="13.75" style="3" hidden="1" customWidth="1" outlineLevel="1"/>
    <col min="10" max="10" width="17.625" style="3" customWidth="1" collapsed="1"/>
    <col min="11" max="11" width="17.625" style="3" bestFit="1" customWidth="1"/>
    <col min="12" max="15" width="13.625" style="3" customWidth="1"/>
    <col min="16" max="16" width="19.25" style="2" customWidth="1"/>
    <col min="17" max="66" width="13.625" style="2" customWidth="1"/>
    <col min="67" max="67" width="9.125" style="2" hidden="1" customWidth="1"/>
    <col min="68" max="71" width="0" style="2" hidden="1" customWidth="1"/>
    <col min="72" max="16384" width="9.125" style="2" hidden="1"/>
  </cols>
  <sheetData>
    <row r="1" spans="2:29" ht="14.25" customHeight="1">
      <c r="K1" s="217" t="s">
        <v>118</v>
      </c>
      <c r="L1" s="217"/>
      <c r="M1" s="217"/>
      <c r="N1" s="217"/>
      <c r="O1" s="217"/>
      <c r="P1" s="111"/>
    </row>
    <row r="2" spans="2:29" ht="58.5" customHeight="1">
      <c r="E2" s="2"/>
      <c r="F2" s="2"/>
      <c r="G2" s="2"/>
      <c r="H2" s="2"/>
      <c r="I2" s="2"/>
      <c r="K2" s="217"/>
      <c r="L2" s="217"/>
      <c r="M2" s="217"/>
      <c r="N2" s="217"/>
      <c r="O2" s="217"/>
      <c r="P2" s="111"/>
      <c r="Q2" s="220" t="s">
        <v>133</v>
      </c>
      <c r="R2" s="220"/>
      <c r="S2" s="220"/>
      <c r="T2" s="220"/>
      <c r="U2" s="220"/>
      <c r="V2" s="220"/>
      <c r="W2" s="220"/>
      <c r="X2" s="220"/>
    </row>
    <row r="3" spans="2:29" s="137" customFormat="1" ht="48" customHeight="1">
      <c r="K3" s="224" t="s">
        <v>127</v>
      </c>
      <c r="L3" s="224"/>
      <c r="M3" s="224"/>
      <c r="N3" s="224"/>
      <c r="O3" s="224"/>
      <c r="P3" s="138"/>
      <c r="Q3" s="220" t="s">
        <v>134</v>
      </c>
      <c r="R3" s="220"/>
      <c r="S3" s="220"/>
      <c r="T3" s="220"/>
      <c r="U3" s="220"/>
      <c r="V3" s="220"/>
      <c r="W3" s="220"/>
      <c r="X3" s="220"/>
    </row>
    <row r="4" spans="2:29" ht="15" customHeight="1">
      <c r="E4" s="2"/>
      <c r="F4" s="2"/>
      <c r="G4" s="2"/>
      <c r="H4" s="2"/>
      <c r="I4" s="2"/>
      <c r="J4" s="156" t="s">
        <v>120</v>
      </c>
      <c r="K4" s="1"/>
      <c r="L4" s="116"/>
      <c r="M4" s="112"/>
      <c r="N4" s="112"/>
      <c r="O4" s="112"/>
      <c r="P4" s="111"/>
      <c r="Q4" s="230" t="s">
        <v>132</v>
      </c>
      <c r="R4" s="230"/>
      <c r="S4" s="230"/>
      <c r="T4" s="230"/>
      <c r="U4" s="230"/>
      <c r="V4" s="230"/>
      <c r="W4" s="230"/>
      <c r="X4" s="230"/>
    </row>
    <row r="5" spans="2:29" ht="24.75" customHeight="1">
      <c r="E5" s="2"/>
      <c r="F5" s="2"/>
      <c r="G5" s="2"/>
      <c r="H5" s="2"/>
      <c r="I5" s="2"/>
      <c r="J5" s="225" t="s">
        <v>122</v>
      </c>
      <c r="K5" s="225"/>
      <c r="L5" s="247" t="s">
        <v>160</v>
      </c>
      <c r="M5" s="247"/>
      <c r="N5" s="247"/>
      <c r="O5" s="112"/>
      <c r="P5" s="111"/>
      <c r="Q5" s="221" t="s">
        <v>167</v>
      </c>
      <c r="R5" s="221"/>
      <c r="S5" s="221"/>
      <c r="T5" s="140"/>
      <c r="U5" s="222" t="s">
        <v>159</v>
      </c>
      <c r="V5" s="223"/>
      <c r="W5" s="223"/>
      <c r="X5" s="223"/>
    </row>
    <row r="6" spans="2:29" ht="23.25" customHeight="1">
      <c r="E6" s="2"/>
      <c r="F6" s="2"/>
      <c r="G6" s="2"/>
      <c r="H6" s="2"/>
      <c r="I6" s="2"/>
      <c r="J6" s="225" t="s">
        <v>121</v>
      </c>
      <c r="K6" s="225"/>
      <c r="L6" s="246">
        <v>1234567890</v>
      </c>
      <c r="M6" s="246"/>
      <c r="N6" s="246"/>
      <c r="O6" s="112"/>
      <c r="P6" s="111"/>
      <c r="Q6" s="228" t="s">
        <v>168</v>
      </c>
      <c r="R6" s="228"/>
      <c r="S6" s="228"/>
      <c r="T6" s="228"/>
      <c r="U6" s="228"/>
      <c r="V6" s="228"/>
      <c r="W6" s="228"/>
      <c r="X6" s="228"/>
    </row>
    <row r="7" spans="2:29" ht="24" customHeight="1">
      <c r="E7" s="2"/>
      <c r="F7" s="2"/>
      <c r="G7" s="2"/>
      <c r="H7" s="2"/>
      <c r="I7" s="2"/>
      <c r="J7" s="225" t="s">
        <v>131</v>
      </c>
      <c r="K7" s="225"/>
      <c r="L7" s="246" t="s">
        <v>161</v>
      </c>
      <c r="M7" s="246"/>
      <c r="N7" s="246"/>
      <c r="O7" s="112"/>
      <c r="P7" s="111"/>
      <c r="Q7" s="228"/>
      <c r="R7" s="228"/>
      <c r="S7" s="228"/>
      <c r="T7" s="228"/>
      <c r="U7" s="228"/>
      <c r="V7" s="228"/>
      <c r="W7" s="228"/>
      <c r="X7" s="228"/>
    </row>
    <row r="8" spans="2:29" ht="71.25" customHeight="1">
      <c r="E8" s="2"/>
      <c r="F8" s="2"/>
      <c r="G8" s="2"/>
      <c r="H8" s="2"/>
      <c r="I8" s="2"/>
      <c r="J8" s="227" t="s">
        <v>130</v>
      </c>
      <c r="K8" s="227"/>
      <c r="L8" s="227"/>
      <c r="M8" s="227"/>
      <c r="N8" s="227"/>
      <c r="O8" s="2"/>
      <c r="P8" s="111"/>
      <c r="Q8" s="229" t="s">
        <v>169</v>
      </c>
      <c r="R8" s="229"/>
      <c r="S8" s="229"/>
      <c r="T8" s="229"/>
      <c r="U8" s="229"/>
      <c r="V8" s="229"/>
      <c r="W8" s="229"/>
      <c r="X8" s="229"/>
    </row>
    <row r="9" spans="2:29" ht="16.5" customHeight="1" thickBot="1">
      <c r="E9" s="2"/>
      <c r="F9" s="2"/>
      <c r="G9" s="2"/>
      <c r="H9" s="2"/>
      <c r="I9" s="2"/>
      <c r="J9" s="117" t="s">
        <v>123</v>
      </c>
      <c r="K9" s="118" t="s">
        <v>124</v>
      </c>
      <c r="L9" s="2"/>
      <c r="M9" s="2"/>
      <c r="N9" s="2"/>
      <c r="O9" s="112"/>
      <c r="Q9" s="155"/>
      <c r="R9" s="155"/>
      <c r="S9" s="155"/>
      <c r="T9" s="155"/>
      <c r="U9" s="155"/>
      <c r="V9" s="155"/>
      <c r="W9" s="155"/>
      <c r="X9" s="155"/>
    </row>
    <row r="10" spans="2:29" ht="14.45" customHeight="1" thickTop="1">
      <c r="I10" s="2"/>
      <c r="J10" s="235" t="s">
        <v>166</v>
      </c>
      <c r="K10" s="235"/>
      <c r="L10" s="235"/>
      <c r="M10" s="110"/>
      <c r="N10" s="181" t="str">
        <f>IF(M14="JĀ","Lielais uzņēmums",IF(L18=1,L30,IF(L18=2,M30,IF(L30=M30,J27,IF(M74=L74,J71,"Jānosaka statuss")))))</f>
        <v>Mazais uzņēmums</v>
      </c>
      <c r="O10" s="182"/>
      <c r="P10" s="105" t="s">
        <v>42</v>
      </c>
      <c r="Q10" s="189" t="s">
        <v>137</v>
      </c>
      <c r="R10" s="189"/>
      <c r="S10" s="189"/>
      <c r="T10" s="189"/>
      <c r="U10" s="189"/>
      <c r="V10" s="189"/>
      <c r="W10" s="189"/>
      <c r="X10" s="189"/>
      <c r="Y10" s="88"/>
      <c r="Z10" s="88"/>
      <c r="AA10" s="88"/>
      <c r="AB10" s="88"/>
      <c r="AC10" s="4"/>
    </row>
    <row r="11" spans="2:29" ht="15">
      <c r="I11" s="2"/>
      <c r="J11" s="2"/>
      <c r="K11" s="2"/>
      <c r="L11" s="2"/>
      <c r="M11" s="6"/>
      <c r="N11" s="183"/>
      <c r="O11" s="184"/>
      <c r="P11" s="141" t="s">
        <v>45</v>
      </c>
      <c r="Q11" s="189" t="s">
        <v>138</v>
      </c>
      <c r="R11" s="189"/>
      <c r="S11" s="189"/>
      <c r="T11" s="189"/>
      <c r="U11" s="189"/>
      <c r="V11" s="189"/>
      <c r="W11" s="189"/>
      <c r="X11" s="189"/>
      <c r="Y11" s="88"/>
      <c r="Z11" s="88"/>
      <c r="AA11" s="88"/>
      <c r="AB11" s="88"/>
      <c r="AC11" s="4"/>
    </row>
    <row r="12" spans="2:29" ht="9.75" customHeight="1" thickBot="1">
      <c r="I12" s="2"/>
      <c r="J12" s="2"/>
      <c r="K12" s="2"/>
      <c r="L12" s="2"/>
      <c r="M12" s="6"/>
      <c r="N12" s="185"/>
      <c r="O12" s="186"/>
      <c r="P12" s="104" t="s">
        <v>49</v>
      </c>
      <c r="Q12" s="189" t="s">
        <v>139</v>
      </c>
      <c r="R12" s="189"/>
      <c r="S12" s="189"/>
      <c r="T12" s="189"/>
      <c r="U12" s="189"/>
      <c r="V12" s="189"/>
      <c r="W12" s="189"/>
      <c r="X12" s="189"/>
      <c r="Y12" s="88"/>
      <c r="Z12" s="88"/>
      <c r="AA12" s="88"/>
      <c r="AB12" s="88"/>
      <c r="AC12" s="4"/>
    </row>
    <row r="13" spans="2:29" ht="15.75" customHeight="1" thickTop="1">
      <c r="I13" s="2"/>
      <c r="J13" s="2"/>
      <c r="K13" s="2"/>
      <c r="L13" s="2"/>
      <c r="Q13" s="231" t="s">
        <v>135</v>
      </c>
      <c r="R13" s="231"/>
      <c r="S13" s="231"/>
      <c r="T13" s="231"/>
      <c r="U13" s="231"/>
      <c r="V13" s="231"/>
      <c r="W13" s="231"/>
      <c r="X13" s="231"/>
      <c r="Y13" s="88"/>
      <c r="Z13" s="88"/>
      <c r="AA13" s="88"/>
      <c r="AB13" s="88"/>
      <c r="AC13" s="4"/>
    </row>
    <row r="14" spans="2:29" ht="16.5" customHeight="1">
      <c r="I14" s="2"/>
      <c r="J14" s="188" t="s">
        <v>164</v>
      </c>
      <c r="K14" s="188"/>
      <c r="L14" s="188"/>
      <c r="M14" s="157" t="s">
        <v>39</v>
      </c>
      <c r="N14" s="100"/>
      <c r="O14" s="100"/>
      <c r="P14" s="105" t="s">
        <v>128</v>
      </c>
      <c r="Q14" s="232" t="s">
        <v>148</v>
      </c>
      <c r="R14" s="232"/>
      <c r="S14" s="232"/>
      <c r="T14" s="232"/>
      <c r="U14" s="232"/>
      <c r="V14" s="232"/>
      <c r="W14" s="232"/>
      <c r="X14" s="232"/>
      <c r="Y14" s="88"/>
      <c r="Z14" s="88"/>
      <c r="AA14" s="88"/>
      <c r="AB14" s="88"/>
    </row>
    <row r="15" spans="2:29" ht="13.5" customHeight="1">
      <c r="I15" s="5"/>
      <c r="J15" s="100"/>
      <c r="K15" s="100"/>
      <c r="L15" s="100"/>
      <c r="M15" s="100"/>
      <c r="N15" s="100"/>
      <c r="O15" s="100"/>
      <c r="P15" s="105" t="s">
        <v>0</v>
      </c>
      <c r="Q15" s="232" t="s">
        <v>136</v>
      </c>
      <c r="R15" s="232"/>
      <c r="S15" s="232"/>
      <c r="T15" s="232"/>
      <c r="U15" s="232"/>
      <c r="V15" s="232"/>
      <c r="W15" s="232"/>
      <c r="X15" s="232"/>
      <c r="Y15" s="88"/>
      <c r="Z15" s="88"/>
      <c r="AA15" s="88"/>
      <c r="AB15" s="88"/>
    </row>
    <row r="16" spans="2:29" ht="24.75" customHeight="1" thickBot="1">
      <c r="B16" s="3"/>
      <c r="C16" s="9"/>
      <c r="D16" s="9"/>
      <c r="E16" s="7"/>
      <c r="F16" s="7"/>
      <c r="G16" s="7"/>
      <c r="H16" s="7"/>
      <c r="I16" s="6"/>
      <c r="J16" s="158" t="s">
        <v>112</v>
      </c>
      <c r="K16" s="158"/>
      <c r="L16" s="114"/>
      <c r="M16" s="56"/>
      <c r="N16" s="56"/>
      <c r="O16" s="56"/>
      <c r="P16" s="104" t="s">
        <v>126</v>
      </c>
      <c r="Q16" s="233" t="s">
        <v>149</v>
      </c>
      <c r="R16" s="233"/>
      <c r="S16" s="233"/>
      <c r="T16" s="233"/>
      <c r="U16" s="233"/>
      <c r="V16" s="233"/>
      <c r="W16" s="233"/>
      <c r="X16" s="233"/>
      <c r="Y16" s="88"/>
      <c r="Z16" s="88"/>
      <c r="AA16" s="88"/>
      <c r="AB16" s="88"/>
    </row>
    <row r="17" spans="2:67" ht="15" customHeight="1" thickTop="1">
      <c r="B17" s="3"/>
      <c r="C17" s="9"/>
      <c r="D17" s="9"/>
      <c r="E17" s="7"/>
      <c r="F17" s="7"/>
      <c r="G17" s="7"/>
      <c r="H17" s="7"/>
      <c r="I17" s="6"/>
      <c r="J17" s="6"/>
      <c r="K17" s="6"/>
      <c r="L17" s="47"/>
      <c r="M17" s="47"/>
      <c r="N17" s="47"/>
      <c r="O17" s="47"/>
      <c r="P17" s="104" t="s">
        <v>44</v>
      </c>
      <c r="Q17" s="234" t="s">
        <v>165</v>
      </c>
      <c r="R17" s="234"/>
      <c r="S17" s="234"/>
      <c r="T17" s="234"/>
      <c r="U17" s="234"/>
      <c r="V17" s="234"/>
      <c r="W17" s="234"/>
      <c r="X17" s="234"/>
      <c r="Y17" s="99"/>
      <c r="Z17" s="99"/>
      <c r="AA17" s="99"/>
      <c r="AB17" s="99"/>
      <c r="AC17" s="99"/>
      <c r="AD17" s="99"/>
    </row>
    <row r="18" spans="2:67" ht="59.25" customHeight="1">
      <c r="B18" s="200" t="s">
        <v>111</v>
      </c>
      <c r="C18" s="200"/>
      <c r="D18" s="200"/>
      <c r="E18" s="159"/>
      <c r="F18" s="159"/>
      <c r="G18" s="159"/>
      <c r="H18" s="159"/>
      <c r="I18" s="11"/>
      <c r="J18" s="187" t="s">
        <v>143</v>
      </c>
      <c r="K18" s="187"/>
      <c r="L18" s="151" t="s">
        <v>60</v>
      </c>
      <c r="M18" s="11"/>
      <c r="N18" s="11"/>
      <c r="O18" s="11"/>
      <c r="P18" s="104" t="s">
        <v>129</v>
      </c>
      <c r="Q18" s="234" t="s">
        <v>140</v>
      </c>
      <c r="R18" s="234"/>
      <c r="S18" s="234"/>
      <c r="T18" s="234"/>
      <c r="U18" s="234"/>
      <c r="V18" s="234"/>
      <c r="W18" s="234"/>
      <c r="X18" s="234"/>
      <c r="Y18" s="99"/>
      <c r="Z18" s="99"/>
      <c r="AA18" s="99"/>
      <c r="AB18" s="99"/>
      <c r="AC18" s="99"/>
      <c r="AD18" s="99"/>
    </row>
    <row r="19" spans="2:67" ht="22.5" customHeight="1">
      <c r="B19" s="159"/>
      <c r="C19" s="159"/>
      <c r="D19" s="159"/>
      <c r="E19" s="159"/>
      <c r="F19" s="159"/>
      <c r="G19" s="159"/>
      <c r="H19" s="159"/>
      <c r="I19" s="11"/>
      <c r="J19" s="11"/>
      <c r="K19" s="11"/>
      <c r="L19" s="11"/>
      <c r="M19" s="11"/>
      <c r="N19" s="11"/>
      <c r="O19" s="11"/>
      <c r="P19" s="104" t="s">
        <v>125</v>
      </c>
      <c r="Q19" s="234" t="s">
        <v>142</v>
      </c>
      <c r="R19" s="234"/>
      <c r="S19" s="234"/>
      <c r="T19" s="234"/>
      <c r="U19" s="234"/>
      <c r="V19" s="234"/>
      <c r="W19" s="234"/>
      <c r="X19" s="234"/>
      <c r="Y19" s="99"/>
      <c r="Z19" s="99"/>
      <c r="AA19" s="99"/>
      <c r="AB19" s="99"/>
      <c r="AC19" s="99"/>
      <c r="AD19" s="99"/>
    </row>
    <row r="20" spans="2:67" ht="15">
      <c r="B20" s="159"/>
      <c r="C20" s="159"/>
      <c r="D20" s="159"/>
      <c r="E20" s="159"/>
      <c r="F20" s="159"/>
      <c r="G20" s="159"/>
      <c r="H20" s="159"/>
      <c r="I20" s="11"/>
      <c r="J20" s="11"/>
      <c r="K20" s="11"/>
      <c r="L20" s="11"/>
      <c r="M20" s="11"/>
      <c r="N20" s="11"/>
      <c r="O20" s="11"/>
      <c r="P20" s="12"/>
    </row>
    <row r="21" spans="2:67" ht="14.25" customHeight="1">
      <c r="B21" s="3"/>
      <c r="C21" s="3"/>
      <c r="D21" s="13" t="s">
        <v>8</v>
      </c>
      <c r="G21" s="7" t="s">
        <v>9</v>
      </c>
      <c r="J21" s="195" t="s">
        <v>10</v>
      </c>
      <c r="K21" s="171" t="s">
        <v>11</v>
      </c>
      <c r="L21" s="170" t="s">
        <v>12</v>
      </c>
      <c r="M21" s="171"/>
      <c r="N21" s="209" t="str">
        <f>L5</f>
        <v>SIA Piemērs</v>
      </c>
      <c r="O21" s="210"/>
      <c r="P21" s="126"/>
      <c r="Q21" s="201" t="s">
        <v>13</v>
      </c>
      <c r="R21" s="179"/>
      <c r="S21" s="201" t="s">
        <v>14</v>
      </c>
      <c r="T21" s="179"/>
      <c r="U21" s="201" t="s">
        <v>15</v>
      </c>
      <c r="V21" s="179"/>
      <c r="W21" s="201" t="s">
        <v>16</v>
      </c>
      <c r="X21" s="179"/>
      <c r="Y21" s="178" t="s">
        <v>17</v>
      </c>
      <c r="Z21" s="178"/>
      <c r="AA21" s="178" t="s">
        <v>18</v>
      </c>
      <c r="AB21" s="178"/>
      <c r="AC21" s="178" t="s">
        <v>19</v>
      </c>
      <c r="AD21" s="178"/>
      <c r="AE21" s="178" t="s">
        <v>20</v>
      </c>
      <c r="AF21" s="178"/>
      <c r="AG21" s="178" t="s">
        <v>21</v>
      </c>
      <c r="AH21" s="178"/>
      <c r="AI21" s="178" t="s">
        <v>22</v>
      </c>
      <c r="AJ21" s="178"/>
      <c r="AK21" s="178" t="s">
        <v>23</v>
      </c>
      <c r="AL21" s="178"/>
      <c r="AM21" s="178" t="s">
        <v>24</v>
      </c>
      <c r="AN21" s="178"/>
      <c r="AO21" s="178" t="s">
        <v>25</v>
      </c>
      <c r="AP21" s="178"/>
      <c r="AQ21" s="178" t="s">
        <v>26</v>
      </c>
      <c r="AR21" s="178"/>
      <c r="AS21" s="178" t="s">
        <v>27</v>
      </c>
      <c r="AT21" s="178"/>
      <c r="AU21" s="178" t="s">
        <v>28</v>
      </c>
      <c r="AV21" s="178"/>
      <c r="AW21" s="178" t="s">
        <v>29</v>
      </c>
      <c r="AX21" s="178"/>
      <c r="AY21" s="178" t="s">
        <v>30</v>
      </c>
      <c r="AZ21" s="178"/>
      <c r="BA21" s="178" t="s">
        <v>31</v>
      </c>
      <c r="BB21" s="178"/>
      <c r="BC21" s="178" t="s">
        <v>32</v>
      </c>
      <c r="BD21" s="178"/>
      <c r="BE21" s="178" t="s">
        <v>33</v>
      </c>
      <c r="BF21" s="178"/>
      <c r="BG21" s="178" t="s">
        <v>34</v>
      </c>
      <c r="BH21" s="178"/>
      <c r="BI21" s="178" t="s">
        <v>35</v>
      </c>
      <c r="BJ21" s="178"/>
      <c r="BK21" s="178" t="s">
        <v>36</v>
      </c>
      <c r="BL21" s="178"/>
      <c r="BM21" s="178" t="s">
        <v>37</v>
      </c>
      <c r="BN21" s="178"/>
    </row>
    <row r="22" spans="2:67" ht="14.45" customHeight="1">
      <c r="B22" s="14"/>
      <c r="C22" s="14"/>
      <c r="D22" s="13" t="s">
        <v>38</v>
      </c>
      <c r="E22" s="14"/>
      <c r="F22" s="14"/>
      <c r="G22" s="7" t="s">
        <v>39</v>
      </c>
      <c r="H22" s="14"/>
      <c r="J22" s="195"/>
      <c r="K22" s="173"/>
      <c r="L22" s="172"/>
      <c r="M22" s="173"/>
      <c r="N22" s="211"/>
      <c r="O22" s="212"/>
      <c r="P22" s="132" t="s">
        <v>128</v>
      </c>
      <c r="Q22" s="180" t="s">
        <v>6</v>
      </c>
      <c r="R22" s="165"/>
      <c r="S22" s="180" t="s">
        <v>7</v>
      </c>
      <c r="T22" s="165"/>
      <c r="U22" s="180"/>
      <c r="V22" s="165"/>
      <c r="W22" s="180"/>
      <c r="X22" s="165"/>
      <c r="Y22" s="180"/>
      <c r="Z22" s="165"/>
      <c r="AA22" s="180"/>
      <c r="AB22" s="165"/>
      <c r="AC22" s="180"/>
      <c r="AD22" s="165"/>
      <c r="AE22" s="180"/>
      <c r="AF22" s="165"/>
      <c r="AG22" s="180"/>
      <c r="AH22" s="165"/>
      <c r="AI22" s="180"/>
      <c r="AJ22" s="165"/>
      <c r="AK22" s="180"/>
      <c r="AL22" s="165"/>
      <c r="AM22" s="180"/>
      <c r="AN22" s="165"/>
      <c r="AO22" s="180"/>
      <c r="AP22" s="165"/>
      <c r="AQ22" s="180"/>
      <c r="AR22" s="165"/>
      <c r="AS22" s="180"/>
      <c r="AT22" s="165"/>
      <c r="AU22" s="180"/>
      <c r="AV22" s="165"/>
      <c r="AW22" s="180"/>
      <c r="AX22" s="165"/>
      <c r="AY22" s="180"/>
      <c r="AZ22" s="165"/>
      <c r="BA22" s="180"/>
      <c r="BB22" s="165"/>
      <c r="BC22" s="180"/>
      <c r="BD22" s="165"/>
      <c r="BE22" s="180"/>
      <c r="BF22" s="165"/>
      <c r="BG22" s="180"/>
      <c r="BH22" s="165"/>
      <c r="BI22" s="180"/>
      <c r="BJ22" s="165"/>
      <c r="BK22" s="180"/>
      <c r="BL22" s="165"/>
      <c r="BM22" s="180"/>
      <c r="BN22" s="165"/>
    </row>
    <row r="23" spans="2:67" ht="26.25" customHeight="1">
      <c r="B23" s="15"/>
      <c r="C23" s="16"/>
      <c r="D23" s="16" t="s">
        <v>5</v>
      </c>
      <c r="E23" s="16" t="s">
        <v>40</v>
      </c>
      <c r="F23" s="89" t="s">
        <v>41</v>
      </c>
      <c r="G23" s="17"/>
      <c r="H23" s="93" t="s">
        <v>113</v>
      </c>
      <c r="J23" s="195"/>
      <c r="K23" s="173"/>
      <c r="L23" s="172"/>
      <c r="M23" s="173"/>
      <c r="N23" s="211"/>
      <c r="O23" s="212"/>
      <c r="P23" s="153" t="s">
        <v>0</v>
      </c>
      <c r="Q23" s="180" t="s">
        <v>162</v>
      </c>
      <c r="R23" s="165"/>
      <c r="S23" s="164" t="s">
        <v>163</v>
      </c>
      <c r="T23" s="165"/>
      <c r="U23" s="164"/>
      <c r="V23" s="165"/>
      <c r="W23" s="164"/>
      <c r="X23" s="165"/>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row>
    <row r="24" spans="2:67" ht="14.45" customHeight="1">
      <c r="B24" s="121"/>
      <c r="C24" s="18"/>
      <c r="D24" s="18"/>
      <c r="E24" s="18"/>
      <c r="F24" s="122"/>
      <c r="G24" s="60"/>
      <c r="H24" s="93"/>
      <c r="J24" s="195"/>
      <c r="K24" s="173"/>
      <c r="L24" s="174"/>
      <c r="M24" s="175"/>
      <c r="N24" s="213"/>
      <c r="O24" s="214"/>
      <c r="P24" s="132" t="s">
        <v>126</v>
      </c>
      <c r="Q24" s="180">
        <v>40000000123</v>
      </c>
      <c r="R24" s="165"/>
      <c r="S24" s="180">
        <v>40000000321</v>
      </c>
      <c r="T24" s="165"/>
      <c r="U24" s="164"/>
      <c r="V24" s="165"/>
      <c r="W24" s="164"/>
      <c r="X24" s="165"/>
      <c r="Y24" s="164"/>
      <c r="Z24" s="165"/>
      <c r="AA24" s="164"/>
      <c r="AB24" s="165"/>
      <c r="AC24" s="164"/>
      <c r="AD24" s="165"/>
      <c r="AE24" s="164"/>
      <c r="AF24" s="165"/>
      <c r="AG24" s="164"/>
      <c r="AH24" s="165"/>
      <c r="AI24" s="164"/>
      <c r="AJ24" s="165"/>
      <c r="AK24" s="164"/>
      <c r="AL24" s="165"/>
      <c r="AM24" s="164"/>
      <c r="AN24" s="165"/>
      <c r="AO24" s="164"/>
      <c r="AP24" s="165"/>
      <c r="AQ24" s="164"/>
      <c r="AR24" s="165"/>
      <c r="AS24" s="164"/>
      <c r="AT24" s="165"/>
      <c r="AU24" s="164"/>
      <c r="AV24" s="165"/>
      <c r="AW24" s="164"/>
      <c r="AX24" s="165"/>
      <c r="AY24" s="164"/>
      <c r="AZ24" s="165"/>
      <c r="BA24" s="164"/>
      <c r="BB24" s="165"/>
      <c r="BC24" s="164"/>
      <c r="BD24" s="165"/>
      <c r="BE24" s="164"/>
      <c r="BF24" s="165"/>
      <c r="BG24" s="164"/>
      <c r="BH24" s="165"/>
      <c r="BI24" s="164"/>
      <c r="BJ24" s="165"/>
      <c r="BK24" s="164"/>
      <c r="BL24" s="165"/>
      <c r="BM24" s="164"/>
      <c r="BN24" s="165"/>
    </row>
    <row r="25" spans="2:67" ht="14.45" customHeight="1">
      <c r="B25" s="202" t="s">
        <v>1</v>
      </c>
      <c r="C25" s="18" t="s">
        <v>42</v>
      </c>
      <c r="D25" s="19" t="s">
        <v>43</v>
      </c>
      <c r="E25" s="20">
        <v>10</v>
      </c>
      <c r="F25" s="90" t="str">
        <f>IF(AND($L$27=0,$M$27=0),"",IF(OR(AND($L$27&gt;0,$L$27&lt;E25),AND($M$27&gt;0,$M$27&lt;E25)),$D$21,$D$22))</f>
        <v>NEIZPILDĀS</v>
      </c>
      <c r="G25" s="37" t="str">
        <f>IF(AND(F25=$D$21,OR(F26=$D$21,F27=$D$21)),$G$21,$G$22)</f>
        <v>NĒ</v>
      </c>
      <c r="H25" s="52">
        <v>1</v>
      </c>
      <c r="J25" s="195"/>
      <c r="K25" s="173"/>
      <c r="L25" s="203">
        <f>N25</f>
        <v>2024</v>
      </c>
      <c r="M25" s="203">
        <f>O25</f>
        <v>2023</v>
      </c>
      <c r="N25" s="139">
        <v>2024</v>
      </c>
      <c r="O25" s="139">
        <v>2023</v>
      </c>
      <c r="P25" s="132" t="s">
        <v>44</v>
      </c>
      <c r="Q25" s="135">
        <f>$L$25</f>
        <v>2024</v>
      </c>
      <c r="R25" s="136">
        <f>$M$25</f>
        <v>2023</v>
      </c>
      <c r="S25" s="136">
        <f>$L$25</f>
        <v>2024</v>
      </c>
      <c r="T25" s="136">
        <f>$M$25</f>
        <v>2023</v>
      </c>
      <c r="U25" s="136">
        <f>$L$25</f>
        <v>2024</v>
      </c>
      <c r="V25" s="136">
        <f>$M$25</f>
        <v>2023</v>
      </c>
      <c r="W25" s="136">
        <f>$L$25</f>
        <v>2024</v>
      </c>
      <c r="X25" s="136">
        <f>$M$25</f>
        <v>2023</v>
      </c>
      <c r="Y25" s="136">
        <f>$L$25</f>
        <v>2024</v>
      </c>
      <c r="Z25" s="136">
        <f>$M$25</f>
        <v>2023</v>
      </c>
      <c r="AA25" s="136">
        <f>$L$25</f>
        <v>2024</v>
      </c>
      <c r="AB25" s="136">
        <f>$M$25</f>
        <v>2023</v>
      </c>
      <c r="AC25" s="136">
        <f>$L$25</f>
        <v>2024</v>
      </c>
      <c r="AD25" s="136">
        <f>$M$25</f>
        <v>2023</v>
      </c>
      <c r="AE25" s="136">
        <f>$L$25</f>
        <v>2024</v>
      </c>
      <c r="AF25" s="136">
        <f>$M$25</f>
        <v>2023</v>
      </c>
      <c r="AG25" s="136">
        <f>$L$25</f>
        <v>2024</v>
      </c>
      <c r="AH25" s="136">
        <f>$M$25</f>
        <v>2023</v>
      </c>
      <c r="AI25" s="136">
        <f>$L$25</f>
        <v>2024</v>
      </c>
      <c r="AJ25" s="136">
        <f>$M$25</f>
        <v>2023</v>
      </c>
      <c r="AK25" s="136">
        <f>$L$25</f>
        <v>2024</v>
      </c>
      <c r="AL25" s="136">
        <f>$M$25</f>
        <v>2023</v>
      </c>
      <c r="AM25" s="136">
        <f>$L$25</f>
        <v>2024</v>
      </c>
      <c r="AN25" s="136">
        <f>$M$25</f>
        <v>2023</v>
      </c>
      <c r="AO25" s="136">
        <f>$L$25</f>
        <v>2024</v>
      </c>
      <c r="AP25" s="136">
        <f>$M$25</f>
        <v>2023</v>
      </c>
      <c r="AQ25" s="136">
        <f>$L$25</f>
        <v>2024</v>
      </c>
      <c r="AR25" s="136">
        <f>$M$25</f>
        <v>2023</v>
      </c>
      <c r="AS25" s="136">
        <f>$L$25</f>
        <v>2024</v>
      </c>
      <c r="AT25" s="136">
        <f>$M$25</f>
        <v>2023</v>
      </c>
      <c r="AU25" s="136">
        <f>$L$25</f>
        <v>2024</v>
      </c>
      <c r="AV25" s="136">
        <f>$M$25</f>
        <v>2023</v>
      </c>
      <c r="AW25" s="136">
        <f>$L$25</f>
        <v>2024</v>
      </c>
      <c r="AX25" s="136">
        <f>$M$25</f>
        <v>2023</v>
      </c>
      <c r="AY25" s="136">
        <f t="shared" ref="AY25" si="0">$L$25</f>
        <v>2024</v>
      </c>
      <c r="AZ25" s="136">
        <f t="shared" ref="AZ25" si="1">$M$25</f>
        <v>2023</v>
      </c>
      <c r="BA25" s="136">
        <f t="shared" ref="BA25" si="2">$L$25</f>
        <v>2024</v>
      </c>
      <c r="BB25" s="136">
        <f t="shared" ref="BB25" si="3">$M$25</f>
        <v>2023</v>
      </c>
      <c r="BC25" s="136">
        <f t="shared" ref="BC25" si="4">$L$25</f>
        <v>2024</v>
      </c>
      <c r="BD25" s="136">
        <f t="shared" ref="BD25" si="5">$M$25</f>
        <v>2023</v>
      </c>
      <c r="BE25" s="136">
        <f t="shared" ref="BE25" si="6">$L$25</f>
        <v>2024</v>
      </c>
      <c r="BF25" s="136">
        <f t="shared" ref="BF25" si="7">$M$25</f>
        <v>2023</v>
      </c>
      <c r="BG25" s="136">
        <f t="shared" ref="BG25" si="8">$L$25</f>
        <v>2024</v>
      </c>
      <c r="BH25" s="136">
        <f t="shared" ref="BH25" si="9">$M$25</f>
        <v>2023</v>
      </c>
      <c r="BI25" s="136">
        <f t="shared" ref="BI25" si="10">$L$25</f>
        <v>2024</v>
      </c>
      <c r="BJ25" s="136">
        <f t="shared" ref="BJ25" si="11">$M$25</f>
        <v>2023</v>
      </c>
      <c r="BK25" s="136">
        <f t="shared" ref="BK25" si="12">$L$25</f>
        <v>2024</v>
      </c>
      <c r="BL25" s="136">
        <f t="shared" ref="BL25" si="13">$M$25</f>
        <v>2023</v>
      </c>
      <c r="BM25" s="136">
        <f t="shared" ref="BM25" si="14">$L$25</f>
        <v>2024</v>
      </c>
      <c r="BN25" s="136">
        <f t="shared" ref="BN25" si="15">$M$25</f>
        <v>2023</v>
      </c>
    </row>
    <row r="26" spans="2:67" ht="14.45" customHeight="1">
      <c r="B26" s="196"/>
      <c r="C26" s="18" t="s">
        <v>45</v>
      </c>
      <c r="D26" s="19" t="s">
        <v>46</v>
      </c>
      <c r="E26" s="23">
        <v>2000000</v>
      </c>
      <c r="F26" s="90" t="str">
        <f>IF(AND($L$28=0,$M$28=0),"",IF(OR(,$L$28&lt;=E26,$M$28&lt;=E26),$D$21,$D$22))</f>
        <v>IZPILDĀS</v>
      </c>
      <c r="G26" s="37"/>
      <c r="H26" s="53">
        <v>2</v>
      </c>
      <c r="J26" s="195"/>
      <c r="K26" s="175"/>
      <c r="L26" s="204"/>
      <c r="M26" s="204"/>
      <c r="N26" s="57">
        <v>1</v>
      </c>
      <c r="O26" s="57">
        <v>1</v>
      </c>
      <c r="P26" s="132" t="s">
        <v>129</v>
      </c>
      <c r="Q26" s="94">
        <v>1</v>
      </c>
      <c r="R26" s="24">
        <v>1</v>
      </c>
      <c r="S26" s="24">
        <v>0.4</v>
      </c>
      <c r="T26" s="24">
        <v>0.4</v>
      </c>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row>
    <row r="27" spans="2:67">
      <c r="B27" s="196"/>
      <c r="C27" s="18" t="s">
        <v>47</v>
      </c>
      <c r="D27" s="19" t="s">
        <v>46</v>
      </c>
      <c r="E27" s="23">
        <v>2000000</v>
      </c>
      <c r="F27" s="90" t="str">
        <f>IF(AND($L$29=0,$M$29=0),"",IF(OR(,$L$29&lt;=E27,$M$29&lt;=E27),$D$21,$D$22))</f>
        <v>IZPILDĀS</v>
      </c>
      <c r="G27" s="37"/>
      <c r="H27" s="92" t="s">
        <v>60</v>
      </c>
      <c r="J27" s="205" t="str">
        <f>IF(AND(L27=0,M27=0,L28=0,M28=0,L29=0,M29=0),"Jānosaka statuss",IF(L30=M30,M30,IF(AND(L30&lt;&gt;M30,L18="Vairāk"),"Jāvērtē papildus gads",IF(L18=1,L30,IF(L18=2,M30,"Nav iespējams noteikt statusu")))))</f>
        <v>Jāvērtē papildus gads</v>
      </c>
      <c r="K27" s="125" t="s">
        <v>42</v>
      </c>
      <c r="L27" s="45">
        <f>N27*N$26+Q27*Q$26+S27*S$26+U27*U$26+W27*W$26+Y27*Y$26+AA27*AA$26+AC27*AC$26+AE27*AE$26+AG27*AG$26+AI27*AI$26+AK27*AK$26+AM27*AM$26+AO27*AO$26+AQ27*AQ$26+AS27*AS$26+AU27*AU$26+AW27*AW$26+AY27*AY$26+BA27*BA$26+BC27*BC$26+BE27*BE$26+BG27*BG$26+BI27*BI$26+BK27*BK$26+BM27*BM$26+$Q$38*Q39+$S$38*S39+$U$38*U39+$W$38*W39+$Y$38*Y39+$AA$38*AA39+$AC$38*AC39+$AE$38*AE39+$AG$38*AG39+$AI$38*AI39+$AK$38*AK39+$AM$38*AM39+$AO$38*AO39+$AQ$38*AQ39+$AS$38*AS39+$AU$38*AU39+$AW$38*AW39+$AY$38*AY39+$BA$38*BA39+$BC$38*BC39+$BE$38*BE39+$BG$38*BG39+$BI$38*BI39+$BK$38*BK39+$BM$38*BM39+$Q$49*Q50+$S$49*S50+$U$49*U50+$W$49*W50+$Y$49*Y50+$AA$49*AA50+$AC$49*AC50+$AE$49*AE50+$AG$49*AG50+$AI$49*AI50+$AK$49*AK50+$AM$49*AM50+$AO$49*AO50+$AQ$49*AQ50+$AS$49*AS50+$AU$49*AU50+$AW$49*AW50+$AY$49*AY50+$BA$49*BA50+$BC$49*BC50+$BE$49*BE50+$BG$49*BG50+$BI$49*BI50+$BK$49*BK50+$BM$49*BM50</f>
        <v>85.6</v>
      </c>
      <c r="M27" s="45">
        <f>O27*O$26+R27*R$26+T27*T$26+V27*V$26+X27*X$26+Z27*Z$26+AB27*AB$26+AD27*AD$26+AF27*AF$26+AH27*AH$26+AJ27*AJ$26+AL27*AL$26+AN27*AN$26+AP27*AP$26+AR27*AR$26+AT27*AT$26+AV27*AV$26+AX27*AX$26+AZ27*AZ$26+BB27*BB$26+BD27*BD$26+BF27*BF$26+BH27*BH$26+BJ27*BJ$26+BL27*BL$26+BN27*BN$26+$R$38*R39+$T$38*T39+$V$38*V39+$X$38*X39+$Z$38*Z39+$AB$38*AB39+$AD$38*AD39+$AF$38*AF39+$AH$38*AH39+$AJ$38*AJ39+$AL$38*AL39+$AN$38*AN39+$AP$38*AP39+$AR$38*AR39+$AT$38*AT39+$AV$38*AV39+$AX$38*AX39+$AZ$38*AZ39+$BB$38*BB39+$BD$38*BD39+$BF$38*BF39+$BH$38*BH39+$BJ$38*BJ39+$BL$38*BL39+$BN$38*BN39+$R$49*R50+$T$49*T50+$V$49*V50+$X$49*X50+$Z$49*Z50+$AB$49*AB50+$AD$49*AD50+$AF$49*AF50+$AH$49*AH50+$AJ$49*AJ50+$AL$49*AL50+$AN$49*AN50+$AP$49*AP50+$AR$49*AR50+$AT$49*AT50+$AV$49*AV50+$AX$49*AX50+$AZ$49*AZ50+$BB$49*BB50+$BD$49*BD50+$BF$49*BF50+$BH$49*BH50+$BJ$49*BJ50+$BL$49*BL50+$BN$49*BN50</f>
        <v>43</v>
      </c>
      <c r="N27" s="25">
        <v>25</v>
      </c>
      <c r="O27" s="25">
        <v>5</v>
      </c>
      <c r="P27" s="133" t="s">
        <v>42</v>
      </c>
      <c r="Q27" s="95">
        <v>51</v>
      </c>
      <c r="R27" s="25">
        <v>30</v>
      </c>
      <c r="S27" s="25">
        <v>24</v>
      </c>
      <c r="T27" s="25">
        <v>20</v>
      </c>
      <c r="U27" s="25"/>
      <c r="V27" s="25"/>
      <c r="W27" s="25"/>
      <c r="X27" s="25"/>
      <c r="Y27" s="25"/>
      <c r="Z27" s="25"/>
      <c r="AA27" s="25"/>
      <c r="AB27" s="25"/>
      <c r="AC27" s="25"/>
      <c r="AD27" s="25"/>
      <c r="AE27" s="25"/>
      <c r="AF27" s="25"/>
      <c r="AG27" s="25"/>
      <c r="AH27" s="25"/>
      <c r="AI27" s="25"/>
      <c r="AJ27" s="25"/>
      <c r="AK27" s="25"/>
      <c r="AL27" s="25"/>
      <c r="AM27" s="25"/>
      <c r="AN27" s="25"/>
      <c r="AO27" s="25"/>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row>
    <row r="28" spans="2:67">
      <c r="B28" s="27"/>
      <c r="C28" s="18"/>
      <c r="D28" s="19"/>
      <c r="E28" s="20"/>
      <c r="F28" s="90"/>
      <c r="G28" s="37"/>
      <c r="H28" s="106" t="s">
        <v>6</v>
      </c>
      <c r="J28" s="205"/>
      <c r="K28" s="125" t="s">
        <v>45</v>
      </c>
      <c r="L28" s="45">
        <f>N28*N$26+Q28*Q$26+S28*S$26+U28*U$26+W28*W$26+Y28*Y$26+AA28*AA$26+AC28*AC$26+AE28*AE$26+AG28*AG$26+AI28*AI$26+AK28*AK$26+AM28*AM$26+AO28*AO$26+AQ28*AQ$26+AS28*AS$26+AU28*AU$26+AW28*AW$26+AY28*AY$26+BA28*BA$26+BC28*BC$26+BE28*BE$26+BG28*BG$26+BI28*BI$26+BK28*BK$26+BM28*BM$26+$Q$38*Q40+$S$38*S40+$U$38*U40+$W$38*W40+$Y$38*Y40+$AA$38*AA40+$AC$38*AC40+$AE$38*AE40+$AG$38*AG40+$AI$38*AI40+$AK$38*AK40+$AM$38*AM40+$AO$38*AO40+$AQ$38*AQ40+$AS$38*AS40+$AU$38*AU40+$AW$38*AW40+$AY$38*AY40+$BA$38*BA40+$BC$38*BC40+$BE$38*BE40+$BG$38*BG40+$BI$38*BI40+$BK$38*BK40+$BM$38*BM40+$Q$49*Q51+$S$49*S51+$U$49*U51+$W$49*W51+$Y$49*Y51+$AA$49*AA51+$AC$49*AC51+$AE$49*AE51+$AG$49*AG51+$AI$49*AI51+$AK$49*AK51+$AM$49*AM51+$AO$49*AO51+$AQ$49*AQ51+$AS$49*AS51+$AU$49*AU51+$AW$49*AW51+$AY$49*AY51+$BA$49*BA51+$BC$49*BC51+$BE$49*BE51+$BG$49*BG51+$BI$49*BI51+$BK$49*BK51+$BM$49*BM51</f>
        <v>660000</v>
      </c>
      <c r="M28" s="45">
        <f>O28*O$26+R28*R$26+T28*T$26+V28*V$26+X28*X$26+Z28*Z$26+AB28*AB$26+AD28*AD$26+AF28*AF$26+AH28*AH$26+AJ28*AJ$26+AL28*AL$26+AN28*AN$26+AP28*AP$26+AR28*AR$26+AT28*AT$26+AV28*AV$26+AX28*AX$26+AZ28*AZ$26+BB28*BB$26+BD28*BD$26+BF28*BF$26+BH28*BH$26+BJ28*BJ$26+BL28*BL$26+BN28*BN$26+$R$38*R40+$T$38*T40+$V$38*V40+$X$38*X40+$Z$38*Z40+$AB$38*AB40+$AD$38*AD40+$AF$38*AF40+$AH$38*AH40+$AJ$38*AJ40+$AL$38*AL40+$AN$38*AN40+$AP$38*AP40+$AR$38*AR40+$AT$38*AT40+$AV$38*AV40+$AX$38*AX40+$AZ$38*AZ40+$BB$38*BB40+$BD$38*BD40+$BF$38*BF40+$BH$38*BH40+$BJ$38*BJ40+$BL$38*BL40+$BN$38*BN40+$R$49*R51+$T$49*T51+$V$49*V51+$X$49*X51+$Z$49*Z51+$AB$49*AB51+$AD$49*AD51+$AF$49*AF51+$AH$49*AH51+$AJ$49*AJ51+$AL$49*AL51+$AN$49*AN51+$AP$49*AP51+$AR$49*AR51+$AT$49*AT51+$AV$49*AV51+$AX$49*AX51+$AZ$49*AZ51+$BB$49*BB51+$BD$49*BD51+$BF$49*BF51+$BH$49*BH51+$BJ$49*BJ51+$BL$49*BL51+$BN$49*BN51</f>
        <v>71500</v>
      </c>
      <c r="N28" s="109">
        <v>100000</v>
      </c>
      <c r="O28" s="127">
        <v>49000</v>
      </c>
      <c r="P28" s="133" t="s">
        <v>45</v>
      </c>
      <c r="Q28" s="96">
        <v>500000</v>
      </c>
      <c r="R28" s="28">
        <v>18500</v>
      </c>
      <c r="S28" s="28">
        <v>150000</v>
      </c>
      <c r="T28" s="28">
        <v>10000</v>
      </c>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row>
    <row r="29" spans="2:67">
      <c r="B29" s="196" t="s">
        <v>2</v>
      </c>
      <c r="C29" s="18" t="s">
        <v>42</v>
      </c>
      <c r="D29" s="29" t="s">
        <v>48</v>
      </c>
      <c r="E29" s="20">
        <v>50</v>
      </c>
      <c r="F29" s="90" t="str">
        <f>IF(AND($L$27=0,$M$27=0),"",IF(OR(AND($L$27&lt;$E$29),AND($M$27&lt;$E$29)),$D$21,$D$22))</f>
        <v>IZPILDĀS</v>
      </c>
      <c r="G29" s="37" t="str">
        <f>IF(AND(F29=$D$21,OR(F30=$D$21,F31=$D$21)),$G$21,$G$22)</f>
        <v>JĀ</v>
      </c>
      <c r="H29" s="106" t="s">
        <v>7</v>
      </c>
      <c r="J29" s="205"/>
      <c r="K29" s="125" t="s">
        <v>49</v>
      </c>
      <c r="L29" s="45">
        <f>N29*N$26+Q29*Q$26+S29*S$26+U29*U$26+W29*W$26+Y29*Y$26+AA29*AA$26+AC29*AC$26+AE29*AE$26+AG29*AG$26+AI29*AI$26+AK29*AK$26+AM29*AM$26+AO29*AO$26+AQ29*AQ$26+AS29*AS$26+AU29*AU$26+AW29*AW$26+AY29*AY$26+BA29*BA$26+BC29*BC$26+BE29*BE$26+BG29*BG$26+BI29*BI$26+BK29*BK$26+BM29*BM$26+$Q$38*Q41+$S$38*S41+$U$38*U41+$W$38*W41+$Y$38*Y41+$AA$38*AA41+$AC$38*AC41+$AE$38*AE41+$AG$38*AG41+$AI$38*AI41+$AK$38*AK41+$AM$38*AM41+$AO$38*AO41+$AQ$38*AQ41+$AS$38*AS41+$AU$38*AU41+$AW$38*AW41+$AY$38*AY41+$BA$38*BA41+$BC$38*BC41+$BE$38*BE41+$BG$38*BG41+$BI$38*BI41+$BK$38*BK41+$BM$38*BM41+$Q$49*Q52+$S$49*S52+$U$49*U52+$W$49*W52+$Y$49*Y52+$AA$49*AA52+$AC$49*AC52+$AE$49*AE52+$AG$49*AG52+$AI$49*AI52+$AK$49*AK52+$AM$49*AM52+$AO$49*AO52+$AQ$49*AQ52+$AS$49*AS52+$AU$49*AU52+$AW$49*AW52+$AY$49*AY52+$BA$49*BA52+$BC$49*BC52+$BE$49*BE52+$BG$49*BG52+$BI$49*BI52+$BK$49*BK52+$BM$49*BM52</f>
        <v>165000</v>
      </c>
      <c r="M29" s="45">
        <f>O29*O$26+R29*R$26+T29*T$26+V29*V$26+X29*X$26+Z29*Z$26+AB29*AB$26+AD29*AD$26+AF29*AF$26+AH29*AH$26+AJ29*AJ$26+AL29*AL$26+AN29*AN$26+AP29*AP$26+AR29*AR$26+AT29*AT$26+AV29*AV$26+AX29*AX$26+AZ29*AZ$26+BB29*BB$26+BD29*BD$26+BF29*BF$26+BH29*BH$26+BJ29*BJ$26+BL29*BL$26+BN29*BN$26+$R$38*R41+$T$38*T41+$V$38*V41+$X$38*X41+$Z$38*Z41+$AB$38*AB41+$AD$38*AD41+$AF$38*AF41+$AH$38*AH41+$AJ$38*AJ41+$AL$38*AL41+$AN$38*AN41+$AP$38*AP41+$AR$38*AR41+$AT$38*AT41+$AV$38*AV41+$AX$38*AX41+$AZ$38*AZ41+$BB$38*BB41+$BD$38*BD41+$BF$38*BF41+$BH$38*BH41+$BJ$38*BJ41+$BL$38*BL41+$BN$38*BN41+$R$49*R52+$T$49*T52+$V$49*V52+$X$49*X52+$Z$49*Z52+$AB$49*AB52+$AD$49*AD52+$AF$49*AF52+$AH$49*AH52+$AJ$49*AJ52+$AL$49*AL52+$AN$49*AN52+$AP$49*AP52+$AR$49*AR52+$AT$49*AT52+$AV$49*AV52+$AX$49*AX52+$AZ$49*AZ52+$BB$49*BB52+$BD$49*BD52+$BF$49*BF52+$BH$49*BH52+$BJ$49*BJ52+$BL$49*BL52+$BN$49*BN52</f>
        <v>108000</v>
      </c>
      <c r="N29" s="109">
        <v>25000</v>
      </c>
      <c r="O29" s="127">
        <v>15000</v>
      </c>
      <c r="P29" s="133" t="s">
        <v>49</v>
      </c>
      <c r="Q29" s="96">
        <v>100000</v>
      </c>
      <c r="R29" s="28">
        <v>49000</v>
      </c>
      <c r="S29" s="28">
        <v>100000</v>
      </c>
      <c r="T29" s="28">
        <v>110000</v>
      </c>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row>
    <row r="30" spans="2:67" s="30" customFormat="1" ht="38.25" customHeight="1">
      <c r="B30" s="196"/>
      <c r="C30" s="18" t="s">
        <v>45</v>
      </c>
      <c r="D30" s="29" t="s">
        <v>50</v>
      </c>
      <c r="E30" s="23">
        <v>10000000</v>
      </c>
      <c r="F30" s="90" t="str">
        <f>IF(AND($L$28=0,$M$28=0),"",IF(OR($L$28&lt;=$E$30,$M$28&lt;=$E$30),$D$21,$D$22))</f>
        <v>IZPILDĀS</v>
      </c>
      <c r="G30" s="37"/>
      <c r="H30" s="53"/>
      <c r="I30" s="3"/>
      <c r="J30" s="3"/>
      <c r="K30" s="3"/>
      <c r="L30" s="206" t="str">
        <f>VLOOKUP(L25,G60:H62,2,FALSE)</f>
        <v>Vidējais uzņēmums</v>
      </c>
      <c r="M30" s="206" t="str">
        <f>VLOOKUP(M25,G60:H62,2,FALSE)</f>
        <v>Mazais uzņēmums</v>
      </c>
      <c r="N30" s="169"/>
      <c r="O30" s="169"/>
      <c r="P30" s="128" t="s">
        <v>51</v>
      </c>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2"/>
    </row>
    <row r="31" spans="2:67" s="30" customFormat="1" ht="30" customHeight="1">
      <c r="B31" s="196"/>
      <c r="C31" s="18" t="s">
        <v>47</v>
      </c>
      <c r="D31" s="29" t="s">
        <v>50</v>
      </c>
      <c r="E31" s="23">
        <v>10000000</v>
      </c>
      <c r="F31" s="90" t="str">
        <f>IF(AND($L$29=0,$M$29=0),"",IF(OR($L$29&lt;=$E$31,$M$29&lt;=$E$31),$D$21,$D$22))</f>
        <v>IZPILDĀS</v>
      </c>
      <c r="G31" s="37"/>
      <c r="H31" s="53"/>
      <c r="I31" s="3"/>
      <c r="J31" s="34"/>
      <c r="K31" s="34"/>
      <c r="L31" s="208"/>
      <c r="M31" s="207"/>
      <c r="N31" s="215" t="str">
        <f>IF(N25-O25&gt;1,"Gadiem jābūt secīgiem!","")</f>
        <v/>
      </c>
      <c r="O31" s="215"/>
      <c r="P31" s="98"/>
      <c r="Q31" s="3"/>
      <c r="R31" s="3"/>
      <c r="S31" s="3"/>
      <c r="T31" s="3"/>
      <c r="U31" s="3"/>
      <c r="V31" s="3"/>
      <c r="W31" s="3"/>
      <c r="BO31" s="2"/>
    </row>
    <row r="32" spans="2:67" s="30" customFormat="1" ht="31.5" customHeight="1">
      <c r="B32" s="160"/>
      <c r="C32" s="18"/>
      <c r="D32" s="29"/>
      <c r="E32" s="23"/>
      <c r="F32" s="90"/>
      <c r="G32" s="37"/>
      <c r="H32" s="53"/>
      <c r="I32" s="3"/>
      <c r="J32" s="107" t="s">
        <v>59</v>
      </c>
      <c r="K32" s="166" t="str">
        <f>IF(AND(L18="Vairāk",L30&lt;&gt;M30),"Jāpilda 2.tabula jeb jāsniedz informācija par vēl vienu gadu iepriekš! Tabula zemāk","")</f>
        <v>Jāpilda 2.tabula jeb jāsniedz informācija par vēl vienu gadu iepriekš! Tabula zemāk</v>
      </c>
      <c r="L32" s="166"/>
      <c r="M32" s="166"/>
      <c r="N32" s="166"/>
      <c r="O32" s="166"/>
      <c r="P32" s="98"/>
      <c r="Q32" s="3"/>
      <c r="R32" s="3"/>
      <c r="S32" s="3"/>
      <c r="T32" s="3"/>
      <c r="U32" s="3"/>
      <c r="V32" s="3"/>
      <c r="W32" s="3"/>
      <c r="BO32" s="2"/>
    </row>
    <row r="33" spans="1:67" s="30" customFormat="1" ht="12" customHeight="1">
      <c r="B33" s="196" t="s">
        <v>3</v>
      </c>
      <c r="C33" s="18" t="s">
        <v>42</v>
      </c>
      <c r="D33" s="29" t="s">
        <v>52</v>
      </c>
      <c r="E33" s="20">
        <v>250</v>
      </c>
      <c r="F33" s="90" t="str">
        <f>IF(AND($L$27=0,$M$27=0),"",IF(OR(AND($L$27&lt;E33),AND($M$27&lt;E33)),$D$21,$D$22))</f>
        <v>IZPILDĀS</v>
      </c>
      <c r="G33" s="37" t="str">
        <f>IF(AND(F33=$D$21,OR(F34=$D$21,F35=$D$21)),$G$21,$G$22)</f>
        <v>JĀ</v>
      </c>
      <c r="H33" s="53"/>
      <c r="I33" s="3"/>
      <c r="J33" s="219"/>
      <c r="K33" s="219"/>
      <c r="L33" s="219"/>
      <c r="M33" s="219"/>
      <c r="N33" s="219"/>
      <c r="O33" s="219"/>
      <c r="P33" s="129"/>
      <c r="Q33" s="179" t="s">
        <v>61</v>
      </c>
      <c r="R33" s="178"/>
      <c r="S33" s="178" t="s">
        <v>62</v>
      </c>
      <c r="T33" s="178"/>
      <c r="U33" s="178" t="s">
        <v>63</v>
      </c>
      <c r="V33" s="178"/>
      <c r="W33" s="178" t="s">
        <v>64</v>
      </c>
      <c r="X33" s="178"/>
      <c r="Y33" s="178" t="s">
        <v>65</v>
      </c>
      <c r="Z33" s="178"/>
      <c r="AA33" s="178" t="s">
        <v>66</v>
      </c>
      <c r="AB33" s="178"/>
      <c r="AC33" s="178" t="s">
        <v>67</v>
      </c>
      <c r="AD33" s="178"/>
      <c r="AE33" s="178" t="s">
        <v>68</v>
      </c>
      <c r="AF33" s="178"/>
      <c r="AG33" s="178" t="s">
        <v>69</v>
      </c>
      <c r="AH33" s="178"/>
      <c r="AI33" s="178" t="s">
        <v>70</v>
      </c>
      <c r="AJ33" s="178"/>
      <c r="AK33" s="178" t="s">
        <v>71</v>
      </c>
      <c r="AL33" s="178"/>
      <c r="AM33" s="178" t="s">
        <v>72</v>
      </c>
      <c r="AN33" s="178"/>
      <c r="AO33" s="178" t="s">
        <v>73</v>
      </c>
      <c r="AP33" s="178"/>
      <c r="AQ33" s="178" t="s">
        <v>74</v>
      </c>
      <c r="AR33" s="178"/>
      <c r="AS33" s="178" t="s">
        <v>75</v>
      </c>
      <c r="AT33" s="178"/>
      <c r="AU33" s="178" t="s">
        <v>76</v>
      </c>
      <c r="AV33" s="178"/>
      <c r="AW33" s="178" t="s">
        <v>77</v>
      </c>
      <c r="AX33" s="178"/>
      <c r="AY33" s="178" t="s">
        <v>78</v>
      </c>
      <c r="AZ33" s="178"/>
      <c r="BA33" s="178" t="s">
        <v>79</v>
      </c>
      <c r="BB33" s="178"/>
      <c r="BC33" s="178" t="s">
        <v>80</v>
      </c>
      <c r="BD33" s="178"/>
      <c r="BE33" s="178" t="s">
        <v>81</v>
      </c>
      <c r="BF33" s="178"/>
      <c r="BG33" s="178" t="s">
        <v>82</v>
      </c>
      <c r="BH33" s="178"/>
      <c r="BI33" s="178" t="s">
        <v>83</v>
      </c>
      <c r="BJ33" s="178"/>
      <c r="BK33" s="178" t="s">
        <v>84</v>
      </c>
      <c r="BL33" s="178"/>
      <c r="BM33" s="178" t="s">
        <v>85</v>
      </c>
      <c r="BN33" s="178"/>
      <c r="BO33" s="2"/>
    </row>
    <row r="34" spans="1:67" s="30" customFormat="1" ht="12" customHeight="1">
      <c r="B34" s="196"/>
      <c r="C34" s="18" t="s">
        <v>45</v>
      </c>
      <c r="D34" s="29" t="s">
        <v>53</v>
      </c>
      <c r="E34" s="23">
        <v>50000000</v>
      </c>
      <c r="F34" s="90" t="str">
        <f>IF(AND($L$28=0,$M$28=0),"",IF(OR($L$28&lt;=E34,$M$28&lt;=E34),$D$21,$D$22))</f>
        <v>IZPILDĀS</v>
      </c>
      <c r="G34" s="37"/>
      <c r="H34" s="53"/>
      <c r="I34" s="3"/>
      <c r="J34" s="219"/>
      <c r="K34" s="219"/>
      <c r="L34" s="219"/>
      <c r="M34" s="219"/>
      <c r="N34" s="219"/>
      <c r="O34" s="219"/>
      <c r="P34" s="132" t="s">
        <v>128</v>
      </c>
      <c r="Q34" s="180"/>
      <c r="R34" s="165"/>
      <c r="S34" s="180"/>
      <c r="T34" s="165"/>
      <c r="U34" s="180"/>
      <c r="V34" s="165"/>
      <c r="W34" s="180"/>
      <c r="X34" s="165"/>
      <c r="Y34" s="180"/>
      <c r="Z34" s="165"/>
      <c r="AA34" s="180"/>
      <c r="AB34" s="165"/>
      <c r="AC34" s="180"/>
      <c r="AD34" s="165"/>
      <c r="AE34" s="180"/>
      <c r="AF34" s="165"/>
      <c r="AG34" s="180"/>
      <c r="AH34" s="165"/>
      <c r="AI34" s="180"/>
      <c r="AJ34" s="165"/>
      <c r="AK34" s="180"/>
      <c r="AL34" s="165"/>
      <c r="AM34" s="180"/>
      <c r="AN34" s="165"/>
      <c r="AO34" s="180"/>
      <c r="AP34" s="165"/>
      <c r="AQ34" s="180"/>
      <c r="AR34" s="165"/>
      <c r="AS34" s="180"/>
      <c r="AT34" s="165"/>
      <c r="AU34" s="180"/>
      <c r="AV34" s="165"/>
      <c r="AW34" s="180"/>
      <c r="AX34" s="165"/>
      <c r="AY34" s="180"/>
      <c r="AZ34" s="165"/>
      <c r="BA34" s="180"/>
      <c r="BB34" s="165"/>
      <c r="BC34" s="180"/>
      <c r="BD34" s="165"/>
      <c r="BE34" s="180"/>
      <c r="BF34" s="165"/>
      <c r="BG34" s="180"/>
      <c r="BH34" s="165"/>
      <c r="BI34" s="180"/>
      <c r="BJ34" s="165"/>
      <c r="BK34" s="180"/>
      <c r="BL34" s="165"/>
      <c r="BM34" s="180"/>
      <c r="BN34" s="165"/>
      <c r="BO34" s="2"/>
    </row>
    <row r="35" spans="1:67" s="30" customFormat="1" ht="25.5" customHeight="1">
      <c r="B35" s="196"/>
      <c r="C35" s="18" t="s">
        <v>47</v>
      </c>
      <c r="D35" s="29" t="s">
        <v>54</v>
      </c>
      <c r="E35" s="23">
        <v>43000000</v>
      </c>
      <c r="F35" s="90" t="str">
        <f>IF(AND($L$29=0,$M$29=0),"",IF(OR($L$29&lt;=E35,$M$29&lt;=E35),$D$21,$D$22))</f>
        <v>IZPILDĀS</v>
      </c>
      <c r="G35" s="37"/>
      <c r="H35" s="53"/>
      <c r="I35" s="3"/>
      <c r="J35" s="219"/>
      <c r="K35" s="219"/>
      <c r="L35" s="219"/>
      <c r="M35" s="219"/>
      <c r="N35" s="219"/>
      <c r="O35" s="219"/>
      <c r="P35" s="152" t="s">
        <v>0</v>
      </c>
      <c r="Q35" s="165"/>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77"/>
      <c r="AT35" s="177"/>
      <c r="AU35" s="177"/>
      <c r="AV35" s="177"/>
      <c r="AW35" s="177"/>
      <c r="AX35" s="177"/>
      <c r="AY35" s="177"/>
      <c r="AZ35" s="177"/>
      <c r="BA35" s="177"/>
      <c r="BB35" s="177"/>
      <c r="BC35" s="177"/>
      <c r="BD35" s="177"/>
      <c r="BE35" s="177"/>
      <c r="BF35" s="177"/>
      <c r="BG35" s="177"/>
      <c r="BH35" s="177"/>
      <c r="BI35" s="177"/>
      <c r="BJ35" s="177"/>
      <c r="BK35" s="177"/>
      <c r="BL35" s="177"/>
      <c r="BM35" s="177"/>
      <c r="BN35" s="177"/>
      <c r="BO35" s="2"/>
    </row>
    <row r="36" spans="1:67" s="30" customFormat="1" ht="12" customHeight="1">
      <c r="B36" s="160"/>
      <c r="C36" s="18"/>
      <c r="D36" s="29"/>
      <c r="E36" s="23"/>
      <c r="F36" s="90"/>
      <c r="G36" s="37"/>
      <c r="H36" s="53"/>
      <c r="I36" s="3"/>
      <c r="J36" s="219"/>
      <c r="K36" s="219"/>
      <c r="L36" s="219"/>
      <c r="M36" s="219"/>
      <c r="N36" s="219"/>
      <c r="O36" s="219"/>
      <c r="P36" s="130" t="s">
        <v>126</v>
      </c>
      <c r="Q36" s="180"/>
      <c r="R36" s="165"/>
      <c r="S36" s="164"/>
      <c r="T36" s="165"/>
      <c r="U36" s="164"/>
      <c r="V36" s="165"/>
      <c r="W36" s="164"/>
      <c r="X36" s="165"/>
      <c r="Y36" s="164"/>
      <c r="Z36" s="165"/>
      <c r="AA36" s="164"/>
      <c r="AB36" s="165"/>
      <c r="AC36" s="164"/>
      <c r="AD36" s="165"/>
      <c r="AE36" s="164"/>
      <c r="AF36" s="165"/>
      <c r="AG36" s="164"/>
      <c r="AH36" s="165"/>
      <c r="AI36" s="164"/>
      <c r="AJ36" s="165"/>
      <c r="AK36" s="164"/>
      <c r="AL36" s="165"/>
      <c r="AM36" s="164"/>
      <c r="AN36" s="165"/>
      <c r="AO36" s="164"/>
      <c r="AP36" s="165"/>
      <c r="AQ36" s="164"/>
      <c r="AR36" s="165"/>
      <c r="AS36" s="164"/>
      <c r="AT36" s="165"/>
      <c r="AU36" s="164"/>
      <c r="AV36" s="165"/>
      <c r="AW36" s="164"/>
      <c r="AX36" s="165"/>
      <c r="AY36" s="164"/>
      <c r="AZ36" s="165"/>
      <c r="BA36" s="164"/>
      <c r="BB36" s="165"/>
      <c r="BC36" s="164"/>
      <c r="BD36" s="165"/>
      <c r="BE36" s="164"/>
      <c r="BF36" s="165"/>
      <c r="BG36" s="164"/>
      <c r="BH36" s="165"/>
      <c r="BI36" s="164"/>
      <c r="BJ36" s="165"/>
      <c r="BK36" s="164"/>
      <c r="BL36" s="165"/>
      <c r="BM36" s="164"/>
      <c r="BN36" s="165"/>
      <c r="BO36" s="2"/>
    </row>
    <row r="37" spans="1:67" s="30" customFormat="1" ht="12" customHeight="1">
      <c r="B37" s="27"/>
      <c r="C37" s="18"/>
      <c r="D37" s="29"/>
      <c r="E37" s="20"/>
      <c r="F37" s="90"/>
      <c r="G37" s="37"/>
      <c r="H37" s="53"/>
      <c r="I37" s="3"/>
      <c r="J37" s="219"/>
      <c r="K37" s="219"/>
      <c r="L37" s="219"/>
      <c r="M37" s="219"/>
      <c r="N37" s="219"/>
      <c r="O37" s="219"/>
      <c r="P37" s="130" t="s">
        <v>44</v>
      </c>
      <c r="Q37" s="135">
        <f>$L$25</f>
        <v>2024</v>
      </c>
      <c r="R37" s="136">
        <f>$M$25</f>
        <v>2023</v>
      </c>
      <c r="S37" s="136">
        <f>$L$25</f>
        <v>2024</v>
      </c>
      <c r="T37" s="136">
        <f>$M$25</f>
        <v>2023</v>
      </c>
      <c r="U37" s="136">
        <f>$L$25</f>
        <v>2024</v>
      </c>
      <c r="V37" s="136">
        <f>$M$25</f>
        <v>2023</v>
      </c>
      <c r="W37" s="136">
        <f>$L$25</f>
        <v>2024</v>
      </c>
      <c r="X37" s="136">
        <f>$M$25</f>
        <v>2023</v>
      </c>
      <c r="Y37" s="136">
        <f>$L$25</f>
        <v>2024</v>
      </c>
      <c r="Z37" s="136">
        <f>$M$25</f>
        <v>2023</v>
      </c>
      <c r="AA37" s="136">
        <f>$L$25</f>
        <v>2024</v>
      </c>
      <c r="AB37" s="136">
        <f>$M$25</f>
        <v>2023</v>
      </c>
      <c r="AC37" s="136">
        <f>$L$25</f>
        <v>2024</v>
      </c>
      <c r="AD37" s="136">
        <f>$M$25</f>
        <v>2023</v>
      </c>
      <c r="AE37" s="136">
        <f>$L$25</f>
        <v>2024</v>
      </c>
      <c r="AF37" s="136">
        <f>$M$25</f>
        <v>2023</v>
      </c>
      <c r="AG37" s="136">
        <f>$L$25</f>
        <v>2024</v>
      </c>
      <c r="AH37" s="136">
        <f>$M$25</f>
        <v>2023</v>
      </c>
      <c r="AI37" s="136">
        <f>$L$25</f>
        <v>2024</v>
      </c>
      <c r="AJ37" s="136">
        <f>$M$25</f>
        <v>2023</v>
      </c>
      <c r="AK37" s="136">
        <f>$L$25</f>
        <v>2024</v>
      </c>
      <c r="AL37" s="136">
        <f>$M$25</f>
        <v>2023</v>
      </c>
      <c r="AM37" s="136">
        <f>$L$25</f>
        <v>2024</v>
      </c>
      <c r="AN37" s="136">
        <f>$M$25</f>
        <v>2023</v>
      </c>
      <c r="AO37" s="136">
        <f>$L$25</f>
        <v>2024</v>
      </c>
      <c r="AP37" s="136">
        <f>$M$25</f>
        <v>2023</v>
      </c>
      <c r="AQ37" s="136">
        <f>$L$25</f>
        <v>2024</v>
      </c>
      <c r="AR37" s="136">
        <f>$M$25</f>
        <v>2023</v>
      </c>
      <c r="AS37" s="136">
        <f>$L$25</f>
        <v>2024</v>
      </c>
      <c r="AT37" s="136">
        <f>$M$25</f>
        <v>2023</v>
      </c>
      <c r="AU37" s="136">
        <f>$L$25</f>
        <v>2024</v>
      </c>
      <c r="AV37" s="136">
        <f>$M$25</f>
        <v>2023</v>
      </c>
      <c r="AW37" s="136">
        <f>$L$25</f>
        <v>2024</v>
      </c>
      <c r="AX37" s="136">
        <f>$M$25</f>
        <v>2023</v>
      </c>
      <c r="AY37" s="136">
        <f t="shared" ref="AY37" si="16">$L$25</f>
        <v>2024</v>
      </c>
      <c r="AZ37" s="136">
        <f t="shared" ref="AZ37" si="17">$M$25</f>
        <v>2023</v>
      </c>
      <c r="BA37" s="136">
        <f t="shared" ref="BA37" si="18">$L$25</f>
        <v>2024</v>
      </c>
      <c r="BB37" s="136">
        <f t="shared" ref="BB37" si="19">$M$25</f>
        <v>2023</v>
      </c>
      <c r="BC37" s="136">
        <f t="shared" ref="BC37" si="20">$L$25</f>
        <v>2024</v>
      </c>
      <c r="BD37" s="136">
        <f t="shared" ref="BD37" si="21">$M$25</f>
        <v>2023</v>
      </c>
      <c r="BE37" s="136">
        <f t="shared" ref="BE37" si="22">$L$25</f>
        <v>2024</v>
      </c>
      <c r="BF37" s="136">
        <f t="shared" ref="BF37" si="23">$M$25</f>
        <v>2023</v>
      </c>
      <c r="BG37" s="136">
        <f t="shared" ref="BG37" si="24">$L$25</f>
        <v>2024</v>
      </c>
      <c r="BH37" s="136">
        <f t="shared" ref="BH37" si="25">$M$25</f>
        <v>2023</v>
      </c>
      <c r="BI37" s="136">
        <f t="shared" ref="BI37" si="26">$L$25</f>
        <v>2024</v>
      </c>
      <c r="BJ37" s="136">
        <f t="shared" ref="BJ37" si="27">$M$25</f>
        <v>2023</v>
      </c>
      <c r="BK37" s="136">
        <f t="shared" ref="BK37" si="28">$L$25</f>
        <v>2024</v>
      </c>
      <c r="BL37" s="136">
        <f t="shared" ref="BL37" si="29">$M$25</f>
        <v>2023</v>
      </c>
      <c r="BM37" s="136">
        <f t="shared" ref="BM37" si="30">$L$25</f>
        <v>2024</v>
      </c>
      <c r="BN37" s="136">
        <f t="shared" ref="BN37" si="31">$M$25</f>
        <v>2023</v>
      </c>
      <c r="BO37" s="2"/>
    </row>
    <row r="38" spans="1:67" s="30" customFormat="1" ht="12" customHeight="1">
      <c r="B38" s="196" t="s">
        <v>4</v>
      </c>
      <c r="C38" s="18" t="s">
        <v>42</v>
      </c>
      <c r="D38" s="29" t="s">
        <v>55</v>
      </c>
      <c r="E38" s="20">
        <v>250</v>
      </c>
      <c r="F38" s="90" t="str">
        <f>IF(AND($L$27=0,$M$27=0),"",IF(OR($L$27&gt;=0,$M$27&gt;=0),$D$21,$D$22))</f>
        <v>IZPILDĀS</v>
      </c>
      <c r="G38" s="37" t="str">
        <f>IF(AND(F38=$D$21,OR(F39=$D$21,F40=$D$21)),$G$21,$G$22)</f>
        <v>JĀ</v>
      </c>
      <c r="H38" s="53"/>
      <c r="I38" s="3"/>
      <c r="J38" s="219"/>
      <c r="K38" s="219"/>
      <c r="L38" s="219"/>
      <c r="M38" s="219"/>
      <c r="N38" s="219"/>
      <c r="O38" s="219"/>
      <c r="P38" s="132" t="s">
        <v>129</v>
      </c>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2"/>
    </row>
    <row r="39" spans="1:67" s="30" customFormat="1" ht="12" customHeight="1">
      <c r="B39" s="196"/>
      <c r="C39" s="18" t="s">
        <v>45</v>
      </c>
      <c r="D39" s="29" t="s">
        <v>56</v>
      </c>
      <c r="E39" s="23">
        <v>50000000</v>
      </c>
      <c r="F39" s="90" t="str">
        <f>D21</f>
        <v>IZPILDĀS</v>
      </c>
      <c r="G39" s="37"/>
      <c r="H39" s="53"/>
      <c r="I39" s="3"/>
      <c r="J39" s="219"/>
      <c r="K39" s="219"/>
      <c r="L39" s="219"/>
      <c r="M39" s="219"/>
      <c r="N39" s="219"/>
      <c r="O39" s="219"/>
      <c r="P39" s="131" t="s">
        <v>42</v>
      </c>
      <c r="Q39" s="9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
    </row>
    <row r="40" spans="1:67" s="30" customFormat="1" ht="12" customHeight="1">
      <c r="B40" s="196"/>
      <c r="C40" s="18" t="s">
        <v>47</v>
      </c>
      <c r="D40" s="29" t="s">
        <v>57</v>
      </c>
      <c r="E40" s="23">
        <v>43000000</v>
      </c>
      <c r="F40" s="90" t="str">
        <f>D21</f>
        <v>IZPILDĀS</v>
      </c>
      <c r="G40" s="37"/>
      <c r="H40" s="53"/>
      <c r="I40" s="3"/>
      <c r="J40" s="219"/>
      <c r="K40" s="219"/>
      <c r="L40" s="219"/>
      <c r="M40" s="219"/>
      <c r="N40" s="219"/>
      <c r="O40" s="219"/>
      <c r="P40" s="131" t="s">
        <v>45</v>
      </c>
      <c r="Q40" s="96"/>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
    </row>
    <row r="41" spans="1:67" s="30" customFormat="1" ht="12" customHeight="1">
      <c r="F41" s="91"/>
      <c r="G41" s="3"/>
      <c r="H41" s="53"/>
      <c r="I41" s="3"/>
      <c r="J41" s="219"/>
      <c r="K41" s="219"/>
      <c r="L41" s="219"/>
      <c r="M41" s="219"/>
      <c r="N41" s="219"/>
      <c r="O41" s="219"/>
      <c r="P41" s="131" t="s">
        <v>49</v>
      </c>
      <c r="Q41" s="96"/>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
    </row>
    <row r="42" spans="1:67" s="142" customFormat="1" ht="27.75" customHeight="1">
      <c r="A42" s="30"/>
      <c r="B42" s="73">
        <f>L69</f>
        <v>2023</v>
      </c>
      <c r="C42" s="51" t="s">
        <v>58</v>
      </c>
      <c r="D42" s="73">
        <f>M69</f>
        <v>2022</v>
      </c>
      <c r="E42" s="51" t="s">
        <v>58</v>
      </c>
      <c r="F42" s="73">
        <f>L25</f>
        <v>2024</v>
      </c>
      <c r="G42" s="43" t="s">
        <v>58</v>
      </c>
      <c r="H42" s="54"/>
      <c r="I42" s="3"/>
      <c r="J42" s="219"/>
      <c r="K42" s="219"/>
      <c r="L42" s="219"/>
      <c r="M42" s="219"/>
      <c r="N42" s="219"/>
      <c r="O42" s="219"/>
      <c r="P42" s="129" t="s">
        <v>51</v>
      </c>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row>
    <row r="43" spans="1:67" s="30" customFormat="1" ht="12" customHeight="1">
      <c r="B43" s="74" t="str">
        <f>IF($M$27=0,"",IF(AND(M27&gt;0,M27&lt;E25),$D$21,$D$22))</f>
        <v>NEIZPILDĀS</v>
      </c>
      <c r="C43" s="74" t="str">
        <f>IF(AND(B43=$D$21,OR(B44=$D$21,B45=$D$21)),$G$21,$G$22)</f>
        <v>NĒ</v>
      </c>
      <c r="D43" s="74" t="str">
        <f>IF($M$71=0,"",IF(AND($M$71&gt;0,$M$71&lt;$E$25),$D$21,$D$22))</f>
        <v>NEIZPILDĀS</v>
      </c>
      <c r="E43" s="74" t="str">
        <f>IF(AND(D43=$D$21,OR(D44=$D$21,D45=$D$21)),$G$21,$G$22)</f>
        <v>NĒ</v>
      </c>
      <c r="F43" s="74" t="str">
        <f>IF($L$27=0,"",IF(AND($L$27&gt;0,$L$27&lt;$E$25),$D$21,$D$22))</f>
        <v>NEIZPILDĀS</v>
      </c>
      <c r="G43" s="74" t="str">
        <f>IF(AND(F43=$D$21,OR(F44=$D$21,F45=$D$21)),$G$21,$G$22)</f>
        <v>NĒ</v>
      </c>
      <c r="H43" s="43"/>
      <c r="I43" s="3"/>
      <c r="J43" s="219"/>
      <c r="K43" s="219"/>
      <c r="L43" s="219"/>
      <c r="M43" s="219"/>
      <c r="N43" s="219"/>
      <c r="O43" s="219"/>
      <c r="P43" s="98"/>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2"/>
    </row>
    <row r="44" spans="1:67" s="30" customFormat="1" ht="12" customHeight="1">
      <c r="B44" s="74" t="str">
        <f>IF($M$28=0,"",IF($M$28&lt;=E26,$D$21,$D$22))</f>
        <v>IZPILDĀS</v>
      </c>
      <c r="C44" s="51"/>
      <c r="D44" s="74" t="str">
        <f>IF($M$72=0,"",IF($M$72&lt;=$E$26,$D$21,$D$22))</f>
        <v>IZPILDĀS</v>
      </c>
      <c r="E44" s="53"/>
      <c r="F44" s="74" t="str">
        <f>IF($L$28=0,"",IF($L$28&lt;=$E$26,$D$21,$D$22))</f>
        <v>IZPILDĀS</v>
      </c>
      <c r="G44" s="50"/>
      <c r="H44" s="43"/>
      <c r="I44" s="3"/>
      <c r="J44" s="219"/>
      <c r="K44" s="219"/>
      <c r="L44" s="219"/>
      <c r="M44" s="219"/>
      <c r="N44" s="219"/>
      <c r="O44" s="219"/>
      <c r="P44" s="134"/>
      <c r="Q44" s="179" t="s">
        <v>86</v>
      </c>
      <c r="R44" s="178"/>
      <c r="S44" s="178" t="s">
        <v>87</v>
      </c>
      <c r="T44" s="178"/>
      <c r="U44" s="178" t="s">
        <v>88</v>
      </c>
      <c r="V44" s="178"/>
      <c r="W44" s="178" t="s">
        <v>89</v>
      </c>
      <c r="X44" s="178"/>
      <c r="Y44" s="178" t="s">
        <v>90</v>
      </c>
      <c r="Z44" s="178"/>
      <c r="AA44" s="178" t="s">
        <v>91</v>
      </c>
      <c r="AB44" s="178"/>
      <c r="AC44" s="178" t="s">
        <v>92</v>
      </c>
      <c r="AD44" s="178"/>
      <c r="AE44" s="178" t="s">
        <v>93</v>
      </c>
      <c r="AF44" s="178"/>
      <c r="AG44" s="178" t="s">
        <v>94</v>
      </c>
      <c r="AH44" s="178"/>
      <c r="AI44" s="178" t="s">
        <v>95</v>
      </c>
      <c r="AJ44" s="178"/>
      <c r="AK44" s="178" t="s">
        <v>96</v>
      </c>
      <c r="AL44" s="178"/>
      <c r="AM44" s="178" t="s">
        <v>97</v>
      </c>
      <c r="AN44" s="178"/>
      <c r="AO44" s="178" t="s">
        <v>98</v>
      </c>
      <c r="AP44" s="178"/>
      <c r="AQ44" s="178" t="s">
        <v>99</v>
      </c>
      <c r="AR44" s="178"/>
      <c r="AS44" s="178" t="s">
        <v>100</v>
      </c>
      <c r="AT44" s="178"/>
      <c r="AU44" s="178" t="s">
        <v>101</v>
      </c>
      <c r="AV44" s="178"/>
      <c r="AW44" s="178" t="s">
        <v>102</v>
      </c>
      <c r="AX44" s="178"/>
      <c r="AY44" s="178" t="s">
        <v>103</v>
      </c>
      <c r="AZ44" s="178"/>
      <c r="BA44" s="178" t="s">
        <v>104</v>
      </c>
      <c r="BB44" s="178"/>
      <c r="BC44" s="178" t="s">
        <v>105</v>
      </c>
      <c r="BD44" s="178"/>
      <c r="BE44" s="178" t="s">
        <v>106</v>
      </c>
      <c r="BF44" s="178"/>
      <c r="BG44" s="178" t="s">
        <v>107</v>
      </c>
      <c r="BH44" s="178"/>
      <c r="BI44" s="178" t="s">
        <v>108</v>
      </c>
      <c r="BJ44" s="178"/>
      <c r="BK44" s="178" t="s">
        <v>109</v>
      </c>
      <c r="BL44" s="178"/>
      <c r="BM44" s="178" t="s">
        <v>110</v>
      </c>
      <c r="BN44" s="178"/>
      <c r="BO44" s="2"/>
    </row>
    <row r="45" spans="1:67" s="30" customFormat="1" ht="12" customHeight="1">
      <c r="B45" s="74" t="str">
        <f>IF($M$29=0,"",IF(M29&lt;=E27,$D$21,$D$22))</f>
        <v>IZPILDĀS</v>
      </c>
      <c r="C45" s="51"/>
      <c r="D45" s="74" t="str">
        <f>IF($M$73=0,"",IF($M$73&lt;=$E$27,$D$21,$D$22))</f>
        <v>IZPILDĀS</v>
      </c>
      <c r="E45" s="53"/>
      <c r="F45" s="74" t="str">
        <f>IF($L$29=0,"",IF($L$29&lt;=$E$27,$D$21,$D$22))</f>
        <v>IZPILDĀS</v>
      </c>
      <c r="G45" s="50"/>
      <c r="H45" s="43"/>
      <c r="I45" s="3"/>
      <c r="J45" s="219"/>
      <c r="K45" s="219"/>
      <c r="L45" s="219"/>
      <c r="M45" s="219"/>
      <c r="N45" s="219"/>
      <c r="O45" s="219"/>
      <c r="P45" s="132" t="s">
        <v>128</v>
      </c>
      <c r="Q45" s="165"/>
      <c r="R45" s="177"/>
      <c r="S45" s="165"/>
      <c r="T45" s="177"/>
      <c r="U45" s="165"/>
      <c r="V45" s="177"/>
      <c r="W45" s="165"/>
      <c r="X45" s="177"/>
      <c r="Y45" s="165"/>
      <c r="Z45" s="177"/>
      <c r="AA45" s="165"/>
      <c r="AB45" s="177"/>
      <c r="AC45" s="165"/>
      <c r="AD45" s="177"/>
      <c r="AE45" s="165"/>
      <c r="AF45" s="177"/>
      <c r="AG45" s="165"/>
      <c r="AH45" s="177"/>
      <c r="AI45" s="165"/>
      <c r="AJ45" s="177"/>
      <c r="AK45" s="165"/>
      <c r="AL45" s="177"/>
      <c r="AM45" s="165"/>
      <c r="AN45" s="177"/>
      <c r="AO45" s="165"/>
      <c r="AP45" s="177"/>
      <c r="AQ45" s="165"/>
      <c r="AR45" s="177"/>
      <c r="AS45" s="165"/>
      <c r="AT45" s="177"/>
      <c r="AU45" s="165"/>
      <c r="AV45" s="177"/>
      <c r="AW45" s="165"/>
      <c r="AX45" s="177"/>
      <c r="AY45" s="165"/>
      <c r="AZ45" s="177"/>
      <c r="BA45" s="165"/>
      <c r="BB45" s="177"/>
      <c r="BC45" s="165"/>
      <c r="BD45" s="177"/>
      <c r="BE45" s="165"/>
      <c r="BF45" s="177"/>
      <c r="BG45" s="165"/>
      <c r="BH45" s="177"/>
      <c r="BI45" s="165"/>
      <c r="BJ45" s="177"/>
      <c r="BK45" s="165"/>
      <c r="BL45" s="177"/>
      <c r="BM45" s="165"/>
      <c r="BN45" s="177"/>
      <c r="BO45" s="2"/>
    </row>
    <row r="46" spans="1:67" s="30" customFormat="1" ht="26.25" customHeight="1">
      <c r="B46" s="74"/>
      <c r="C46" s="51"/>
      <c r="D46" s="74"/>
      <c r="E46" s="52"/>
      <c r="F46" s="74"/>
      <c r="G46" s="75"/>
      <c r="H46" s="43"/>
      <c r="I46" s="50"/>
      <c r="J46" s="219"/>
      <c r="K46" s="219"/>
      <c r="L46" s="219"/>
      <c r="M46" s="219"/>
      <c r="N46" s="219"/>
      <c r="O46" s="219"/>
      <c r="P46" s="152" t="s">
        <v>0</v>
      </c>
      <c r="Q46" s="165"/>
      <c r="R46" s="177"/>
      <c r="S46" s="177"/>
      <c r="T46" s="177"/>
      <c r="U46" s="177"/>
      <c r="V46" s="177"/>
      <c r="W46" s="177"/>
      <c r="X46" s="177"/>
      <c r="Y46" s="177"/>
      <c r="Z46" s="177"/>
      <c r="AA46" s="177"/>
      <c r="AB46" s="177"/>
      <c r="AC46" s="177"/>
      <c r="AD46" s="177"/>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c r="BA46" s="177"/>
      <c r="BB46" s="177"/>
      <c r="BC46" s="177"/>
      <c r="BD46" s="177"/>
      <c r="BE46" s="177"/>
      <c r="BF46" s="177"/>
      <c r="BG46" s="177"/>
      <c r="BH46" s="177"/>
      <c r="BI46" s="177"/>
      <c r="BJ46" s="177"/>
      <c r="BK46" s="177"/>
      <c r="BL46" s="177"/>
      <c r="BM46" s="177"/>
      <c r="BN46" s="177"/>
      <c r="BO46" s="2"/>
    </row>
    <row r="47" spans="1:67" s="30" customFormat="1" ht="12" customHeight="1">
      <c r="B47" s="74"/>
      <c r="C47" s="51"/>
      <c r="D47" s="74"/>
      <c r="E47" s="52"/>
      <c r="F47" s="74"/>
      <c r="G47" s="75"/>
      <c r="H47" s="43"/>
      <c r="I47" s="50"/>
      <c r="J47" s="219"/>
      <c r="K47" s="219"/>
      <c r="L47" s="219"/>
      <c r="M47" s="219"/>
      <c r="N47" s="219"/>
      <c r="O47" s="219"/>
      <c r="P47" s="130" t="s">
        <v>126</v>
      </c>
      <c r="Q47" s="180"/>
      <c r="R47" s="165"/>
      <c r="S47" s="164"/>
      <c r="T47" s="165"/>
      <c r="U47" s="164"/>
      <c r="V47" s="165"/>
      <c r="W47" s="164"/>
      <c r="X47" s="165"/>
      <c r="Y47" s="164"/>
      <c r="Z47" s="165"/>
      <c r="AA47" s="164"/>
      <c r="AB47" s="165"/>
      <c r="AC47" s="164"/>
      <c r="AD47" s="165"/>
      <c r="AE47" s="164"/>
      <c r="AF47" s="165"/>
      <c r="AG47" s="164"/>
      <c r="AH47" s="165"/>
      <c r="AI47" s="164"/>
      <c r="AJ47" s="165"/>
      <c r="AK47" s="164"/>
      <c r="AL47" s="165"/>
      <c r="AM47" s="164"/>
      <c r="AN47" s="165"/>
      <c r="AO47" s="164"/>
      <c r="AP47" s="165"/>
      <c r="AQ47" s="164"/>
      <c r="AR47" s="165"/>
      <c r="AS47" s="164"/>
      <c r="AT47" s="165"/>
      <c r="AU47" s="164"/>
      <c r="AV47" s="165"/>
      <c r="AW47" s="164"/>
      <c r="AX47" s="165"/>
      <c r="AY47" s="164"/>
      <c r="AZ47" s="165"/>
      <c r="BA47" s="164"/>
      <c r="BB47" s="165"/>
      <c r="BC47" s="164"/>
      <c r="BD47" s="165"/>
      <c r="BE47" s="164"/>
      <c r="BF47" s="165"/>
      <c r="BG47" s="164"/>
      <c r="BH47" s="165"/>
      <c r="BI47" s="164"/>
      <c r="BJ47" s="165"/>
      <c r="BK47" s="164"/>
      <c r="BL47" s="165"/>
      <c r="BM47" s="164"/>
      <c r="BN47" s="165"/>
      <c r="BO47" s="2"/>
    </row>
    <row r="48" spans="1:67" s="30" customFormat="1" ht="12" customHeight="1">
      <c r="B48" s="74" t="str">
        <f>IF(M27=0,"",IF(M27&lt;$E$29,$D$21,$D$22))</f>
        <v>IZPILDĀS</v>
      </c>
      <c r="C48" s="76" t="str">
        <f>IF(AND(B48=$D$21,OR(B49=$D$21,B50=$D$21)),$G$21,$G$22)</f>
        <v>JĀ</v>
      </c>
      <c r="D48" s="74" t="str">
        <f>IF($M$71=0,"",IF($M$71&lt;$E$29,$D$21,$D$22))</f>
        <v>IZPILDĀS</v>
      </c>
      <c r="E48" s="76" t="str">
        <f>IF(AND(D48=$D$21,OR(D49=$D$21,D50=$D$21)),$G$21,$G$22)</f>
        <v>JĀ</v>
      </c>
      <c r="F48" s="76" t="str">
        <f>IF(L$27=0,"",IF($L$27&lt;$E$29,$D$21,$D$22))</f>
        <v>NEIZPILDĀS</v>
      </c>
      <c r="G48" s="74" t="str">
        <f>IF(AND(F48=$D$21,OR(F49=$D$21,F50=$D$21)),$G$21,$G$22)</f>
        <v>NĒ</v>
      </c>
      <c r="H48" s="55"/>
      <c r="I48" s="3"/>
      <c r="J48" s="219"/>
      <c r="K48" s="219"/>
      <c r="L48" s="219"/>
      <c r="M48" s="219"/>
      <c r="N48" s="219"/>
      <c r="O48" s="219"/>
      <c r="P48" s="130" t="s">
        <v>44</v>
      </c>
      <c r="Q48" s="135">
        <f>$L$25</f>
        <v>2024</v>
      </c>
      <c r="R48" s="136">
        <f>$M$25</f>
        <v>2023</v>
      </c>
      <c r="S48" s="136">
        <f>$L$25</f>
        <v>2024</v>
      </c>
      <c r="T48" s="136">
        <f>$M$25</f>
        <v>2023</v>
      </c>
      <c r="U48" s="136">
        <f>$L$25</f>
        <v>2024</v>
      </c>
      <c r="V48" s="136">
        <f>$M$25</f>
        <v>2023</v>
      </c>
      <c r="W48" s="136">
        <f>$L$25</f>
        <v>2024</v>
      </c>
      <c r="X48" s="136">
        <f>$M$25</f>
        <v>2023</v>
      </c>
      <c r="Y48" s="136">
        <f>$L$25</f>
        <v>2024</v>
      </c>
      <c r="Z48" s="136">
        <f>$M$25</f>
        <v>2023</v>
      </c>
      <c r="AA48" s="136">
        <f>$L$25</f>
        <v>2024</v>
      </c>
      <c r="AB48" s="136">
        <f>$M$25</f>
        <v>2023</v>
      </c>
      <c r="AC48" s="136">
        <f>$L$25</f>
        <v>2024</v>
      </c>
      <c r="AD48" s="136">
        <f>$M$25</f>
        <v>2023</v>
      </c>
      <c r="AE48" s="136">
        <f>$L$25</f>
        <v>2024</v>
      </c>
      <c r="AF48" s="136">
        <f>$M$25</f>
        <v>2023</v>
      </c>
      <c r="AG48" s="136">
        <f>$L$25</f>
        <v>2024</v>
      </c>
      <c r="AH48" s="136">
        <f>$M$25</f>
        <v>2023</v>
      </c>
      <c r="AI48" s="136">
        <f>$L$25</f>
        <v>2024</v>
      </c>
      <c r="AJ48" s="136">
        <f>$M$25</f>
        <v>2023</v>
      </c>
      <c r="AK48" s="136">
        <f>$L$25</f>
        <v>2024</v>
      </c>
      <c r="AL48" s="136">
        <f>$M$25</f>
        <v>2023</v>
      </c>
      <c r="AM48" s="136">
        <f>$L$25</f>
        <v>2024</v>
      </c>
      <c r="AN48" s="136">
        <f>$M$25</f>
        <v>2023</v>
      </c>
      <c r="AO48" s="136">
        <f>$L$25</f>
        <v>2024</v>
      </c>
      <c r="AP48" s="136">
        <f>$M$25</f>
        <v>2023</v>
      </c>
      <c r="AQ48" s="136">
        <f>$L$25</f>
        <v>2024</v>
      </c>
      <c r="AR48" s="136">
        <f>$M$25</f>
        <v>2023</v>
      </c>
      <c r="AS48" s="136">
        <f>$L$25</f>
        <v>2024</v>
      </c>
      <c r="AT48" s="136">
        <f>$M$25</f>
        <v>2023</v>
      </c>
      <c r="AU48" s="136">
        <f>$L$25</f>
        <v>2024</v>
      </c>
      <c r="AV48" s="136">
        <f>$M$25</f>
        <v>2023</v>
      </c>
      <c r="AW48" s="136">
        <f>$L$25</f>
        <v>2024</v>
      </c>
      <c r="AX48" s="136">
        <f>$M$25</f>
        <v>2023</v>
      </c>
      <c r="AY48" s="136">
        <f t="shared" ref="AY48" si="32">$L$25</f>
        <v>2024</v>
      </c>
      <c r="AZ48" s="136">
        <f t="shared" ref="AZ48" si="33">$M$25</f>
        <v>2023</v>
      </c>
      <c r="BA48" s="136">
        <f t="shared" ref="BA48" si="34">$L$25</f>
        <v>2024</v>
      </c>
      <c r="BB48" s="136">
        <f t="shared" ref="BB48" si="35">$M$25</f>
        <v>2023</v>
      </c>
      <c r="BC48" s="136">
        <f t="shared" ref="BC48" si="36">$L$25</f>
        <v>2024</v>
      </c>
      <c r="BD48" s="136">
        <f t="shared" ref="BD48" si="37">$M$25</f>
        <v>2023</v>
      </c>
      <c r="BE48" s="136">
        <f t="shared" ref="BE48" si="38">$L$25</f>
        <v>2024</v>
      </c>
      <c r="BF48" s="136">
        <f t="shared" ref="BF48" si="39">$M$25</f>
        <v>2023</v>
      </c>
      <c r="BG48" s="136">
        <f t="shared" ref="BG48" si="40">$L$25</f>
        <v>2024</v>
      </c>
      <c r="BH48" s="136">
        <f t="shared" ref="BH48" si="41">$M$25</f>
        <v>2023</v>
      </c>
      <c r="BI48" s="136">
        <f t="shared" ref="BI48" si="42">$L$25</f>
        <v>2024</v>
      </c>
      <c r="BJ48" s="136">
        <f t="shared" ref="BJ48" si="43">$M$25</f>
        <v>2023</v>
      </c>
      <c r="BK48" s="136">
        <f t="shared" ref="BK48" si="44">$L$25</f>
        <v>2024</v>
      </c>
      <c r="BL48" s="136">
        <f t="shared" ref="BL48" si="45">$M$25</f>
        <v>2023</v>
      </c>
      <c r="BM48" s="22">
        <f t="shared" ref="BM48" si="46">$L$25</f>
        <v>2024</v>
      </c>
      <c r="BN48" s="22">
        <f t="shared" ref="BN48" si="47">$M$25</f>
        <v>2023</v>
      </c>
      <c r="BO48" s="2"/>
    </row>
    <row r="49" spans="1:67" s="30" customFormat="1" ht="12" customHeight="1">
      <c r="B49" s="76" t="str">
        <f>IF(M28=0,"",IF(M28&lt;=$E$30,$D$21,$D$22))</f>
        <v>IZPILDĀS</v>
      </c>
      <c r="C49" s="51"/>
      <c r="D49" s="76" t="str">
        <f>IF($M$72=0,"",IF($M$72&lt;=$E$30,$D$21,$D$22))</f>
        <v>IZPILDĀS</v>
      </c>
      <c r="E49" s="53"/>
      <c r="F49" s="76" t="str">
        <f>IF($L$28=0,"",IF($L$28&lt;=$E$30,$D$21,$D$22))</f>
        <v>IZPILDĀS</v>
      </c>
      <c r="G49" s="50"/>
      <c r="H49" s="55"/>
      <c r="I49" s="3"/>
      <c r="J49" s="219"/>
      <c r="K49" s="219"/>
      <c r="L49" s="219"/>
      <c r="M49" s="219"/>
      <c r="N49" s="219"/>
      <c r="O49" s="219"/>
      <c r="P49" s="132" t="s">
        <v>129</v>
      </c>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2"/>
    </row>
    <row r="50" spans="1:67" s="30" customFormat="1" ht="12" customHeight="1">
      <c r="B50" s="76" t="str">
        <f>IF(M29=0,"",IF(M29&lt;=$E$31,$D$21,$D$22))</f>
        <v>IZPILDĀS</v>
      </c>
      <c r="C50" s="51"/>
      <c r="D50" s="76" t="str">
        <f>IF($M$73=0,"",IF($M$73&lt;=$E$31,$D$21,$D$22))</f>
        <v>IZPILDĀS</v>
      </c>
      <c r="E50" s="53"/>
      <c r="F50" s="76" t="str">
        <f>IF($L$29=0,"",IF($L$29&lt;=$E$31,$D$21,$D$22))</f>
        <v>IZPILDĀS</v>
      </c>
      <c r="G50" s="50"/>
      <c r="H50" s="55"/>
      <c r="I50" s="3"/>
      <c r="J50" s="219"/>
      <c r="K50" s="219"/>
      <c r="L50" s="219"/>
      <c r="M50" s="219"/>
      <c r="N50" s="219"/>
      <c r="O50" s="219"/>
      <c r="P50" s="131" t="s">
        <v>42</v>
      </c>
      <c r="Q50" s="9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
    </row>
    <row r="51" spans="1:67" s="30" customFormat="1" ht="12" customHeight="1">
      <c r="B51" s="43"/>
      <c r="C51" s="51"/>
      <c r="D51" s="43"/>
      <c r="E51" s="52"/>
      <c r="F51" s="43"/>
      <c r="G51" s="50"/>
      <c r="H51" s="55"/>
      <c r="I51" s="3"/>
      <c r="J51" s="219"/>
      <c r="K51" s="219"/>
      <c r="L51" s="219"/>
      <c r="M51" s="219"/>
      <c r="N51" s="219"/>
      <c r="O51" s="219"/>
      <c r="P51" s="131" t="s">
        <v>45</v>
      </c>
      <c r="Q51" s="96"/>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
    </row>
    <row r="52" spans="1:67" s="30" customFormat="1" ht="12" customHeight="1">
      <c r="B52" s="42" t="str">
        <f>IF(M27=0,"",IF(M27&lt;$E$33,$D$21,$D$22))</f>
        <v>IZPILDĀS</v>
      </c>
      <c r="C52" s="40" t="str">
        <f>IF(AND(B52=$D$21,OR(B53=$D$21,B54=$D$21)),$G$21,$G$22)</f>
        <v>JĀ</v>
      </c>
      <c r="D52" s="42" t="str">
        <f>IF($M$71=0,"",IF($M$71&lt;$E$33,$D$21,$D$22))</f>
        <v>IZPILDĀS</v>
      </c>
      <c r="E52" s="40" t="str">
        <f>IF(AND(D52=$D$21,OR(D53=$D$21,D54=$D$21)),$G$21,$G$22)</f>
        <v>JĀ</v>
      </c>
      <c r="F52" s="42" t="str">
        <f>IF($L$27=0,"",IF($L$27&lt;$E$33,$D$21,$D$22))</f>
        <v>IZPILDĀS</v>
      </c>
      <c r="G52" s="40" t="str">
        <f>IF(AND(F52=$D$21,OR(F53=$D$21,F54=$D$21)),$G$21,$G$22)</f>
        <v>JĀ</v>
      </c>
      <c r="H52" s="55"/>
      <c r="I52" s="3"/>
      <c r="J52" s="219"/>
      <c r="K52" s="219"/>
      <c r="L52" s="219"/>
      <c r="M52" s="219"/>
      <c r="N52" s="219"/>
      <c r="O52" s="219"/>
      <c r="P52" s="131" t="s">
        <v>49</v>
      </c>
      <c r="Q52" s="96"/>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
    </row>
    <row r="53" spans="1:67" s="30" customFormat="1" ht="29.25" customHeight="1">
      <c r="B53" s="42" t="str">
        <f>IF(M28=0,"",IF(M28&lt;=$E$34,$D$21,$D$22))</f>
        <v>IZPILDĀS</v>
      </c>
      <c r="C53" s="18"/>
      <c r="D53" s="42" t="str">
        <f>IF($M$72=0,"",IF($M$72&lt;=$E$34,$D$21,$D$22))</f>
        <v>IZPILDĀS</v>
      </c>
      <c r="E53" s="23"/>
      <c r="F53" s="42" t="str">
        <f>IF($L$28=0,"",IF($L$28&lt;=$E$34,$D$21,$D$22))</f>
        <v>IZPILDĀS</v>
      </c>
      <c r="G53" s="3"/>
      <c r="H53" s="55"/>
      <c r="I53" s="3"/>
      <c r="J53" s="219"/>
      <c r="K53" s="219"/>
      <c r="L53" s="219"/>
      <c r="M53" s="219"/>
      <c r="N53" s="219"/>
      <c r="O53" s="219"/>
      <c r="P53" s="129" t="s">
        <v>51</v>
      </c>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c r="BB53" s="169"/>
      <c r="BC53" s="169"/>
      <c r="BD53" s="169"/>
      <c r="BE53" s="169"/>
      <c r="BF53" s="169"/>
      <c r="BG53" s="169"/>
      <c r="BH53" s="169"/>
      <c r="BI53" s="169"/>
      <c r="BJ53" s="169"/>
      <c r="BK53" s="169"/>
      <c r="BL53" s="169"/>
      <c r="BM53" s="169"/>
      <c r="BN53" s="169"/>
      <c r="BO53" s="2"/>
    </row>
    <row r="54" spans="1:67" s="30" customFormat="1" ht="15" customHeight="1">
      <c r="B54" s="42" t="str">
        <f>IF(M29=0,"",IF(M29&lt;=$E$35,$D$21,$D$22))</f>
        <v>IZPILDĀS</v>
      </c>
      <c r="C54" s="18"/>
      <c r="D54" s="42" t="str">
        <f>IF($M$73=0,"",IF($M$73&lt;=$E$35,$D$21,$D$22))</f>
        <v>IZPILDĀS</v>
      </c>
      <c r="E54" s="23"/>
      <c r="F54" s="42" t="str">
        <f>IF($L$29=0,"",IF($L$29&lt;=$E$35,$D$21,$D$22))</f>
        <v>IZPILDĀS</v>
      </c>
      <c r="G54" s="3"/>
      <c r="H54" s="55"/>
      <c r="I54" s="3"/>
      <c r="J54" s="101"/>
      <c r="K54" s="101"/>
      <c r="L54" s="101"/>
      <c r="M54" s="101"/>
      <c r="N54" s="101"/>
      <c r="O54" s="50"/>
      <c r="P54" s="50"/>
      <c r="Q54" s="50"/>
      <c r="R54" s="50"/>
      <c r="S54" s="50"/>
      <c r="T54" s="50"/>
      <c r="U54" s="50"/>
      <c r="V54" s="50"/>
      <c r="W54" s="50"/>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2"/>
    </row>
    <row r="55" spans="1:67" s="30" customFormat="1" ht="12" customHeight="1">
      <c r="B55" s="21"/>
      <c r="C55" s="18"/>
      <c r="D55" s="21"/>
      <c r="E55" s="20"/>
      <c r="F55" s="21"/>
      <c r="G55" s="3"/>
      <c r="H55" s="55"/>
      <c r="I55" s="3"/>
      <c r="J55" s="101"/>
      <c r="K55" s="101"/>
      <c r="L55" s="101"/>
      <c r="M55" s="101"/>
      <c r="N55" s="101"/>
      <c r="O55" s="50"/>
      <c r="P55" s="50"/>
      <c r="Q55" s="50"/>
      <c r="R55" s="50"/>
      <c r="S55" s="50"/>
      <c r="T55" s="50"/>
      <c r="U55" s="50"/>
      <c r="V55" s="50"/>
      <c r="W55" s="50"/>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2"/>
    </row>
    <row r="56" spans="1:67" s="30" customFormat="1">
      <c r="B56" s="42" t="str">
        <f>IF(M27=0,"",IF(M27&gt;=0,$D$21,$D$22))</f>
        <v>IZPILDĀS</v>
      </c>
      <c r="C56" s="40" t="str">
        <f>IF(B56=D21,G21,IF(AND(B56=$D$21,OR(B57=$D$21,B58=$D$21)),$G$21,$G$22))</f>
        <v>JĀ</v>
      </c>
      <c r="D56" s="42" t="str">
        <f>IF($M$71=0,"",IF($M$71&gt;=0,$D$21,$D$22))</f>
        <v>IZPILDĀS</v>
      </c>
      <c r="E56" s="40" t="str">
        <f>IF(D56=D21,G21,IF(AND(D56=$D$21,OR(D57=$D$21,D58=$D$21)),$G$21,$G$22))</f>
        <v>JĀ</v>
      </c>
      <c r="F56" s="42" t="str">
        <f>IF($L$27=0,"",IF($L$27&gt;=0,$D$21,$D$22))</f>
        <v>IZPILDĀS</v>
      </c>
      <c r="G56" s="40" t="str">
        <f>IF(F56=D21,G21,IF(AND(F56=$D$21,OR(F57=$D$21,F58=$D$21)),$G$21,$G$22))</f>
        <v>JĀ</v>
      </c>
      <c r="H56" s="55"/>
      <c r="I56" s="3"/>
      <c r="J56" s="198"/>
      <c r="K56" s="198"/>
      <c r="L56" s="198"/>
      <c r="M56" s="198"/>
      <c r="N56" s="198"/>
      <c r="O56" s="198"/>
      <c r="P56" s="3"/>
      <c r="Q56" s="3"/>
      <c r="S56" s="2"/>
      <c r="T56" s="2"/>
      <c r="U56" s="2"/>
      <c r="V56" s="2"/>
      <c r="W56" s="3"/>
      <c r="BO56" s="2"/>
    </row>
    <row r="57" spans="1:67" s="30" customFormat="1" ht="14.45" customHeight="1">
      <c r="B57" s="41" t="str">
        <f>IF(M28&gt;50000000,D21,D22)</f>
        <v>NEIZPILDĀS</v>
      </c>
      <c r="C57" s="18"/>
      <c r="D57" s="41" t="str">
        <f>IF(M72&gt;50000000,D21,D22)</f>
        <v>NEIZPILDĀS</v>
      </c>
      <c r="E57" s="23"/>
      <c r="F57" s="41" t="str">
        <f>IF(L28&gt;50000000,D21,D22)</f>
        <v>NEIZPILDĀS</v>
      </c>
      <c r="G57" s="3"/>
      <c r="H57" s="55"/>
      <c r="I57" s="31"/>
      <c r="J57" s="198"/>
      <c r="K57" s="198"/>
      <c r="L57" s="198"/>
      <c r="M57" s="198"/>
      <c r="N57" s="198"/>
      <c r="O57" s="198"/>
      <c r="P57" s="3"/>
      <c r="S57" s="99"/>
      <c r="T57" s="99"/>
      <c r="U57" s="99"/>
      <c r="V57" s="99"/>
      <c r="W57" s="99"/>
      <c r="X57" s="99"/>
      <c r="BO57" s="2"/>
    </row>
    <row r="58" spans="1:67" s="30" customFormat="1" ht="8.25" customHeight="1">
      <c r="B58" s="41" t="str">
        <f>IF(M29&gt;43000000,D21,D22)</f>
        <v>NEIZPILDĀS</v>
      </c>
      <c r="C58" s="2"/>
      <c r="D58" s="41" t="str">
        <f>IF(M73&gt;43000000,D21,D22)</f>
        <v>NEIZPILDĀS</v>
      </c>
      <c r="E58" s="3"/>
      <c r="F58" s="41" t="str">
        <f>IF(L29&gt;43000000,D21,D22)</f>
        <v>NEIZPILDĀS</v>
      </c>
      <c r="G58" s="3"/>
      <c r="H58" s="43"/>
      <c r="I58" s="31"/>
      <c r="J58" s="101"/>
      <c r="K58" s="101"/>
      <c r="L58" s="101"/>
      <c r="M58" s="101"/>
      <c r="N58" s="101"/>
      <c r="O58" s="67"/>
      <c r="P58" s="3"/>
      <c r="S58" s="99"/>
      <c r="T58" s="99"/>
      <c r="U58" s="99"/>
      <c r="V58" s="99"/>
      <c r="W58" s="99"/>
      <c r="X58" s="99"/>
    </row>
    <row r="59" spans="1:67" s="30" customFormat="1" ht="12.75" hidden="1" customHeight="1">
      <c r="B59" s="2"/>
      <c r="C59" s="2"/>
      <c r="D59" s="2"/>
      <c r="E59" s="3"/>
      <c r="F59" s="3"/>
      <c r="G59" s="3"/>
      <c r="H59" s="50"/>
      <c r="I59" s="2"/>
      <c r="J59" s="101"/>
      <c r="K59" s="101"/>
      <c r="L59" s="101"/>
      <c r="M59" s="101"/>
      <c r="N59" s="101"/>
      <c r="O59" s="67"/>
      <c r="P59" s="3"/>
      <c r="S59" s="99"/>
      <c r="T59" s="99"/>
      <c r="U59" s="99"/>
      <c r="V59" s="99"/>
      <c r="W59" s="99"/>
      <c r="X59" s="99"/>
    </row>
    <row r="60" spans="1:67" s="30" customFormat="1" ht="13.35" customHeight="1">
      <c r="B60" s="191" t="str">
        <f>IF(AND(M27=0,M28=0,M29=0),"Jānosaka statuss",IF(AND(M28=0,M29=0),"Nav visa informācija",IF(C43=$G$21,$B$25,IF(C48=$G$21,$B$29,IF(C52=$G$21,$B$33,IF(C56=$G$21,$B$38,"Nav iespējams noteikt statusu"))))))</f>
        <v>Mazais uzņēmums</v>
      </c>
      <c r="C60" s="2"/>
      <c r="D60" s="191" t="str">
        <f>IF(AND(M71=0,M72=0,M73=0),"Jānosaka statuss",IF(AND(M72=0,M73=0),"Nav visa informācija",IF(E43=$G$21,$B$25,IF(E48=$G$21,$B$29,IF(E52=$G$21,$B$33,IF(E56=$G$21,$B$38,"Nav iespējams noteikt statusu"))))))</f>
        <v>Mazais uzņēmums</v>
      </c>
      <c r="E60" s="3"/>
      <c r="F60" s="191" t="str">
        <f>IF(AND(L27=0,L28=0,L29=0),"Jānosaka statuss",IF(AND(L28=0,L29=0),"Nav visa informācija",IF(G43=$G$21,$B$25,IF(G48=$G$21,$B$29,IF(G52=$G$21,$B$33,IF(G56=$G$21,$B$38,"Nav iespējams noteikt statusu"))))))</f>
        <v>Vidējais uzņēmums</v>
      </c>
      <c r="G60" s="3">
        <f>F42</f>
        <v>2024</v>
      </c>
      <c r="H60" s="12" t="str">
        <f>F60</f>
        <v>Vidējais uzņēmums</v>
      </c>
      <c r="I60" s="12"/>
      <c r="J60" s="101"/>
      <c r="K60" s="101"/>
      <c r="L60" s="101"/>
      <c r="M60" s="101"/>
      <c r="N60" s="101"/>
      <c r="O60" s="67"/>
      <c r="P60" s="3"/>
      <c r="S60" s="102"/>
      <c r="T60" s="102"/>
      <c r="U60" s="102"/>
      <c r="V60" s="102"/>
      <c r="W60" s="3"/>
    </row>
    <row r="61" spans="1:67" s="30" customFormat="1">
      <c r="B61" s="191"/>
      <c r="C61" s="2"/>
      <c r="D61" s="191"/>
      <c r="E61" s="3"/>
      <c r="F61" s="191"/>
      <c r="G61" s="3">
        <f>D42</f>
        <v>2022</v>
      </c>
      <c r="H61" s="12" t="str">
        <f>D60</f>
        <v>Mazais uzņēmums</v>
      </c>
      <c r="I61" s="12"/>
      <c r="J61" s="101"/>
      <c r="K61" s="101"/>
      <c r="L61" s="101"/>
      <c r="M61" s="101"/>
      <c r="N61" s="101"/>
      <c r="O61" s="49"/>
      <c r="P61" s="3"/>
      <c r="S61" s="103"/>
      <c r="T61" s="103"/>
      <c r="U61" s="103"/>
      <c r="V61" s="103"/>
      <c r="W61" s="3"/>
    </row>
    <row r="62" spans="1:67" s="30" customFormat="1" ht="14.1" customHeight="1">
      <c r="B62" s="2"/>
      <c r="C62" s="2"/>
      <c r="D62" s="2"/>
      <c r="E62" s="3"/>
      <c r="F62" s="3"/>
      <c r="G62" s="3">
        <f>B42</f>
        <v>2023</v>
      </c>
      <c r="H62" s="12" t="str">
        <f>B60</f>
        <v>Mazais uzņēmums</v>
      </c>
      <c r="I62" s="12"/>
      <c r="J62" s="101"/>
      <c r="K62" s="101"/>
      <c r="L62" s="101"/>
      <c r="M62" s="101"/>
      <c r="N62" s="101"/>
      <c r="O62" s="49"/>
      <c r="P62" s="3"/>
      <c r="S62" s="99"/>
      <c r="T62" s="99"/>
      <c r="U62" s="99"/>
      <c r="V62" s="99"/>
      <c r="W62" s="99"/>
      <c r="X62" s="99"/>
    </row>
    <row r="63" spans="1:67" s="30" customFormat="1" ht="15.75" thickBot="1">
      <c r="A63" s="2"/>
      <c r="B63" s="3"/>
      <c r="C63" s="9"/>
      <c r="D63" s="9"/>
      <c r="E63" s="7"/>
      <c r="F63" s="7"/>
      <c r="G63" s="7"/>
      <c r="H63" s="7"/>
      <c r="I63" s="6"/>
      <c r="J63" s="218" t="s">
        <v>119</v>
      </c>
      <c r="K63" s="218"/>
      <c r="L63" s="218"/>
      <c r="M63" s="115"/>
      <c r="P63" s="8" t="s">
        <v>7</v>
      </c>
      <c r="Q63" s="33"/>
      <c r="R63" s="33"/>
      <c r="S63" s="33"/>
      <c r="T63" s="33"/>
      <c r="U63" s="33"/>
      <c r="V63" s="33"/>
      <c r="W63" s="33"/>
      <c r="X63" s="33"/>
      <c r="Y63" s="33"/>
      <c r="Z63" s="33"/>
      <c r="AA63" s="33"/>
      <c r="AB63" s="33"/>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row>
    <row r="64" spans="1:67" s="49" customFormat="1" ht="15.75" thickTop="1">
      <c r="A64" s="60"/>
      <c r="B64" s="197"/>
      <c r="C64" s="197"/>
      <c r="D64" s="197"/>
      <c r="E64" s="161"/>
      <c r="G64" s="161"/>
      <c r="H64" s="161"/>
      <c r="I64" s="62"/>
      <c r="J64" s="62"/>
      <c r="K64" s="62"/>
      <c r="L64" s="62"/>
      <c r="M64" s="62"/>
      <c r="N64" s="62"/>
      <c r="O64" s="62"/>
      <c r="P64" s="43"/>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row>
    <row r="65" spans="1:66" s="49" customFormat="1" ht="14.25" customHeight="1">
      <c r="A65" s="60"/>
      <c r="B65" s="50" t="s">
        <v>141</v>
      </c>
      <c r="C65" s="50"/>
      <c r="D65" s="63"/>
      <c r="E65" s="50"/>
      <c r="F65" s="50"/>
      <c r="G65" s="64"/>
      <c r="H65" s="50"/>
      <c r="I65" s="50"/>
      <c r="J65" s="195" t="s">
        <v>10</v>
      </c>
      <c r="K65" s="195" t="s">
        <v>11</v>
      </c>
      <c r="L65" s="170" t="s">
        <v>12</v>
      </c>
      <c r="M65" s="171"/>
      <c r="N65" s="170" t="str">
        <f>N21</f>
        <v>SIA Piemērs</v>
      </c>
      <c r="O65" s="171"/>
      <c r="P65" s="60"/>
      <c r="Q65" s="178" t="s">
        <v>13</v>
      </c>
      <c r="R65" s="178"/>
      <c r="S65" s="178" t="s">
        <v>14</v>
      </c>
      <c r="T65" s="178"/>
      <c r="U65" s="178" t="s">
        <v>15</v>
      </c>
      <c r="V65" s="178"/>
      <c r="W65" s="178" t="s">
        <v>16</v>
      </c>
      <c r="X65" s="178"/>
      <c r="Y65" s="178" t="s">
        <v>17</v>
      </c>
      <c r="Z65" s="178"/>
      <c r="AA65" s="178" t="s">
        <v>18</v>
      </c>
      <c r="AB65" s="178"/>
      <c r="AC65" s="178" t="s">
        <v>19</v>
      </c>
      <c r="AD65" s="178"/>
      <c r="AE65" s="178" t="s">
        <v>20</v>
      </c>
      <c r="AF65" s="178"/>
      <c r="AG65" s="178" t="s">
        <v>21</v>
      </c>
      <c r="AH65" s="178"/>
      <c r="AI65" s="178" t="s">
        <v>22</v>
      </c>
      <c r="AJ65" s="178"/>
      <c r="AK65" s="178" t="s">
        <v>23</v>
      </c>
      <c r="AL65" s="178"/>
      <c r="AM65" s="178" t="s">
        <v>24</v>
      </c>
      <c r="AN65" s="178"/>
      <c r="AO65" s="178" t="s">
        <v>25</v>
      </c>
      <c r="AP65" s="178"/>
      <c r="AQ65" s="178" t="s">
        <v>26</v>
      </c>
      <c r="AR65" s="178"/>
      <c r="AS65" s="178" t="s">
        <v>27</v>
      </c>
      <c r="AT65" s="178"/>
      <c r="AU65" s="178" t="s">
        <v>28</v>
      </c>
      <c r="AV65" s="178"/>
      <c r="AW65" s="178" t="s">
        <v>29</v>
      </c>
      <c r="AX65" s="178"/>
      <c r="AY65" s="178" t="s">
        <v>30</v>
      </c>
      <c r="AZ65" s="178"/>
      <c r="BA65" s="178" t="s">
        <v>31</v>
      </c>
      <c r="BB65" s="178"/>
      <c r="BC65" s="178" t="s">
        <v>32</v>
      </c>
      <c r="BD65" s="178"/>
      <c r="BE65" s="178" t="s">
        <v>33</v>
      </c>
      <c r="BF65" s="178"/>
      <c r="BG65" s="178" t="s">
        <v>34</v>
      </c>
      <c r="BH65" s="178"/>
      <c r="BI65" s="178" t="s">
        <v>35</v>
      </c>
      <c r="BJ65" s="178"/>
      <c r="BK65" s="178" t="s">
        <v>36</v>
      </c>
      <c r="BL65" s="178"/>
      <c r="BM65" s="178" t="s">
        <v>37</v>
      </c>
      <c r="BN65" s="178"/>
    </row>
    <row r="66" spans="1:66" s="49" customFormat="1" ht="14.25" customHeight="1">
      <c r="A66" s="60"/>
      <c r="B66" s="48">
        <f>IF(AND(OR(L18=1,L18=2),L30&lt;&gt;M30),1,0)</f>
        <v>0</v>
      </c>
      <c r="C66" s="48"/>
      <c r="D66" s="63"/>
      <c r="E66" s="48"/>
      <c r="F66" s="48"/>
      <c r="G66" s="64"/>
      <c r="H66" s="48"/>
      <c r="I66" s="50"/>
      <c r="J66" s="195"/>
      <c r="K66" s="195"/>
      <c r="L66" s="172"/>
      <c r="M66" s="173"/>
      <c r="N66" s="172"/>
      <c r="O66" s="173"/>
      <c r="P66" s="132" t="s">
        <v>128</v>
      </c>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row>
    <row r="67" spans="1:66" s="49" customFormat="1" ht="27.75" customHeight="1">
      <c r="A67" s="60"/>
      <c r="B67" s="51">
        <f>IF(L18=0,1,0)</f>
        <v>0</v>
      </c>
      <c r="C67" s="51"/>
      <c r="D67" s="51"/>
      <c r="E67" s="51"/>
      <c r="F67" s="163" t="str">
        <f>IF(M14="JĀ","Lielais uzņēmums",IF(L18=1,L30,IF(L18=2,M30,IF(L30=M30,J27,IF(M74=L74,J71,IF(AND(L30="Lielais uzņēmums",M30="Vidējais uzņēmums",OR(M74="Mazais uzņēmums",M74="Mikro uzņēmums")),"Vidējais uzņēmums",IF(AND(L30="Vidējais uzņēmums",M30="Mazais uzņēmums",M74="Mikro uzņēmums"),"Mazais uzņēmums","Jānosaka statuss")))))))</f>
        <v>Mazais uzņēmums</v>
      </c>
      <c r="G67" s="60"/>
      <c r="H67" s="51"/>
      <c r="I67" s="50"/>
      <c r="J67" s="195"/>
      <c r="K67" s="195"/>
      <c r="L67" s="172"/>
      <c r="M67" s="173"/>
      <c r="N67" s="172"/>
      <c r="O67" s="173"/>
      <c r="P67" s="154" t="s">
        <v>0</v>
      </c>
      <c r="Q67" s="177" t="str">
        <f>Q23</f>
        <v>SIA Piemērs 1</v>
      </c>
      <c r="R67" s="177"/>
      <c r="S67" s="177" t="str">
        <f>S23</f>
        <v>SIA Piemērs 2</v>
      </c>
      <c r="T67" s="177"/>
      <c r="U67" s="177">
        <f t="shared" ref="U67:U68" si="48">U23</f>
        <v>0</v>
      </c>
      <c r="V67" s="177"/>
      <c r="W67" s="177">
        <f t="shared" ref="W67:W68" si="49">W23</f>
        <v>0</v>
      </c>
      <c r="X67" s="177"/>
      <c r="Y67" s="177">
        <f t="shared" ref="Y67:Y68" si="50">Y23</f>
        <v>0</v>
      </c>
      <c r="Z67" s="177"/>
      <c r="AA67" s="177">
        <f t="shared" ref="AA67:AA68" si="51">AA23</f>
        <v>0</v>
      </c>
      <c r="AB67" s="177"/>
      <c r="AC67" s="177">
        <f t="shared" ref="AC67:AC68" si="52">AC23</f>
        <v>0</v>
      </c>
      <c r="AD67" s="177"/>
      <c r="AE67" s="177">
        <f t="shared" ref="AE67:AE68" si="53">AE23</f>
        <v>0</v>
      </c>
      <c r="AF67" s="177"/>
      <c r="AG67" s="177">
        <f t="shared" ref="AG67:AG68" si="54">AG23</f>
        <v>0</v>
      </c>
      <c r="AH67" s="177"/>
      <c r="AI67" s="177">
        <f t="shared" ref="AI67:AI68" si="55">AI23</f>
        <v>0</v>
      </c>
      <c r="AJ67" s="177"/>
      <c r="AK67" s="177">
        <f t="shared" ref="AK67:AK68" si="56">AK23</f>
        <v>0</v>
      </c>
      <c r="AL67" s="177"/>
      <c r="AM67" s="177">
        <f t="shared" ref="AM67:AM68" si="57">AM23</f>
        <v>0</v>
      </c>
      <c r="AN67" s="177"/>
      <c r="AO67" s="177">
        <f t="shared" ref="AO67:AO68" si="58">AO23</f>
        <v>0</v>
      </c>
      <c r="AP67" s="177"/>
      <c r="AQ67" s="177">
        <f t="shared" ref="AQ67:AQ68" si="59">AQ23</f>
        <v>0</v>
      </c>
      <c r="AR67" s="177"/>
      <c r="AS67" s="177">
        <f t="shared" ref="AS67:AS68" si="60">AS23</f>
        <v>0</v>
      </c>
      <c r="AT67" s="177"/>
      <c r="AU67" s="177">
        <f t="shared" ref="AU67:AU68" si="61">AU23</f>
        <v>0</v>
      </c>
      <c r="AV67" s="177"/>
      <c r="AW67" s="177">
        <f t="shared" ref="AW67:AW68" si="62">AW23</f>
        <v>0</v>
      </c>
      <c r="AX67" s="177"/>
      <c r="AY67" s="177">
        <f t="shared" ref="AY67:AY68" si="63">AY23</f>
        <v>0</v>
      </c>
      <c r="AZ67" s="177"/>
      <c r="BA67" s="177">
        <f t="shared" ref="BA67:BA68" si="64">BA23</f>
        <v>0</v>
      </c>
      <c r="BB67" s="177"/>
      <c r="BC67" s="177">
        <f t="shared" ref="BC67:BC68" si="65">BC23</f>
        <v>0</v>
      </c>
      <c r="BD67" s="177"/>
      <c r="BE67" s="177">
        <f t="shared" ref="BE67:BE68" si="66">BE23</f>
        <v>0</v>
      </c>
      <c r="BF67" s="177"/>
      <c r="BG67" s="177">
        <f t="shared" ref="BG67:BG68" si="67">BG23</f>
        <v>0</v>
      </c>
      <c r="BH67" s="177"/>
      <c r="BI67" s="177">
        <f t="shared" ref="BI67:BI68" si="68">BI23</f>
        <v>0</v>
      </c>
      <c r="BJ67" s="177"/>
      <c r="BK67" s="177">
        <f t="shared" ref="BK67" si="69">BK23</f>
        <v>0</v>
      </c>
      <c r="BL67" s="177"/>
      <c r="BM67" s="177">
        <f t="shared" ref="BM67:BM68" si="70">BM23</f>
        <v>0</v>
      </c>
      <c r="BN67" s="177"/>
    </row>
    <row r="68" spans="1:66" s="49" customFormat="1" ht="14.1" customHeight="1">
      <c r="A68" s="60"/>
      <c r="B68" s="51"/>
      <c r="C68" s="51"/>
      <c r="D68" s="51"/>
      <c r="E68" s="51"/>
      <c r="F68" s="51"/>
      <c r="G68" s="60"/>
      <c r="H68" s="51"/>
      <c r="I68" s="50"/>
      <c r="J68" s="195"/>
      <c r="K68" s="195"/>
      <c r="L68" s="174"/>
      <c r="M68" s="175"/>
      <c r="N68" s="174"/>
      <c r="O68" s="175"/>
      <c r="P68" s="123" t="s">
        <v>126</v>
      </c>
      <c r="Q68" s="164">
        <f>Q24</f>
        <v>40000000123</v>
      </c>
      <c r="R68" s="165"/>
      <c r="S68" s="164">
        <f>S24</f>
        <v>40000000321</v>
      </c>
      <c r="T68" s="165"/>
      <c r="U68" s="164">
        <f t="shared" si="48"/>
        <v>0</v>
      </c>
      <c r="V68" s="165"/>
      <c r="W68" s="164">
        <f t="shared" si="49"/>
        <v>0</v>
      </c>
      <c r="X68" s="165"/>
      <c r="Y68" s="164">
        <f t="shared" si="50"/>
        <v>0</v>
      </c>
      <c r="Z68" s="165"/>
      <c r="AA68" s="164">
        <f t="shared" si="51"/>
        <v>0</v>
      </c>
      <c r="AB68" s="165"/>
      <c r="AC68" s="164">
        <f t="shared" si="52"/>
        <v>0</v>
      </c>
      <c r="AD68" s="165"/>
      <c r="AE68" s="164">
        <f t="shared" si="53"/>
        <v>0</v>
      </c>
      <c r="AF68" s="165"/>
      <c r="AG68" s="164">
        <f t="shared" si="54"/>
        <v>0</v>
      </c>
      <c r="AH68" s="165"/>
      <c r="AI68" s="164">
        <f t="shared" si="55"/>
        <v>0</v>
      </c>
      <c r="AJ68" s="165"/>
      <c r="AK68" s="164">
        <f t="shared" si="56"/>
        <v>0</v>
      </c>
      <c r="AL68" s="165"/>
      <c r="AM68" s="164">
        <f t="shared" si="57"/>
        <v>0</v>
      </c>
      <c r="AN68" s="165"/>
      <c r="AO68" s="164">
        <f t="shared" si="58"/>
        <v>0</v>
      </c>
      <c r="AP68" s="165"/>
      <c r="AQ68" s="164">
        <f t="shared" si="59"/>
        <v>0</v>
      </c>
      <c r="AR68" s="165"/>
      <c r="AS68" s="164">
        <f t="shared" si="60"/>
        <v>0</v>
      </c>
      <c r="AT68" s="165"/>
      <c r="AU68" s="164">
        <f t="shared" si="61"/>
        <v>0</v>
      </c>
      <c r="AV68" s="165"/>
      <c r="AW68" s="164">
        <f t="shared" si="62"/>
        <v>0</v>
      </c>
      <c r="AX68" s="165"/>
      <c r="AY68" s="164">
        <f t="shared" si="63"/>
        <v>0</v>
      </c>
      <c r="AZ68" s="165"/>
      <c r="BA68" s="164">
        <f t="shared" si="64"/>
        <v>0</v>
      </c>
      <c r="BB68" s="165"/>
      <c r="BC68" s="164">
        <f t="shared" si="65"/>
        <v>0</v>
      </c>
      <c r="BD68" s="165"/>
      <c r="BE68" s="164">
        <f t="shared" si="66"/>
        <v>0</v>
      </c>
      <c r="BF68" s="165"/>
      <c r="BG68" s="164">
        <f t="shared" si="67"/>
        <v>0</v>
      </c>
      <c r="BH68" s="165"/>
      <c r="BI68" s="164">
        <f t="shared" si="68"/>
        <v>0</v>
      </c>
      <c r="BJ68" s="165"/>
      <c r="BK68" s="164">
        <f>BK24</f>
        <v>0</v>
      </c>
      <c r="BL68" s="165"/>
      <c r="BM68" s="164">
        <f t="shared" si="70"/>
        <v>0</v>
      </c>
      <c r="BN68" s="165"/>
    </row>
    <row r="69" spans="1:66" s="49" customFormat="1" ht="14.1" customHeight="1">
      <c r="A69" s="60"/>
      <c r="B69" s="190"/>
      <c r="C69" s="51"/>
      <c r="D69" s="60"/>
      <c r="E69" s="52"/>
      <c r="F69" s="43"/>
      <c r="G69" s="43"/>
      <c r="H69" s="52"/>
      <c r="I69" s="50"/>
      <c r="J69" s="195"/>
      <c r="K69" s="195"/>
      <c r="L69" s="192">
        <f>M25</f>
        <v>2023</v>
      </c>
      <c r="M69" s="192">
        <f>O69</f>
        <v>2022</v>
      </c>
      <c r="N69" s="77">
        <f>O25</f>
        <v>2023</v>
      </c>
      <c r="O69" s="44">
        <f>N69-1</f>
        <v>2022</v>
      </c>
      <c r="P69" s="123" t="s">
        <v>44</v>
      </c>
      <c r="Q69" s="77">
        <f t="shared" ref="Q69" si="71">$L$69</f>
        <v>2023</v>
      </c>
      <c r="R69" s="77">
        <f t="shared" ref="R69" si="72">$M$69</f>
        <v>2022</v>
      </c>
      <c r="S69" s="77">
        <f t="shared" ref="S69" si="73">$L$69</f>
        <v>2023</v>
      </c>
      <c r="T69" s="77">
        <f t="shared" ref="T69" si="74">$M$69</f>
        <v>2022</v>
      </c>
      <c r="U69" s="77">
        <f t="shared" ref="U69" si="75">$L$69</f>
        <v>2023</v>
      </c>
      <c r="V69" s="77">
        <f t="shared" ref="V69" si="76">$M$69</f>
        <v>2022</v>
      </c>
      <c r="W69" s="77">
        <f t="shared" ref="W69" si="77">$L$69</f>
        <v>2023</v>
      </c>
      <c r="X69" s="77">
        <f t="shared" ref="X69" si="78">$M$69</f>
        <v>2022</v>
      </c>
      <c r="Y69" s="77">
        <f t="shared" ref="Y69" si="79">$L$69</f>
        <v>2023</v>
      </c>
      <c r="Z69" s="77">
        <f t="shared" ref="Z69" si="80">$M$69</f>
        <v>2022</v>
      </c>
      <c r="AA69" s="77">
        <f t="shared" ref="AA69" si="81">$L$69</f>
        <v>2023</v>
      </c>
      <c r="AB69" s="77">
        <f t="shared" ref="AB69" si="82">$M$69</f>
        <v>2022</v>
      </c>
      <c r="AC69" s="77">
        <f t="shared" ref="AC69" si="83">$L$69</f>
        <v>2023</v>
      </c>
      <c r="AD69" s="77">
        <f t="shared" ref="AD69" si="84">$M$69</f>
        <v>2022</v>
      </c>
      <c r="AE69" s="77">
        <f t="shared" ref="AE69" si="85">$L$69</f>
        <v>2023</v>
      </c>
      <c r="AF69" s="77">
        <f t="shared" ref="AF69" si="86">$M$69</f>
        <v>2022</v>
      </c>
      <c r="AG69" s="77">
        <f t="shared" ref="AG69" si="87">$L$69</f>
        <v>2023</v>
      </c>
      <c r="AH69" s="77">
        <f t="shared" ref="AH69" si="88">$M$69</f>
        <v>2022</v>
      </c>
      <c r="AI69" s="77">
        <f t="shared" ref="AI69" si="89">$L$69</f>
        <v>2023</v>
      </c>
      <c r="AJ69" s="77">
        <f t="shared" ref="AJ69" si="90">$M$69</f>
        <v>2022</v>
      </c>
      <c r="AK69" s="77">
        <f t="shared" ref="AK69" si="91">$L$69</f>
        <v>2023</v>
      </c>
      <c r="AL69" s="77">
        <f t="shared" ref="AL69" si="92">$M$69</f>
        <v>2022</v>
      </c>
      <c r="AM69" s="77">
        <f t="shared" ref="AM69" si="93">$L$69</f>
        <v>2023</v>
      </c>
      <c r="AN69" s="77">
        <f t="shared" ref="AN69" si="94">$M$69</f>
        <v>2022</v>
      </c>
      <c r="AO69" s="77">
        <f t="shared" ref="AO69" si="95">$L$69</f>
        <v>2023</v>
      </c>
      <c r="AP69" s="77">
        <f t="shared" ref="AP69" si="96">$M$69</f>
        <v>2022</v>
      </c>
      <c r="AQ69" s="77">
        <f t="shared" ref="AQ69" si="97">$L$69</f>
        <v>2023</v>
      </c>
      <c r="AR69" s="77">
        <f t="shared" ref="AR69" si="98">$M$69</f>
        <v>2022</v>
      </c>
      <c r="AS69" s="77">
        <f t="shared" ref="AS69" si="99">$L$69</f>
        <v>2023</v>
      </c>
      <c r="AT69" s="77">
        <f t="shared" ref="AT69" si="100">$M$69</f>
        <v>2022</v>
      </c>
      <c r="AU69" s="77">
        <f t="shared" ref="AU69" si="101">$L$69</f>
        <v>2023</v>
      </c>
      <c r="AV69" s="77">
        <f t="shared" ref="AV69" si="102">$M$69</f>
        <v>2022</v>
      </c>
      <c r="AW69" s="77">
        <f t="shared" ref="AW69" si="103">$L$69</f>
        <v>2023</v>
      </c>
      <c r="AX69" s="77">
        <f t="shared" ref="AX69" si="104">$M$69</f>
        <v>2022</v>
      </c>
      <c r="AY69" s="77">
        <f t="shared" ref="AY69" si="105">$L$69</f>
        <v>2023</v>
      </c>
      <c r="AZ69" s="77">
        <f t="shared" ref="AZ69" si="106">$M$69</f>
        <v>2022</v>
      </c>
      <c r="BA69" s="77">
        <f t="shared" ref="BA69" si="107">$L$69</f>
        <v>2023</v>
      </c>
      <c r="BB69" s="77">
        <f t="shared" ref="BB69" si="108">$M$69</f>
        <v>2022</v>
      </c>
      <c r="BC69" s="77">
        <f t="shared" ref="BC69" si="109">$L$69</f>
        <v>2023</v>
      </c>
      <c r="BD69" s="77">
        <f t="shared" ref="BD69" si="110">$M$69</f>
        <v>2022</v>
      </c>
      <c r="BE69" s="77">
        <f t="shared" ref="BE69" si="111">$L$69</f>
        <v>2023</v>
      </c>
      <c r="BF69" s="77">
        <f t="shared" ref="BF69" si="112">$M$69</f>
        <v>2022</v>
      </c>
      <c r="BG69" s="77">
        <f t="shared" ref="BG69" si="113">$L$69</f>
        <v>2023</v>
      </c>
      <c r="BH69" s="77">
        <f t="shared" ref="BH69" si="114">$M$69</f>
        <v>2022</v>
      </c>
      <c r="BI69" s="77">
        <f t="shared" ref="BI69" si="115">$L$69</f>
        <v>2023</v>
      </c>
      <c r="BJ69" s="77">
        <f t="shared" ref="BJ69" si="116">$M$69</f>
        <v>2022</v>
      </c>
      <c r="BK69" s="77">
        <f t="shared" ref="BK69" si="117">$L$69</f>
        <v>2023</v>
      </c>
      <c r="BL69" s="77">
        <f t="shared" ref="BL69" si="118">$M$69</f>
        <v>2022</v>
      </c>
      <c r="BM69" s="77">
        <f t="shared" ref="BM69" si="119">$L$69</f>
        <v>2023</v>
      </c>
      <c r="BN69" s="77">
        <f t="shared" ref="BN69" si="120">$M$69</f>
        <v>2022</v>
      </c>
    </row>
    <row r="70" spans="1:66" s="49" customFormat="1" ht="14.1" customHeight="1">
      <c r="A70" s="60"/>
      <c r="B70" s="190"/>
      <c r="C70" s="51"/>
      <c r="D70" s="60"/>
      <c r="E70" s="53"/>
      <c r="F70" s="43"/>
      <c r="G70" s="43"/>
      <c r="H70" s="53"/>
      <c r="I70" s="50"/>
      <c r="J70" s="195"/>
      <c r="K70" s="195"/>
      <c r="L70" s="192"/>
      <c r="M70" s="192"/>
      <c r="N70" s="78">
        <f>O26</f>
        <v>1</v>
      </c>
      <c r="O70" s="79">
        <f>N26</f>
        <v>1</v>
      </c>
      <c r="P70" s="132" t="s">
        <v>129</v>
      </c>
      <c r="Q70" s="83">
        <f>R26</f>
        <v>1</v>
      </c>
      <c r="R70" s="24">
        <f>R26</f>
        <v>1</v>
      </c>
      <c r="S70" s="83">
        <f>T26</f>
        <v>0.4</v>
      </c>
      <c r="T70" s="24">
        <f>T26</f>
        <v>0.4</v>
      </c>
      <c r="U70" s="83">
        <f>V26</f>
        <v>0</v>
      </c>
      <c r="V70" s="24">
        <f>V26</f>
        <v>0</v>
      </c>
      <c r="W70" s="83">
        <f>X26</f>
        <v>0</v>
      </c>
      <c r="X70" s="24">
        <f>X26</f>
        <v>0</v>
      </c>
      <c r="Y70" s="83">
        <f>Z26</f>
        <v>0</v>
      </c>
      <c r="Z70" s="24">
        <f>Z26</f>
        <v>0</v>
      </c>
      <c r="AA70" s="83">
        <f>AB26</f>
        <v>0</v>
      </c>
      <c r="AB70" s="24">
        <f>AB26</f>
        <v>0</v>
      </c>
      <c r="AC70" s="83">
        <f>AD26</f>
        <v>0</v>
      </c>
      <c r="AD70" s="24">
        <f>AD26</f>
        <v>0</v>
      </c>
      <c r="AE70" s="83">
        <f>AF26</f>
        <v>0</v>
      </c>
      <c r="AF70" s="24">
        <f>AF26</f>
        <v>0</v>
      </c>
      <c r="AG70" s="83">
        <f>AH26</f>
        <v>0</v>
      </c>
      <c r="AH70" s="24">
        <f>AH26</f>
        <v>0</v>
      </c>
      <c r="AI70" s="83">
        <f>AJ26</f>
        <v>0</v>
      </c>
      <c r="AJ70" s="24">
        <f>AJ26</f>
        <v>0</v>
      </c>
      <c r="AK70" s="83">
        <f>AL26</f>
        <v>0</v>
      </c>
      <c r="AL70" s="24">
        <f>AL26</f>
        <v>0</v>
      </c>
      <c r="AM70" s="83">
        <f>AN26</f>
        <v>0</v>
      </c>
      <c r="AN70" s="24">
        <f>AN26</f>
        <v>0</v>
      </c>
      <c r="AO70" s="83">
        <f>AP26</f>
        <v>0</v>
      </c>
      <c r="AP70" s="24">
        <f>AP26</f>
        <v>0</v>
      </c>
      <c r="AQ70" s="83">
        <f>AR26</f>
        <v>0</v>
      </c>
      <c r="AR70" s="24">
        <f>AR26</f>
        <v>0</v>
      </c>
      <c r="AS70" s="83">
        <f>AT26</f>
        <v>0</v>
      </c>
      <c r="AT70" s="24">
        <f>AT26</f>
        <v>0</v>
      </c>
      <c r="AU70" s="83">
        <f>AV26</f>
        <v>0</v>
      </c>
      <c r="AV70" s="24">
        <f>AV26</f>
        <v>0</v>
      </c>
      <c r="AW70" s="83">
        <f>AX26</f>
        <v>0</v>
      </c>
      <c r="AX70" s="24">
        <f>AX26</f>
        <v>0</v>
      </c>
      <c r="AY70" s="83">
        <f>AZ26</f>
        <v>0</v>
      </c>
      <c r="AZ70" s="24">
        <f>AZ26</f>
        <v>0</v>
      </c>
      <c r="BA70" s="83">
        <f>BB26</f>
        <v>0</v>
      </c>
      <c r="BB70" s="24">
        <f>BB26</f>
        <v>0</v>
      </c>
      <c r="BC70" s="83">
        <f>BD26</f>
        <v>0</v>
      </c>
      <c r="BD70" s="24">
        <f>BD26</f>
        <v>0</v>
      </c>
      <c r="BE70" s="83">
        <f>BF26</f>
        <v>0</v>
      </c>
      <c r="BF70" s="24">
        <f>BF26</f>
        <v>0</v>
      </c>
      <c r="BG70" s="83">
        <f>BH26</f>
        <v>0</v>
      </c>
      <c r="BH70" s="24">
        <f>BH26</f>
        <v>0</v>
      </c>
      <c r="BI70" s="83">
        <f>BJ26</f>
        <v>0</v>
      </c>
      <c r="BJ70" s="24">
        <f>BJ26</f>
        <v>0</v>
      </c>
      <c r="BK70" s="83">
        <f>BL26</f>
        <v>0</v>
      </c>
      <c r="BL70" s="24">
        <f>BL26</f>
        <v>0</v>
      </c>
      <c r="BM70" s="83">
        <f>BN26</f>
        <v>0</v>
      </c>
      <c r="BN70" s="24">
        <f>BN26</f>
        <v>0</v>
      </c>
    </row>
    <row r="71" spans="1:66" s="49" customFormat="1">
      <c r="A71" s="60"/>
      <c r="B71" s="190"/>
      <c r="C71" s="51"/>
      <c r="D71" s="60"/>
      <c r="E71" s="53"/>
      <c r="F71" s="43"/>
      <c r="G71" s="43"/>
      <c r="H71" s="53"/>
      <c r="I71" s="50"/>
      <c r="J71" s="193" t="str">
        <f>IF(AND(L71=0,M71=0,L72=0,M72=0,L73=0,M73=0),"Jānosaka statuss",IF(L74=M74,M30,IF(AND(L74&lt;&gt;M74,L18="Vairāk"),"Jāvērtē papildus gads","Nav iespējams noteikt statusu")))</f>
        <v>Mazais uzņēmums</v>
      </c>
      <c r="K71" s="80" t="s">
        <v>42</v>
      </c>
      <c r="L71" s="45">
        <f>M27</f>
        <v>43</v>
      </c>
      <c r="M71" s="45">
        <f>O71*O$70+R71*R$70+T71*T$70+V71*V$70+X71*X$70+Z71*Z$70+AB71*AB$70+AD71*AD$70+AF71*AF$70+AH71*AH$70+AJ71*AJ$70+AL71*AL$70+AN71*AN$70+AP71*AP$70+AR71*AR$70+AT71*AT$70+AV71*AV$70+AX71*AX$70+AZ71*AZ$70+BB71*BB$70+BD71*BD$70+BF71*BF$70+BH71*BH$70+BJ71*BJ$70+BL71*BL$70+BN71*BN$70+$R$82*R83+$T$82*T83+$V$82*V83+$X$82*X83+$Z$82*Z83+$AB$82*AB83+$AD$82*AD83+$AF$82*AF83+$AH$82*AH83+$AJ$82*AJ83+$AL$82*AL83+$AN$82*AN83+$AP$82*AP83+$AR$82*AR83+$AT$82*AT83+$AV$82*AV83+$AX$82*AX83+$AZ$82*AZ83+$BB$82*BB83+$BD$82*BD83+$BF$82*BF83+$BH$82*BH83+$BJ$82*BJ83+$BL$82*BL83+$BN$82*BN83+$R$94*R95+$T$94*T95+$V$94*V95+$X$94*X95+$Z$94*Z95+$AB$94*AB95+$AD$94*AD95+$AF$94*AF95+$AH$94*AH95+$AJ$94*AJ95+$AL$94*AL95+$AN$94*AN95+$AP$94*AP95+$AR$94*AR95+$AT$94*AT95+$AV$94*AV95+$AX$94*AX95+$AZ$94*AZ95+$BB$94*BB95+$BD$94*BD95+$BF$94*BF95+$BH$94*BH95+$BJ$94*BJ95+$BL$94*BL95+$BN$94*BN95</f>
        <v>18.600000000000001</v>
      </c>
      <c r="N71" s="81">
        <f>O27</f>
        <v>5</v>
      </c>
      <c r="O71" s="25">
        <v>5</v>
      </c>
      <c r="P71" s="124" t="s">
        <v>42</v>
      </c>
      <c r="Q71" s="81">
        <f>R27</f>
        <v>30</v>
      </c>
      <c r="R71" s="26">
        <v>10</v>
      </c>
      <c r="S71" s="81">
        <f>T27</f>
        <v>20</v>
      </c>
      <c r="T71" s="26">
        <v>9</v>
      </c>
      <c r="U71" s="81">
        <f>V27</f>
        <v>0</v>
      </c>
      <c r="V71" s="26"/>
      <c r="W71" s="81">
        <f>X27</f>
        <v>0</v>
      </c>
      <c r="X71" s="26"/>
      <c r="Y71" s="81">
        <f>Z27</f>
        <v>0</v>
      </c>
      <c r="Z71" s="26"/>
      <c r="AA71" s="81">
        <f>AB27</f>
        <v>0</v>
      </c>
      <c r="AB71" s="26"/>
      <c r="AC71" s="81">
        <f>AD27</f>
        <v>0</v>
      </c>
      <c r="AD71" s="26"/>
      <c r="AE71" s="81">
        <f>AF27</f>
        <v>0</v>
      </c>
      <c r="AF71" s="26"/>
      <c r="AG71" s="81">
        <f>AH27</f>
        <v>0</v>
      </c>
      <c r="AH71" s="26"/>
      <c r="AI71" s="81">
        <f>AJ27</f>
        <v>0</v>
      </c>
      <c r="AJ71" s="26"/>
      <c r="AK71" s="81">
        <f>AL27</f>
        <v>0</v>
      </c>
      <c r="AL71" s="26"/>
      <c r="AM71" s="81">
        <f>AN27</f>
        <v>0</v>
      </c>
      <c r="AN71" s="26"/>
      <c r="AO71" s="84">
        <f>AP27</f>
        <v>0</v>
      </c>
      <c r="AP71" s="26"/>
      <c r="AQ71" s="84">
        <f>AR27</f>
        <v>0</v>
      </c>
      <c r="AR71" s="26"/>
      <c r="AS71" s="84">
        <f>AT27</f>
        <v>0</v>
      </c>
      <c r="AT71" s="26"/>
      <c r="AU71" s="84">
        <f>AV27</f>
        <v>0</v>
      </c>
      <c r="AV71" s="26"/>
      <c r="AW71" s="84">
        <f>AX27</f>
        <v>0</v>
      </c>
      <c r="AX71" s="26"/>
      <c r="AY71" s="84">
        <f>AZ27</f>
        <v>0</v>
      </c>
      <c r="AZ71" s="26"/>
      <c r="BA71" s="84">
        <f>BB27</f>
        <v>0</v>
      </c>
      <c r="BB71" s="26"/>
      <c r="BC71" s="84">
        <f>BD27</f>
        <v>0</v>
      </c>
      <c r="BD71" s="26"/>
      <c r="BE71" s="84">
        <f>BF27</f>
        <v>0</v>
      </c>
      <c r="BF71" s="26"/>
      <c r="BG71" s="84">
        <f>BH27</f>
        <v>0</v>
      </c>
      <c r="BH71" s="26"/>
      <c r="BI71" s="84">
        <f>BJ27</f>
        <v>0</v>
      </c>
      <c r="BJ71" s="26"/>
      <c r="BK71" s="84">
        <f>BL27</f>
        <v>0</v>
      </c>
      <c r="BL71" s="26"/>
      <c r="BM71" s="84">
        <f>BN27</f>
        <v>0</v>
      </c>
      <c r="BN71" s="26"/>
    </row>
    <row r="72" spans="1:66" s="49" customFormat="1">
      <c r="A72" s="60"/>
      <c r="B72" s="65"/>
      <c r="C72" s="51"/>
      <c r="D72" s="60"/>
      <c r="E72" s="52"/>
      <c r="F72" s="43"/>
      <c r="G72" s="43"/>
      <c r="H72" s="52"/>
      <c r="I72" s="50"/>
      <c r="J72" s="193"/>
      <c r="K72" s="80" t="s">
        <v>45</v>
      </c>
      <c r="L72" s="45">
        <f>M28</f>
        <v>71500</v>
      </c>
      <c r="M72" s="45">
        <f t="shared" ref="M72" si="121">O72*O$70+R72*R$70+T72*T$70+V72*V$70+X72*X$70+Z72*Z$70+AB72*AB$70+AD72*AD$70+AF72*AF$70+AH72*AH$70+AJ72*AJ$70+AL72*AL$70+AN72*AN$70+AP72*AP$70+AR72*AR$70+AT72*AT$70+AV72*AV$70+AX72*AX$70+AZ72*AZ$70+BB72*BB$70+BD72*BD$70+BF72*BF$70+BH72*BH$70+BJ72*BJ$70+BL72*BL$70+BN72*BN$70+$R$82*R84+$T$82*T84+$V$82*V84+$X$82*X84+$Z$82*Z84+$AB$82*AB84+$AD$82*AD84+$AF$82*AF84+$AH$82*AH84+$AJ$82*AJ84+$AL$82*AL84+$AN$82*AN84+$AP$82*AP84+$AR$82*AR84+$AT$82*AT84+$AV$82*AV84+$AX$82*AX84+$AZ$82*AZ84+$BB$82*BB84+$BD$82*BD84+$BF$82*BF84+$BH$82*BH84+$BJ$82*BJ84+$BL$82*BL84+$BN$82*BN84+$R$94*R96+$T$94*T96+$V$94*V96+$X$94*X96+$Z$94*Z96+$AB$94*AB96+$AD$94*AD96+$AF$94*AF96+$AH$94*AH96+$AJ$94*AJ96+$AL$94*AL96+$AN$94*AN96+$AP$94*AP96+$AR$94*AR96+$AT$94*AT96+$AV$94*AV96+$AX$94*AX96+$AZ$94*AZ96+$BB$94*BB96+$BD$94*BD96+$BF$94*BF96+$BH$94*BH96+$BJ$94*BJ96+$BL$94*BL96+$BN$94*BN96</f>
        <v>20000</v>
      </c>
      <c r="N72" s="81">
        <f>O28</f>
        <v>49000</v>
      </c>
      <c r="O72" s="25">
        <v>3000</v>
      </c>
      <c r="P72" s="124" t="s">
        <v>45</v>
      </c>
      <c r="Q72" s="81">
        <f>R28</f>
        <v>18500</v>
      </c>
      <c r="R72" s="25">
        <v>15000</v>
      </c>
      <c r="S72" s="81">
        <f>T28</f>
        <v>10000</v>
      </c>
      <c r="T72" s="25">
        <v>5000</v>
      </c>
      <c r="U72" s="81">
        <f>V28</f>
        <v>0</v>
      </c>
      <c r="V72" s="25"/>
      <c r="W72" s="81">
        <f>X28</f>
        <v>0</v>
      </c>
      <c r="X72" s="25"/>
      <c r="Y72" s="81">
        <f>Z28</f>
        <v>0</v>
      </c>
      <c r="Z72" s="25"/>
      <c r="AA72" s="81">
        <f>AB28</f>
        <v>0</v>
      </c>
      <c r="AB72" s="25"/>
      <c r="AC72" s="81">
        <f>AD28</f>
        <v>0</v>
      </c>
      <c r="AD72" s="25"/>
      <c r="AE72" s="81">
        <f>AF28</f>
        <v>0</v>
      </c>
      <c r="AF72" s="25"/>
      <c r="AG72" s="81">
        <f>AH28</f>
        <v>0</v>
      </c>
      <c r="AH72" s="25"/>
      <c r="AI72" s="81">
        <f>AJ28</f>
        <v>0</v>
      </c>
      <c r="AJ72" s="25"/>
      <c r="AK72" s="81">
        <f>AL28</f>
        <v>0</v>
      </c>
      <c r="AL72" s="25"/>
      <c r="AM72" s="81">
        <f>AN28</f>
        <v>0</v>
      </c>
      <c r="AN72" s="25"/>
      <c r="AO72" s="81">
        <f>AP28</f>
        <v>0</v>
      </c>
      <c r="AP72" s="25"/>
      <c r="AQ72" s="81">
        <f>AR28</f>
        <v>0</v>
      </c>
      <c r="AR72" s="25"/>
      <c r="AS72" s="81">
        <f>AT28</f>
        <v>0</v>
      </c>
      <c r="AT72" s="25"/>
      <c r="AU72" s="81">
        <f>AV28</f>
        <v>0</v>
      </c>
      <c r="AV72" s="25"/>
      <c r="AW72" s="81">
        <f>AX28</f>
        <v>0</v>
      </c>
      <c r="AX72" s="25"/>
      <c r="AY72" s="81">
        <f>AZ28</f>
        <v>0</v>
      </c>
      <c r="AZ72" s="25"/>
      <c r="BA72" s="81">
        <f>BB28</f>
        <v>0</v>
      </c>
      <c r="BB72" s="25"/>
      <c r="BC72" s="81">
        <f>BD28</f>
        <v>0</v>
      </c>
      <c r="BD72" s="25"/>
      <c r="BE72" s="81">
        <f>BF28</f>
        <v>0</v>
      </c>
      <c r="BF72" s="25"/>
      <c r="BG72" s="81">
        <f>BH28</f>
        <v>0</v>
      </c>
      <c r="BH72" s="25"/>
      <c r="BI72" s="81">
        <f>BJ28</f>
        <v>0</v>
      </c>
      <c r="BJ72" s="25"/>
      <c r="BK72" s="81">
        <f>BL28</f>
        <v>0</v>
      </c>
      <c r="BL72" s="25"/>
      <c r="BM72" s="81">
        <f>BN28</f>
        <v>0</v>
      </c>
      <c r="BN72" s="25"/>
    </row>
    <row r="73" spans="1:66" s="49" customFormat="1">
      <c r="A73" s="60"/>
      <c r="B73" s="190"/>
      <c r="C73" s="51"/>
      <c r="D73" s="66"/>
      <c r="E73" s="52"/>
      <c r="F73" s="43"/>
      <c r="G73" s="43"/>
      <c r="H73" s="52"/>
      <c r="I73" s="50"/>
      <c r="J73" s="193"/>
      <c r="K73" s="80" t="s">
        <v>49</v>
      </c>
      <c r="L73" s="45">
        <f>M29</f>
        <v>108000</v>
      </c>
      <c r="M73" s="45">
        <f>O73*O$70+R73*R$70+T73*T$70+V73*V$70+X73*X$70+Z73*Z$70+AB73*AB$70+AD73*AD$70+AF73*AF$70+AH73*AH$70+AJ73*AJ$70+AL73*AL$70+AN73*AN$70+AP73*AP$70+AR73*AR$70+AT73*AT$70+AV73*AV$70+AX73*AX$70+AZ73*AZ$70+BB73*BB$70+BD73*BD$70+BF73*BF$70+BH73*BH$70+BJ73*BJ$70+BL73*BL$70+BN73*BN$70+$R$82*R85+$T$82*T85+$V$82*V85+$X$82*X85+$Z$82*Z85+$AB$82*AB85+$AD$82*AD85+$AF$82*AF85+$AH$82*AH85+$AJ$82*AJ85+$AL$82*AL85+$AN$82*AN85+$AP$82*AP85+$AR$82*AR85+$AT$82*AT85+$AV$82*AV85+$AX$82*AX85+$AZ$82*AZ85+$BB$82*BB85+$BD$82*BD85+$BF$82*BF85+$BH$82*BH85+$BJ$82*BJ85+$BL$82*BL85+$BN$82*BN85+$R$94*R97+$T$94*T97+$V$94*V97+$X$94*X97+$Z$94*Z97+$AB$94*AB97+$AD$94*AD97+$AF$94*AF97+$AH$94*AH97+$AJ$94*AJ97+$AL$94*AL97+$AN$94*AN97+$AP$94*AP97+$AR$94*AR97+$AT$94*AT97+$AV$94*AV97+$AX$94*AX97+$AZ$94*AZ97+$BB$94*BB97+$BD$94*BD97+$BF$94*BF97+$BH$94*BH97+$BJ$94*BJ97+$BL$94*BL97+$BN$94*BN97</f>
        <v>63000</v>
      </c>
      <c r="N73" s="81">
        <f>O29</f>
        <v>15000</v>
      </c>
      <c r="O73" s="25">
        <v>13000</v>
      </c>
      <c r="P73" s="124" t="s">
        <v>49</v>
      </c>
      <c r="Q73" s="81">
        <f>R29</f>
        <v>49000</v>
      </c>
      <c r="R73" s="25">
        <v>30000</v>
      </c>
      <c r="S73" s="81">
        <f>T29</f>
        <v>110000</v>
      </c>
      <c r="T73" s="25">
        <v>50000</v>
      </c>
      <c r="U73" s="81">
        <f>V29</f>
        <v>0</v>
      </c>
      <c r="V73" s="25"/>
      <c r="W73" s="81">
        <f>X29</f>
        <v>0</v>
      </c>
      <c r="X73" s="25"/>
      <c r="Y73" s="81">
        <f>Z29</f>
        <v>0</v>
      </c>
      <c r="Z73" s="25"/>
      <c r="AA73" s="81">
        <f>AB29</f>
        <v>0</v>
      </c>
      <c r="AB73" s="25"/>
      <c r="AC73" s="81">
        <f>AD29</f>
        <v>0</v>
      </c>
      <c r="AD73" s="25"/>
      <c r="AE73" s="81">
        <f>AF29</f>
        <v>0</v>
      </c>
      <c r="AF73" s="25"/>
      <c r="AG73" s="81">
        <f>AH29</f>
        <v>0</v>
      </c>
      <c r="AH73" s="25"/>
      <c r="AI73" s="81">
        <f>AJ29</f>
        <v>0</v>
      </c>
      <c r="AJ73" s="25"/>
      <c r="AK73" s="81">
        <f>AL29</f>
        <v>0</v>
      </c>
      <c r="AL73" s="25"/>
      <c r="AM73" s="81">
        <f>AN29</f>
        <v>0</v>
      </c>
      <c r="AN73" s="25"/>
      <c r="AO73" s="81">
        <f>AP29</f>
        <v>0</v>
      </c>
      <c r="AP73" s="25"/>
      <c r="AQ73" s="81">
        <f>AR29</f>
        <v>0</v>
      </c>
      <c r="AR73" s="25"/>
      <c r="AS73" s="81">
        <f>AT29</f>
        <v>0</v>
      </c>
      <c r="AT73" s="25"/>
      <c r="AU73" s="81">
        <f>AV29</f>
        <v>0</v>
      </c>
      <c r="AV73" s="25"/>
      <c r="AW73" s="81">
        <f>AX29</f>
        <v>0</v>
      </c>
      <c r="AX73" s="25"/>
      <c r="AY73" s="81">
        <f>AZ29</f>
        <v>0</v>
      </c>
      <c r="AZ73" s="25"/>
      <c r="BA73" s="81">
        <f>BB29</f>
        <v>0</v>
      </c>
      <c r="BB73" s="25"/>
      <c r="BC73" s="81">
        <f>BD29</f>
        <v>0</v>
      </c>
      <c r="BD73" s="25"/>
      <c r="BE73" s="81">
        <f>BF29</f>
        <v>0</v>
      </c>
      <c r="BF73" s="25"/>
      <c r="BG73" s="81">
        <f>BH29</f>
        <v>0</v>
      </c>
      <c r="BH73" s="25"/>
      <c r="BI73" s="81">
        <f>BJ29</f>
        <v>0</v>
      </c>
      <c r="BJ73" s="25"/>
      <c r="BK73" s="81">
        <f>BL29</f>
        <v>0</v>
      </c>
      <c r="BL73" s="25"/>
      <c r="BM73" s="81">
        <f>BN29</f>
        <v>0</v>
      </c>
      <c r="BN73" s="25"/>
    </row>
    <row r="74" spans="1:66" s="49" customFormat="1" ht="32.25" customHeight="1">
      <c r="B74" s="190"/>
      <c r="C74" s="51"/>
      <c r="D74" s="66"/>
      <c r="E74" s="53"/>
      <c r="F74" s="43"/>
      <c r="G74" s="43"/>
      <c r="H74" s="53"/>
      <c r="I74" s="50"/>
      <c r="J74" s="50"/>
      <c r="K74" s="50"/>
      <c r="L74" s="194" t="str">
        <f>VLOOKUP(L69,G60:H62,2,FALSE)</f>
        <v>Mazais uzņēmums</v>
      </c>
      <c r="M74" s="194" t="str">
        <f>VLOOKUP(M69,G60:H62,2,FALSE)</f>
        <v>Mazais uzņēmums</v>
      </c>
      <c r="N74" s="167" t="str">
        <f>IF(N69-O69&gt;1,"Gadiem jābūt secīgiem!","")</f>
        <v/>
      </c>
      <c r="O74" s="168"/>
      <c r="P74" s="97" t="s">
        <v>51</v>
      </c>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c r="BF74" s="176"/>
      <c r="BG74" s="176"/>
      <c r="BH74" s="176"/>
      <c r="BI74" s="176"/>
      <c r="BJ74" s="176"/>
      <c r="BK74" s="176"/>
      <c r="BL74" s="176"/>
      <c r="BM74" s="176"/>
      <c r="BN74" s="176"/>
    </row>
    <row r="75" spans="1:66" s="49" customFormat="1">
      <c r="B75" s="190"/>
      <c r="C75" s="51"/>
      <c r="D75" s="66"/>
      <c r="E75" s="53"/>
      <c r="F75" s="43"/>
      <c r="G75" s="43"/>
      <c r="H75" s="53"/>
      <c r="I75" s="50"/>
      <c r="K75" s="67"/>
      <c r="L75" s="194"/>
      <c r="M75" s="194"/>
      <c r="N75" s="50"/>
      <c r="O75" s="50"/>
      <c r="P75" s="98"/>
      <c r="Q75" s="50"/>
      <c r="R75" s="50"/>
      <c r="S75" s="50"/>
      <c r="T75" s="50"/>
      <c r="U75" s="50"/>
      <c r="V75" s="50"/>
      <c r="W75" s="50"/>
    </row>
    <row r="76" spans="1:66" s="49" customFormat="1">
      <c r="B76" s="65"/>
      <c r="C76" s="51"/>
      <c r="D76" s="66"/>
      <c r="E76" s="52"/>
      <c r="F76" s="43"/>
      <c r="G76" s="43"/>
      <c r="H76" s="52"/>
      <c r="I76" s="50"/>
      <c r="J76" s="68"/>
      <c r="K76" s="68"/>
      <c r="L76" s="68"/>
      <c r="M76" s="68"/>
      <c r="N76" s="68"/>
      <c r="O76" s="68"/>
      <c r="P76" s="98"/>
      <c r="Q76" s="69"/>
      <c r="R76" s="50"/>
      <c r="S76" s="50"/>
      <c r="T76" s="50"/>
      <c r="U76" s="50"/>
      <c r="V76" s="50"/>
      <c r="W76" s="50"/>
    </row>
    <row r="77" spans="1:66" s="49" customFormat="1" ht="15.75">
      <c r="B77" s="190"/>
      <c r="C77" s="51"/>
      <c r="D77" s="66"/>
      <c r="E77" s="52"/>
      <c r="F77" s="43"/>
      <c r="G77" s="43"/>
      <c r="H77" s="52"/>
      <c r="I77" s="70"/>
      <c r="J77" s="107" t="s">
        <v>59</v>
      </c>
      <c r="K77" s="68"/>
      <c r="L77" s="68"/>
      <c r="M77" s="68"/>
      <c r="N77" s="68"/>
      <c r="O77" s="68"/>
      <c r="P77" s="97"/>
      <c r="Q77" s="178" t="s">
        <v>61</v>
      </c>
      <c r="R77" s="178"/>
      <c r="S77" s="178" t="s">
        <v>62</v>
      </c>
      <c r="T77" s="178"/>
      <c r="U77" s="178" t="s">
        <v>63</v>
      </c>
      <c r="V77" s="178"/>
      <c r="W77" s="178" t="s">
        <v>64</v>
      </c>
      <c r="X77" s="178"/>
      <c r="Y77" s="178" t="s">
        <v>65</v>
      </c>
      <c r="Z77" s="178"/>
      <c r="AA77" s="178" t="s">
        <v>66</v>
      </c>
      <c r="AB77" s="178"/>
      <c r="AC77" s="178" t="s">
        <v>67</v>
      </c>
      <c r="AD77" s="178"/>
      <c r="AE77" s="178" t="s">
        <v>68</v>
      </c>
      <c r="AF77" s="178"/>
      <c r="AG77" s="178" t="s">
        <v>69</v>
      </c>
      <c r="AH77" s="178"/>
      <c r="AI77" s="178" t="s">
        <v>70</v>
      </c>
      <c r="AJ77" s="178"/>
      <c r="AK77" s="178" t="s">
        <v>71</v>
      </c>
      <c r="AL77" s="178"/>
      <c r="AM77" s="178" t="s">
        <v>72</v>
      </c>
      <c r="AN77" s="178"/>
      <c r="AO77" s="178" t="s">
        <v>73</v>
      </c>
      <c r="AP77" s="178"/>
      <c r="AQ77" s="178" t="s">
        <v>74</v>
      </c>
      <c r="AR77" s="178"/>
      <c r="AS77" s="178" t="s">
        <v>75</v>
      </c>
      <c r="AT77" s="178"/>
      <c r="AU77" s="178" t="s">
        <v>76</v>
      </c>
      <c r="AV77" s="178"/>
      <c r="AW77" s="178" t="s">
        <v>77</v>
      </c>
      <c r="AX77" s="178"/>
      <c r="AY77" s="178" t="s">
        <v>78</v>
      </c>
      <c r="AZ77" s="178"/>
      <c r="BA77" s="178" t="s">
        <v>79</v>
      </c>
      <c r="BB77" s="178"/>
      <c r="BC77" s="178" t="s">
        <v>80</v>
      </c>
      <c r="BD77" s="178"/>
      <c r="BE77" s="178" t="s">
        <v>81</v>
      </c>
      <c r="BF77" s="178"/>
      <c r="BG77" s="178" t="s">
        <v>82</v>
      </c>
      <c r="BH77" s="178"/>
      <c r="BI77" s="178" t="s">
        <v>83</v>
      </c>
      <c r="BJ77" s="178"/>
      <c r="BK77" s="178" t="s">
        <v>84</v>
      </c>
      <c r="BL77" s="178"/>
      <c r="BM77" s="178" t="s">
        <v>85</v>
      </c>
      <c r="BN77" s="178"/>
    </row>
    <row r="78" spans="1:66" s="60" customFormat="1" ht="13.35" customHeight="1">
      <c r="A78" s="49"/>
      <c r="B78" s="190"/>
      <c r="C78" s="51"/>
      <c r="D78" s="66"/>
      <c r="E78" s="53"/>
      <c r="F78" s="43"/>
      <c r="G78" s="43"/>
      <c r="H78" s="53"/>
      <c r="I78" s="70"/>
      <c r="J78" s="216">
        <f>J33</f>
        <v>0</v>
      </c>
      <c r="K78" s="216"/>
      <c r="L78" s="216"/>
      <c r="M78" s="216"/>
      <c r="N78" s="216"/>
      <c r="O78" s="216"/>
      <c r="P78" s="132" t="s">
        <v>128</v>
      </c>
      <c r="Q78" s="177"/>
      <c r="R78" s="177"/>
      <c r="S78" s="177"/>
      <c r="T78" s="177"/>
      <c r="U78" s="177"/>
      <c r="V78" s="177"/>
      <c r="W78" s="177"/>
      <c r="X78" s="177"/>
      <c r="Y78" s="177"/>
      <c r="Z78" s="177"/>
      <c r="AA78" s="177"/>
      <c r="AB78" s="177"/>
      <c r="AC78" s="177"/>
      <c r="AD78" s="177"/>
      <c r="AE78" s="177"/>
      <c r="AF78" s="177"/>
      <c r="AG78" s="177"/>
      <c r="AH78" s="177"/>
      <c r="AI78" s="177"/>
      <c r="AJ78" s="177"/>
      <c r="AK78" s="177"/>
      <c r="AL78" s="177"/>
      <c r="AM78" s="177"/>
      <c r="AN78" s="177"/>
      <c r="AO78" s="177"/>
      <c r="AP78" s="177"/>
      <c r="AQ78" s="177"/>
      <c r="AR78" s="177"/>
      <c r="AS78" s="177"/>
      <c r="AT78" s="177"/>
      <c r="AU78" s="177"/>
      <c r="AV78" s="177"/>
      <c r="AW78" s="177"/>
      <c r="AX78" s="177"/>
      <c r="AY78" s="177"/>
      <c r="AZ78" s="177"/>
      <c r="BA78" s="177"/>
      <c r="BB78" s="177"/>
      <c r="BC78" s="177"/>
      <c r="BD78" s="177"/>
      <c r="BE78" s="177"/>
      <c r="BF78" s="177"/>
      <c r="BG78" s="177"/>
      <c r="BH78" s="177"/>
      <c r="BI78" s="177"/>
      <c r="BJ78" s="177"/>
      <c r="BK78" s="177"/>
      <c r="BL78" s="177"/>
      <c r="BM78" s="177"/>
      <c r="BN78" s="177"/>
    </row>
    <row r="79" spans="1:66" s="60" customFormat="1" ht="27.75" customHeight="1">
      <c r="A79" s="49"/>
      <c r="B79" s="190"/>
      <c r="C79" s="51"/>
      <c r="D79" s="66"/>
      <c r="E79" s="53"/>
      <c r="F79" s="43"/>
      <c r="G79" s="43"/>
      <c r="H79" s="53"/>
      <c r="J79" s="216"/>
      <c r="K79" s="216"/>
      <c r="L79" s="216"/>
      <c r="M79" s="216"/>
      <c r="N79" s="216"/>
      <c r="O79" s="216"/>
      <c r="P79" s="123" t="s">
        <v>0</v>
      </c>
      <c r="Q79" s="177">
        <f>Q35</f>
        <v>0</v>
      </c>
      <c r="R79" s="177"/>
      <c r="S79" s="177">
        <f t="shared" ref="S79:S80" si="122">S35</f>
        <v>0</v>
      </c>
      <c r="T79" s="177"/>
      <c r="U79" s="177">
        <f t="shared" ref="U79:U80" si="123">U35</f>
        <v>0</v>
      </c>
      <c r="V79" s="177"/>
      <c r="W79" s="177">
        <f t="shared" ref="W79:W80" si="124">W35</f>
        <v>0</v>
      </c>
      <c r="X79" s="177"/>
      <c r="Y79" s="177">
        <f t="shared" ref="Y79:Y80" si="125">Y35</f>
        <v>0</v>
      </c>
      <c r="Z79" s="177"/>
      <c r="AA79" s="177">
        <f t="shared" ref="AA79:AA80" si="126">AA35</f>
        <v>0</v>
      </c>
      <c r="AB79" s="177"/>
      <c r="AC79" s="177">
        <f t="shared" ref="AC79:AC80" si="127">AC35</f>
        <v>0</v>
      </c>
      <c r="AD79" s="177"/>
      <c r="AE79" s="177">
        <f t="shared" ref="AE79:AE80" si="128">AE35</f>
        <v>0</v>
      </c>
      <c r="AF79" s="177"/>
      <c r="AG79" s="177">
        <f t="shared" ref="AG79:AG80" si="129">AG35</f>
        <v>0</v>
      </c>
      <c r="AH79" s="177"/>
      <c r="AI79" s="177">
        <f t="shared" ref="AI79:AI80" si="130">AI35</f>
        <v>0</v>
      </c>
      <c r="AJ79" s="177"/>
      <c r="AK79" s="177">
        <f t="shared" ref="AK79:AK80" si="131">AK35</f>
        <v>0</v>
      </c>
      <c r="AL79" s="177"/>
      <c r="AM79" s="177">
        <f t="shared" ref="AM79:AM80" si="132">AM35</f>
        <v>0</v>
      </c>
      <c r="AN79" s="177"/>
      <c r="AO79" s="177">
        <f t="shared" ref="AO79:AO80" si="133">AO35</f>
        <v>0</v>
      </c>
      <c r="AP79" s="177"/>
      <c r="AQ79" s="177">
        <f t="shared" ref="AQ79:AQ80" si="134">AQ35</f>
        <v>0</v>
      </c>
      <c r="AR79" s="177"/>
      <c r="AS79" s="177">
        <f t="shared" ref="AS79:AS80" si="135">AS35</f>
        <v>0</v>
      </c>
      <c r="AT79" s="177"/>
      <c r="AU79" s="177">
        <f t="shared" ref="AU79:AU80" si="136">AU35</f>
        <v>0</v>
      </c>
      <c r="AV79" s="177"/>
      <c r="AW79" s="177">
        <f t="shared" ref="AW79:AW80" si="137">AW35</f>
        <v>0</v>
      </c>
      <c r="AX79" s="177"/>
      <c r="AY79" s="177">
        <f t="shared" ref="AY79:AY80" si="138">AY35</f>
        <v>0</v>
      </c>
      <c r="AZ79" s="177"/>
      <c r="BA79" s="177">
        <f t="shared" ref="BA79:BA80" si="139">BA35</f>
        <v>0</v>
      </c>
      <c r="BB79" s="177"/>
      <c r="BC79" s="177">
        <f t="shared" ref="BC79:BC80" si="140">BC35</f>
        <v>0</v>
      </c>
      <c r="BD79" s="177"/>
      <c r="BE79" s="177">
        <f t="shared" ref="BE79:BE80" si="141">BE35</f>
        <v>0</v>
      </c>
      <c r="BF79" s="177"/>
      <c r="BG79" s="177">
        <f t="shared" ref="BG79:BG80" si="142">BG35</f>
        <v>0</v>
      </c>
      <c r="BH79" s="177"/>
      <c r="BI79" s="177">
        <f t="shared" ref="BI79:BI80" si="143">BI35</f>
        <v>0</v>
      </c>
      <c r="BJ79" s="177"/>
      <c r="BK79" s="177">
        <f t="shared" ref="BK79:BK80" si="144">BK35</f>
        <v>0</v>
      </c>
      <c r="BL79" s="177"/>
      <c r="BM79" s="177">
        <f t="shared" ref="BM79" si="145">BM35</f>
        <v>0</v>
      </c>
      <c r="BN79" s="177"/>
    </row>
    <row r="80" spans="1:66" s="60" customFormat="1" ht="14.25" customHeight="1">
      <c r="A80" s="49"/>
      <c r="B80" s="162"/>
      <c r="C80" s="51"/>
      <c r="D80" s="66"/>
      <c r="E80" s="53"/>
      <c r="F80" s="43"/>
      <c r="G80" s="43"/>
      <c r="H80" s="53"/>
      <c r="J80" s="216"/>
      <c r="K80" s="216"/>
      <c r="L80" s="216"/>
      <c r="M80" s="216"/>
      <c r="N80" s="216"/>
      <c r="O80" s="216"/>
      <c r="P80" s="123" t="s">
        <v>126</v>
      </c>
      <c r="Q80" s="164">
        <f>Q36</f>
        <v>0</v>
      </c>
      <c r="R80" s="165"/>
      <c r="S80" s="164">
        <f t="shared" si="122"/>
        <v>0</v>
      </c>
      <c r="T80" s="165"/>
      <c r="U80" s="164">
        <f t="shared" si="123"/>
        <v>0</v>
      </c>
      <c r="V80" s="165"/>
      <c r="W80" s="164">
        <f t="shared" si="124"/>
        <v>0</v>
      </c>
      <c r="X80" s="165"/>
      <c r="Y80" s="164">
        <f t="shared" si="125"/>
        <v>0</v>
      </c>
      <c r="Z80" s="165"/>
      <c r="AA80" s="164">
        <f t="shared" si="126"/>
        <v>0</v>
      </c>
      <c r="AB80" s="165"/>
      <c r="AC80" s="164">
        <f t="shared" si="127"/>
        <v>0</v>
      </c>
      <c r="AD80" s="165"/>
      <c r="AE80" s="164">
        <f t="shared" si="128"/>
        <v>0</v>
      </c>
      <c r="AF80" s="165"/>
      <c r="AG80" s="164">
        <f t="shared" si="129"/>
        <v>0</v>
      </c>
      <c r="AH80" s="165"/>
      <c r="AI80" s="164">
        <f t="shared" si="130"/>
        <v>0</v>
      </c>
      <c r="AJ80" s="165"/>
      <c r="AK80" s="164">
        <f t="shared" si="131"/>
        <v>0</v>
      </c>
      <c r="AL80" s="165"/>
      <c r="AM80" s="164">
        <f t="shared" si="132"/>
        <v>0</v>
      </c>
      <c r="AN80" s="165"/>
      <c r="AO80" s="164">
        <f t="shared" si="133"/>
        <v>0</v>
      </c>
      <c r="AP80" s="165"/>
      <c r="AQ80" s="164">
        <f t="shared" si="134"/>
        <v>0</v>
      </c>
      <c r="AR80" s="165"/>
      <c r="AS80" s="164">
        <f t="shared" si="135"/>
        <v>0</v>
      </c>
      <c r="AT80" s="165"/>
      <c r="AU80" s="164">
        <f t="shared" si="136"/>
        <v>0</v>
      </c>
      <c r="AV80" s="165"/>
      <c r="AW80" s="164">
        <f t="shared" si="137"/>
        <v>0</v>
      </c>
      <c r="AX80" s="165"/>
      <c r="AY80" s="164">
        <f t="shared" si="138"/>
        <v>0</v>
      </c>
      <c r="AZ80" s="165"/>
      <c r="BA80" s="164">
        <f t="shared" si="139"/>
        <v>0</v>
      </c>
      <c r="BB80" s="165"/>
      <c r="BC80" s="164">
        <f t="shared" si="140"/>
        <v>0</v>
      </c>
      <c r="BD80" s="165"/>
      <c r="BE80" s="164">
        <f t="shared" si="141"/>
        <v>0</v>
      </c>
      <c r="BF80" s="165"/>
      <c r="BG80" s="164">
        <f t="shared" si="142"/>
        <v>0</v>
      </c>
      <c r="BH80" s="165"/>
      <c r="BI80" s="164">
        <f t="shared" si="143"/>
        <v>0</v>
      </c>
      <c r="BJ80" s="165"/>
      <c r="BK80" s="164">
        <f t="shared" si="144"/>
        <v>0</v>
      </c>
      <c r="BL80" s="165"/>
      <c r="BM80" s="164">
        <f>BM36</f>
        <v>0</v>
      </c>
      <c r="BN80" s="165"/>
    </row>
    <row r="81" spans="1:66" s="60" customFormat="1" ht="13.35" customHeight="1">
      <c r="A81" s="49"/>
      <c r="B81" s="65"/>
      <c r="C81" s="51"/>
      <c r="D81" s="66"/>
      <c r="E81" s="52"/>
      <c r="F81" s="43"/>
      <c r="G81" s="43"/>
      <c r="H81" s="52"/>
      <c r="I81" s="43"/>
      <c r="J81" s="216"/>
      <c r="K81" s="216"/>
      <c r="L81" s="216"/>
      <c r="M81" s="216"/>
      <c r="N81" s="216"/>
      <c r="O81" s="216"/>
      <c r="P81" s="123" t="s">
        <v>44</v>
      </c>
      <c r="Q81" s="82">
        <f t="shared" ref="Q81" si="146">$L$69</f>
        <v>2023</v>
      </c>
      <c r="R81" s="82">
        <f t="shared" ref="R81" si="147">$M$69</f>
        <v>2022</v>
      </c>
      <c r="S81" s="82">
        <f t="shared" ref="S81" si="148">$L$69</f>
        <v>2023</v>
      </c>
      <c r="T81" s="82">
        <f t="shared" ref="T81" si="149">$M$69</f>
        <v>2022</v>
      </c>
      <c r="U81" s="82">
        <f t="shared" ref="U81" si="150">$L$69</f>
        <v>2023</v>
      </c>
      <c r="V81" s="82">
        <f t="shared" ref="V81" si="151">$M$69</f>
        <v>2022</v>
      </c>
      <c r="W81" s="82">
        <f t="shared" ref="W81" si="152">$L$69</f>
        <v>2023</v>
      </c>
      <c r="X81" s="82">
        <f t="shared" ref="X81" si="153">$M$69</f>
        <v>2022</v>
      </c>
      <c r="Y81" s="82">
        <f t="shared" ref="Y81" si="154">$L$69</f>
        <v>2023</v>
      </c>
      <c r="Z81" s="82">
        <f t="shared" ref="Z81" si="155">$M$69</f>
        <v>2022</v>
      </c>
      <c r="AA81" s="82">
        <f t="shared" ref="AA81" si="156">$L$69</f>
        <v>2023</v>
      </c>
      <c r="AB81" s="82">
        <f t="shared" ref="AB81" si="157">$M$69</f>
        <v>2022</v>
      </c>
      <c r="AC81" s="82">
        <f t="shared" ref="AC81" si="158">$L$69</f>
        <v>2023</v>
      </c>
      <c r="AD81" s="82">
        <f t="shared" ref="AD81" si="159">$M$69</f>
        <v>2022</v>
      </c>
      <c r="AE81" s="82">
        <f t="shared" ref="AE81" si="160">$L$69</f>
        <v>2023</v>
      </c>
      <c r="AF81" s="82">
        <f t="shared" ref="AF81" si="161">$M$69</f>
        <v>2022</v>
      </c>
      <c r="AG81" s="82">
        <f t="shared" ref="AG81" si="162">$L$69</f>
        <v>2023</v>
      </c>
      <c r="AH81" s="82">
        <f t="shared" ref="AH81" si="163">$M$69</f>
        <v>2022</v>
      </c>
      <c r="AI81" s="82">
        <f t="shared" ref="AI81" si="164">$L$69</f>
        <v>2023</v>
      </c>
      <c r="AJ81" s="82">
        <f t="shared" ref="AJ81" si="165">$M$69</f>
        <v>2022</v>
      </c>
      <c r="AK81" s="82">
        <f t="shared" ref="AK81" si="166">$L$69</f>
        <v>2023</v>
      </c>
      <c r="AL81" s="82">
        <f t="shared" ref="AL81" si="167">$M$69</f>
        <v>2022</v>
      </c>
      <c r="AM81" s="82">
        <f t="shared" ref="AM81" si="168">$L$69</f>
        <v>2023</v>
      </c>
      <c r="AN81" s="82">
        <f t="shared" ref="AN81" si="169">$M$69</f>
        <v>2022</v>
      </c>
      <c r="AO81" s="82">
        <f t="shared" ref="AO81" si="170">$L$69</f>
        <v>2023</v>
      </c>
      <c r="AP81" s="82">
        <f t="shared" ref="AP81" si="171">$M$69</f>
        <v>2022</v>
      </c>
      <c r="AQ81" s="82">
        <f t="shared" ref="AQ81" si="172">$L$69</f>
        <v>2023</v>
      </c>
      <c r="AR81" s="82">
        <f t="shared" ref="AR81" si="173">$M$69</f>
        <v>2022</v>
      </c>
      <c r="AS81" s="82">
        <f t="shared" ref="AS81" si="174">$L$69</f>
        <v>2023</v>
      </c>
      <c r="AT81" s="82">
        <f t="shared" ref="AT81" si="175">$M$69</f>
        <v>2022</v>
      </c>
      <c r="AU81" s="82">
        <f t="shared" ref="AU81" si="176">$L$69</f>
        <v>2023</v>
      </c>
      <c r="AV81" s="82">
        <f t="shared" ref="AV81" si="177">$M$69</f>
        <v>2022</v>
      </c>
      <c r="AW81" s="82">
        <f t="shared" ref="AW81" si="178">$L$69</f>
        <v>2023</v>
      </c>
      <c r="AX81" s="82">
        <f t="shared" ref="AX81" si="179">$M$69</f>
        <v>2022</v>
      </c>
      <c r="AY81" s="82">
        <f t="shared" ref="AY81" si="180">$L$69</f>
        <v>2023</v>
      </c>
      <c r="AZ81" s="82">
        <f t="shared" ref="AZ81" si="181">$M$69</f>
        <v>2022</v>
      </c>
      <c r="BA81" s="82">
        <f t="shared" ref="BA81" si="182">$L$69</f>
        <v>2023</v>
      </c>
      <c r="BB81" s="82">
        <f t="shared" ref="BB81" si="183">$M$69</f>
        <v>2022</v>
      </c>
      <c r="BC81" s="82">
        <f t="shared" ref="BC81" si="184">$L$69</f>
        <v>2023</v>
      </c>
      <c r="BD81" s="82">
        <f t="shared" ref="BD81" si="185">$M$69</f>
        <v>2022</v>
      </c>
      <c r="BE81" s="82">
        <f t="shared" ref="BE81" si="186">$L$69</f>
        <v>2023</v>
      </c>
      <c r="BF81" s="82">
        <f t="shared" ref="BF81" si="187">$M$69</f>
        <v>2022</v>
      </c>
      <c r="BG81" s="82">
        <f t="shared" ref="BG81" si="188">$L$69</f>
        <v>2023</v>
      </c>
      <c r="BH81" s="82">
        <f t="shared" ref="BH81" si="189">$M$69</f>
        <v>2022</v>
      </c>
      <c r="BI81" s="82">
        <f t="shared" ref="BI81" si="190">$L$69</f>
        <v>2023</v>
      </c>
      <c r="BJ81" s="82">
        <f t="shared" ref="BJ81" si="191">$M$69</f>
        <v>2022</v>
      </c>
      <c r="BK81" s="82">
        <f t="shared" ref="BK81" si="192">$L$69</f>
        <v>2023</v>
      </c>
      <c r="BL81" s="82">
        <f t="shared" ref="BL81" si="193">$M$69</f>
        <v>2022</v>
      </c>
      <c r="BM81" s="82">
        <f t="shared" ref="BM81" si="194">$L$69</f>
        <v>2023</v>
      </c>
      <c r="BN81" s="82">
        <f t="shared" ref="BN81" si="195">$M$69</f>
        <v>2022</v>
      </c>
    </row>
    <row r="82" spans="1:66" s="60" customFormat="1">
      <c r="A82" s="49"/>
      <c r="B82" s="190"/>
      <c r="C82" s="51"/>
      <c r="D82" s="66"/>
      <c r="E82" s="52"/>
      <c r="F82" s="43"/>
      <c r="G82" s="43"/>
      <c r="H82" s="52"/>
      <c r="I82" s="43"/>
      <c r="J82" s="216"/>
      <c r="K82" s="216"/>
      <c r="L82" s="216"/>
      <c r="M82" s="216"/>
      <c r="N82" s="216"/>
      <c r="O82" s="216"/>
      <c r="P82" s="132" t="s">
        <v>129</v>
      </c>
      <c r="Q82" s="83">
        <f>R38</f>
        <v>0</v>
      </c>
      <c r="R82" s="24">
        <f>R38</f>
        <v>0</v>
      </c>
      <c r="S82" s="83">
        <f>T38</f>
        <v>0</v>
      </c>
      <c r="T82" s="24">
        <f>T38</f>
        <v>0</v>
      </c>
      <c r="U82" s="83">
        <f>V38</f>
        <v>0</v>
      </c>
      <c r="V82" s="24">
        <f>V38</f>
        <v>0</v>
      </c>
      <c r="W82" s="83">
        <f>X38</f>
        <v>0</v>
      </c>
      <c r="X82" s="24">
        <f>X38</f>
        <v>0</v>
      </c>
      <c r="Y82" s="83">
        <f>Z38</f>
        <v>0</v>
      </c>
      <c r="Z82" s="24">
        <f>Z38</f>
        <v>0</v>
      </c>
      <c r="AA82" s="83">
        <f>AB38</f>
        <v>0</v>
      </c>
      <c r="AB82" s="24">
        <f>AB38</f>
        <v>0</v>
      </c>
      <c r="AC82" s="83">
        <f>AD38</f>
        <v>0</v>
      </c>
      <c r="AD82" s="24">
        <f>AD38</f>
        <v>0</v>
      </c>
      <c r="AE82" s="83">
        <f>AF38</f>
        <v>0</v>
      </c>
      <c r="AF82" s="24">
        <f>AF38</f>
        <v>0</v>
      </c>
      <c r="AG82" s="83">
        <f>AH38</f>
        <v>0</v>
      </c>
      <c r="AH82" s="24">
        <f>AH38</f>
        <v>0</v>
      </c>
      <c r="AI82" s="83">
        <f>AJ38</f>
        <v>0</v>
      </c>
      <c r="AJ82" s="24">
        <f>AJ38</f>
        <v>0</v>
      </c>
      <c r="AK82" s="83">
        <f>AL38</f>
        <v>0</v>
      </c>
      <c r="AL82" s="24">
        <f>AL38</f>
        <v>0</v>
      </c>
      <c r="AM82" s="83">
        <f>AN38</f>
        <v>0</v>
      </c>
      <c r="AN82" s="24">
        <f>AN38</f>
        <v>0</v>
      </c>
      <c r="AO82" s="83">
        <f>AP38</f>
        <v>0</v>
      </c>
      <c r="AP82" s="24">
        <f>AP38</f>
        <v>0</v>
      </c>
      <c r="AQ82" s="83">
        <f>AR38</f>
        <v>0</v>
      </c>
      <c r="AR82" s="24">
        <f>AR38</f>
        <v>0</v>
      </c>
      <c r="AS82" s="83">
        <f>AT38</f>
        <v>0</v>
      </c>
      <c r="AT82" s="24">
        <f>AT38</f>
        <v>0</v>
      </c>
      <c r="AU82" s="83">
        <f>AV38</f>
        <v>0</v>
      </c>
      <c r="AV82" s="24">
        <f>AV38</f>
        <v>0</v>
      </c>
      <c r="AW82" s="83">
        <f>AX38</f>
        <v>0</v>
      </c>
      <c r="AX82" s="24">
        <f>AX38</f>
        <v>0</v>
      </c>
      <c r="AY82" s="83">
        <f>AZ38</f>
        <v>0</v>
      </c>
      <c r="AZ82" s="24">
        <f>AZ38</f>
        <v>0</v>
      </c>
      <c r="BA82" s="83">
        <f>BB38</f>
        <v>0</v>
      </c>
      <c r="BB82" s="24">
        <f>BB38</f>
        <v>0</v>
      </c>
      <c r="BC82" s="83">
        <f>BD38</f>
        <v>0</v>
      </c>
      <c r="BD82" s="24">
        <f>BD38</f>
        <v>0</v>
      </c>
      <c r="BE82" s="83">
        <f>BF38</f>
        <v>0</v>
      </c>
      <c r="BF82" s="24">
        <f>BF38</f>
        <v>0</v>
      </c>
      <c r="BG82" s="83">
        <f>BH38</f>
        <v>0</v>
      </c>
      <c r="BH82" s="24">
        <f>BH38</f>
        <v>0</v>
      </c>
      <c r="BI82" s="83">
        <f>BJ38</f>
        <v>0</v>
      </c>
      <c r="BJ82" s="24">
        <f>BJ38</f>
        <v>0</v>
      </c>
      <c r="BK82" s="83">
        <f>BL38</f>
        <v>0</v>
      </c>
      <c r="BL82" s="24">
        <f>BL38</f>
        <v>0</v>
      </c>
      <c r="BM82" s="83">
        <f>BN38</f>
        <v>0</v>
      </c>
      <c r="BN82" s="24">
        <f>BN38</f>
        <v>0</v>
      </c>
    </row>
    <row r="83" spans="1:66" s="60" customFormat="1" ht="13.35" customHeight="1">
      <c r="A83" s="49"/>
      <c r="B83" s="190"/>
      <c r="C83" s="51"/>
      <c r="D83" s="66"/>
      <c r="E83" s="53"/>
      <c r="F83" s="43"/>
      <c r="G83" s="43"/>
      <c r="H83" s="53"/>
      <c r="I83" s="43"/>
      <c r="J83" s="216"/>
      <c r="K83" s="216"/>
      <c r="L83" s="216"/>
      <c r="M83" s="216"/>
      <c r="N83" s="216"/>
      <c r="O83" s="216"/>
      <c r="P83" s="124" t="s">
        <v>42</v>
      </c>
      <c r="Q83" s="81">
        <f>R39</f>
        <v>0</v>
      </c>
      <c r="R83" s="26"/>
      <c r="S83" s="81">
        <f>T39</f>
        <v>0</v>
      </c>
      <c r="T83" s="26"/>
      <c r="U83" s="81">
        <f>V39</f>
        <v>0</v>
      </c>
      <c r="V83" s="26"/>
      <c r="W83" s="81">
        <f>X39</f>
        <v>0</v>
      </c>
      <c r="X83" s="26"/>
      <c r="Y83" s="81">
        <f>Z39</f>
        <v>0</v>
      </c>
      <c r="Z83" s="26"/>
      <c r="AA83" s="81">
        <f>AB39</f>
        <v>0</v>
      </c>
      <c r="AB83" s="26"/>
      <c r="AC83" s="81">
        <f>AD39</f>
        <v>0</v>
      </c>
      <c r="AD83" s="26"/>
      <c r="AE83" s="81">
        <f>AF39</f>
        <v>0</v>
      </c>
      <c r="AF83" s="26"/>
      <c r="AG83" s="81">
        <f>AH39</f>
        <v>0</v>
      </c>
      <c r="AH83" s="26"/>
      <c r="AI83" s="81">
        <f>AJ39</f>
        <v>0</v>
      </c>
      <c r="AJ83" s="26"/>
      <c r="AK83" s="81">
        <f>AL39</f>
        <v>0</v>
      </c>
      <c r="AL83" s="26"/>
      <c r="AM83" s="81">
        <f>AN39</f>
        <v>0</v>
      </c>
      <c r="AN83" s="26"/>
      <c r="AO83" s="84">
        <f>AP39</f>
        <v>0</v>
      </c>
      <c r="AP83" s="26"/>
      <c r="AQ83" s="84">
        <f>AR39</f>
        <v>0</v>
      </c>
      <c r="AR83" s="26"/>
      <c r="AS83" s="84">
        <f>AT39</f>
        <v>0</v>
      </c>
      <c r="AT83" s="26"/>
      <c r="AU83" s="84">
        <f>AV39</f>
        <v>0</v>
      </c>
      <c r="AV83" s="26"/>
      <c r="AW83" s="84">
        <f>AX39</f>
        <v>0</v>
      </c>
      <c r="AX83" s="26"/>
      <c r="AY83" s="84">
        <f>AZ39</f>
        <v>0</v>
      </c>
      <c r="AZ83" s="26"/>
      <c r="BA83" s="84">
        <f>BB39</f>
        <v>0</v>
      </c>
      <c r="BB83" s="26"/>
      <c r="BC83" s="84">
        <f>BD39</f>
        <v>0</v>
      </c>
      <c r="BD83" s="26"/>
      <c r="BE83" s="84">
        <f>BF39</f>
        <v>0</v>
      </c>
      <c r="BF83" s="26"/>
      <c r="BG83" s="84">
        <f>BH39</f>
        <v>0</v>
      </c>
      <c r="BH83" s="26"/>
      <c r="BI83" s="84">
        <f>BJ39</f>
        <v>0</v>
      </c>
      <c r="BJ83" s="26"/>
      <c r="BK83" s="84">
        <f>BL39</f>
        <v>0</v>
      </c>
      <c r="BL83" s="26"/>
      <c r="BM83" s="84">
        <f>BN39</f>
        <v>0</v>
      </c>
      <c r="BN83" s="26"/>
    </row>
    <row r="84" spans="1:66" s="60" customFormat="1" ht="14.25" customHeight="1">
      <c r="A84" s="49"/>
      <c r="B84" s="190"/>
      <c r="C84" s="51"/>
      <c r="D84" s="66"/>
      <c r="E84" s="53"/>
      <c r="F84" s="43"/>
      <c r="G84" s="43"/>
      <c r="H84" s="53"/>
      <c r="I84" s="43"/>
      <c r="J84" s="216"/>
      <c r="K84" s="216"/>
      <c r="L84" s="216"/>
      <c r="M84" s="216"/>
      <c r="N84" s="216"/>
      <c r="O84" s="216"/>
      <c r="P84" s="124" t="s">
        <v>45</v>
      </c>
      <c r="Q84" s="81">
        <f>R40</f>
        <v>0</v>
      </c>
      <c r="R84" s="25"/>
      <c r="S84" s="81">
        <f>T40</f>
        <v>0</v>
      </c>
      <c r="T84" s="25"/>
      <c r="U84" s="81">
        <f>V40</f>
        <v>0</v>
      </c>
      <c r="V84" s="25"/>
      <c r="W84" s="81">
        <f>X40</f>
        <v>0</v>
      </c>
      <c r="X84" s="25"/>
      <c r="Y84" s="81">
        <f>Z40</f>
        <v>0</v>
      </c>
      <c r="Z84" s="25"/>
      <c r="AA84" s="81">
        <f>AB40</f>
        <v>0</v>
      </c>
      <c r="AB84" s="25"/>
      <c r="AC84" s="81">
        <f>AD40</f>
        <v>0</v>
      </c>
      <c r="AD84" s="25"/>
      <c r="AE84" s="81">
        <f>AF40</f>
        <v>0</v>
      </c>
      <c r="AF84" s="25"/>
      <c r="AG84" s="81">
        <f>AH40</f>
        <v>0</v>
      </c>
      <c r="AH84" s="25"/>
      <c r="AI84" s="81">
        <f>AJ40</f>
        <v>0</v>
      </c>
      <c r="AJ84" s="25"/>
      <c r="AK84" s="81">
        <f>AL40</f>
        <v>0</v>
      </c>
      <c r="AL84" s="25"/>
      <c r="AM84" s="81">
        <f>AN40</f>
        <v>0</v>
      </c>
      <c r="AN84" s="25"/>
      <c r="AO84" s="81">
        <f>AP40</f>
        <v>0</v>
      </c>
      <c r="AP84" s="25"/>
      <c r="AQ84" s="81">
        <f>AR40</f>
        <v>0</v>
      </c>
      <c r="AR84" s="25"/>
      <c r="AS84" s="81">
        <f>AT40</f>
        <v>0</v>
      </c>
      <c r="AT84" s="25"/>
      <c r="AU84" s="81">
        <f>AV40</f>
        <v>0</v>
      </c>
      <c r="AV84" s="25"/>
      <c r="AW84" s="81">
        <f>AX40</f>
        <v>0</v>
      </c>
      <c r="AX84" s="25"/>
      <c r="AY84" s="81">
        <f>AZ40</f>
        <v>0</v>
      </c>
      <c r="AZ84" s="25"/>
      <c r="BA84" s="81">
        <f>BB40</f>
        <v>0</v>
      </c>
      <c r="BB84" s="25"/>
      <c r="BC84" s="81">
        <f>BD40</f>
        <v>0</v>
      </c>
      <c r="BD84" s="25"/>
      <c r="BE84" s="81">
        <f>BF40</f>
        <v>0</v>
      </c>
      <c r="BF84" s="25"/>
      <c r="BG84" s="81">
        <f>BH40</f>
        <v>0</v>
      </c>
      <c r="BH84" s="25"/>
      <c r="BI84" s="81">
        <f>BJ40</f>
        <v>0</v>
      </c>
      <c r="BJ84" s="25"/>
      <c r="BK84" s="81">
        <f>BL40</f>
        <v>0</v>
      </c>
      <c r="BL84" s="25"/>
      <c r="BM84" s="81">
        <f>BN40</f>
        <v>0</v>
      </c>
      <c r="BN84" s="25"/>
    </row>
    <row r="85" spans="1:66" s="60" customFormat="1" ht="14.25" customHeight="1">
      <c r="A85" s="49"/>
      <c r="B85" s="49"/>
      <c r="C85" s="49"/>
      <c r="D85" s="49"/>
      <c r="E85" s="49"/>
      <c r="F85" s="49"/>
      <c r="G85" s="49"/>
      <c r="H85" s="49"/>
      <c r="I85" s="43"/>
      <c r="J85" s="216"/>
      <c r="K85" s="216"/>
      <c r="L85" s="216"/>
      <c r="M85" s="216"/>
      <c r="N85" s="216"/>
      <c r="O85" s="216"/>
      <c r="P85" s="124" t="s">
        <v>49</v>
      </c>
      <c r="Q85" s="81">
        <f>R41</f>
        <v>0</v>
      </c>
      <c r="R85" s="25"/>
      <c r="S85" s="81">
        <f>T41</f>
        <v>0</v>
      </c>
      <c r="T85" s="25"/>
      <c r="U85" s="81">
        <f>V41</f>
        <v>0</v>
      </c>
      <c r="V85" s="25"/>
      <c r="W85" s="81">
        <f>X41</f>
        <v>0</v>
      </c>
      <c r="X85" s="25"/>
      <c r="Y85" s="81">
        <f>Z41</f>
        <v>0</v>
      </c>
      <c r="Z85" s="25"/>
      <c r="AA85" s="81">
        <f>AB41</f>
        <v>0</v>
      </c>
      <c r="AB85" s="25"/>
      <c r="AC85" s="81">
        <f>AD41</f>
        <v>0</v>
      </c>
      <c r="AD85" s="25"/>
      <c r="AE85" s="81">
        <f>AF41</f>
        <v>0</v>
      </c>
      <c r="AF85" s="25"/>
      <c r="AG85" s="81">
        <f>AH41</f>
        <v>0</v>
      </c>
      <c r="AH85" s="25"/>
      <c r="AI85" s="81">
        <f>AJ41</f>
        <v>0</v>
      </c>
      <c r="AJ85" s="25"/>
      <c r="AK85" s="81">
        <f>AL41</f>
        <v>0</v>
      </c>
      <c r="AL85" s="25"/>
      <c r="AM85" s="81">
        <f>AN41</f>
        <v>0</v>
      </c>
      <c r="AN85" s="25"/>
      <c r="AO85" s="81">
        <f>AP41</f>
        <v>0</v>
      </c>
      <c r="AP85" s="25"/>
      <c r="AQ85" s="81">
        <f>AR41</f>
        <v>0</v>
      </c>
      <c r="AR85" s="25"/>
      <c r="AS85" s="81">
        <f>AT41</f>
        <v>0</v>
      </c>
      <c r="AT85" s="25"/>
      <c r="AU85" s="81">
        <f>AV41</f>
        <v>0</v>
      </c>
      <c r="AV85" s="25"/>
      <c r="AW85" s="81">
        <f>AX41</f>
        <v>0</v>
      </c>
      <c r="AX85" s="25"/>
      <c r="AY85" s="81">
        <f>AZ41</f>
        <v>0</v>
      </c>
      <c r="AZ85" s="25"/>
      <c r="BA85" s="81">
        <f>BB41</f>
        <v>0</v>
      </c>
      <c r="BB85" s="25"/>
      <c r="BC85" s="81">
        <f>BD41</f>
        <v>0</v>
      </c>
      <c r="BD85" s="25"/>
      <c r="BE85" s="81">
        <f>BF41</f>
        <v>0</v>
      </c>
      <c r="BF85" s="25"/>
      <c r="BG85" s="81">
        <f>BH41</f>
        <v>0</v>
      </c>
      <c r="BH85" s="25"/>
      <c r="BI85" s="81">
        <f>BJ41</f>
        <v>0</v>
      </c>
      <c r="BJ85" s="25"/>
      <c r="BK85" s="81">
        <f>BL41</f>
        <v>0</v>
      </c>
      <c r="BL85" s="25"/>
      <c r="BM85" s="81">
        <f>BN41</f>
        <v>0</v>
      </c>
      <c r="BN85" s="25"/>
    </row>
    <row r="86" spans="1:66" s="60" customFormat="1" ht="33" customHeight="1">
      <c r="A86" s="49"/>
      <c r="B86" s="49"/>
      <c r="C86" s="49"/>
      <c r="D86" s="49"/>
      <c r="E86" s="49"/>
      <c r="F86" s="49"/>
      <c r="G86" s="49"/>
      <c r="H86" s="49"/>
      <c r="I86" s="43"/>
      <c r="J86" s="216"/>
      <c r="K86" s="216"/>
      <c r="L86" s="216"/>
      <c r="M86" s="216"/>
      <c r="N86" s="216"/>
      <c r="O86" s="216"/>
      <c r="P86" s="97" t="s">
        <v>51</v>
      </c>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176"/>
      <c r="AS86" s="176"/>
      <c r="AT86" s="176"/>
      <c r="AU86" s="176"/>
      <c r="AV86" s="176"/>
      <c r="AW86" s="176"/>
      <c r="AX86" s="176"/>
      <c r="AY86" s="176"/>
      <c r="AZ86" s="176"/>
      <c r="BA86" s="176"/>
      <c r="BB86" s="176"/>
      <c r="BC86" s="176"/>
      <c r="BD86" s="176"/>
      <c r="BE86" s="176"/>
      <c r="BF86" s="176"/>
      <c r="BG86" s="176"/>
      <c r="BH86" s="176"/>
      <c r="BI86" s="176"/>
      <c r="BJ86" s="176"/>
      <c r="BK86" s="176"/>
      <c r="BL86" s="176"/>
      <c r="BM86" s="176"/>
      <c r="BN86" s="176"/>
    </row>
    <row r="87" spans="1:66" s="60" customFormat="1">
      <c r="A87" s="49"/>
      <c r="B87" s="49"/>
      <c r="C87" s="49"/>
      <c r="D87" s="49"/>
      <c r="E87" s="49"/>
      <c r="F87" s="49"/>
      <c r="G87" s="49"/>
      <c r="H87" s="49"/>
      <c r="I87" s="43"/>
      <c r="J87" s="216"/>
      <c r="K87" s="216"/>
      <c r="L87" s="216"/>
      <c r="M87" s="216"/>
      <c r="N87" s="216"/>
      <c r="O87" s="216"/>
      <c r="P87" s="98"/>
      <c r="Q87" s="71"/>
      <c r="R87" s="72"/>
      <c r="S87" s="72"/>
      <c r="T87" s="72"/>
      <c r="U87" s="72"/>
      <c r="V87" s="72"/>
      <c r="W87" s="50"/>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row>
    <row r="88" spans="1:66" s="60" customFormat="1">
      <c r="A88" s="49"/>
      <c r="B88" s="48"/>
      <c r="C88" s="48"/>
      <c r="D88" s="63"/>
      <c r="E88" s="48"/>
      <c r="F88" s="48"/>
      <c r="G88" s="48"/>
      <c r="H88" s="48"/>
      <c r="I88" s="43"/>
      <c r="J88" s="216"/>
      <c r="K88" s="216"/>
      <c r="L88" s="216"/>
      <c r="M88" s="216"/>
      <c r="N88" s="216"/>
      <c r="O88" s="216"/>
      <c r="P88" s="98"/>
      <c r="Q88" s="71"/>
      <c r="R88" s="72"/>
      <c r="S88" s="72"/>
      <c r="T88" s="72"/>
      <c r="U88" s="72"/>
      <c r="V88" s="72"/>
      <c r="W88" s="50"/>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row>
    <row r="89" spans="1:66" s="60" customFormat="1">
      <c r="A89" s="49"/>
      <c r="I89" s="43"/>
      <c r="J89" s="216"/>
      <c r="K89" s="216"/>
      <c r="L89" s="216"/>
      <c r="M89" s="216"/>
      <c r="N89" s="216"/>
      <c r="O89" s="216"/>
      <c r="P89" s="97"/>
      <c r="Q89" s="178" t="s">
        <v>86</v>
      </c>
      <c r="R89" s="178"/>
      <c r="S89" s="178" t="s">
        <v>87</v>
      </c>
      <c r="T89" s="178"/>
      <c r="U89" s="178" t="s">
        <v>88</v>
      </c>
      <c r="V89" s="178"/>
      <c r="W89" s="178" t="s">
        <v>89</v>
      </c>
      <c r="X89" s="178"/>
      <c r="Y89" s="178" t="s">
        <v>90</v>
      </c>
      <c r="Z89" s="178"/>
      <c r="AA89" s="178" t="s">
        <v>91</v>
      </c>
      <c r="AB89" s="178"/>
      <c r="AC89" s="178" t="s">
        <v>92</v>
      </c>
      <c r="AD89" s="178"/>
      <c r="AE89" s="178" t="s">
        <v>93</v>
      </c>
      <c r="AF89" s="178"/>
      <c r="AG89" s="178" t="s">
        <v>94</v>
      </c>
      <c r="AH89" s="178"/>
      <c r="AI89" s="178" t="s">
        <v>95</v>
      </c>
      <c r="AJ89" s="178"/>
      <c r="AK89" s="178" t="s">
        <v>96</v>
      </c>
      <c r="AL89" s="178"/>
      <c r="AM89" s="178" t="s">
        <v>97</v>
      </c>
      <c r="AN89" s="178"/>
      <c r="AO89" s="178" t="s">
        <v>98</v>
      </c>
      <c r="AP89" s="178"/>
      <c r="AQ89" s="178" t="s">
        <v>99</v>
      </c>
      <c r="AR89" s="178"/>
      <c r="AS89" s="178" t="s">
        <v>100</v>
      </c>
      <c r="AT89" s="178"/>
      <c r="AU89" s="178" t="s">
        <v>101</v>
      </c>
      <c r="AV89" s="178"/>
      <c r="AW89" s="178" t="s">
        <v>102</v>
      </c>
      <c r="AX89" s="178"/>
      <c r="AY89" s="178" t="s">
        <v>103</v>
      </c>
      <c r="AZ89" s="178"/>
      <c r="BA89" s="178" t="s">
        <v>104</v>
      </c>
      <c r="BB89" s="178"/>
      <c r="BC89" s="178" t="s">
        <v>105</v>
      </c>
      <c r="BD89" s="178"/>
      <c r="BE89" s="178" t="s">
        <v>106</v>
      </c>
      <c r="BF89" s="178"/>
      <c r="BG89" s="178" t="s">
        <v>107</v>
      </c>
      <c r="BH89" s="178"/>
      <c r="BI89" s="178" t="s">
        <v>108</v>
      </c>
      <c r="BJ89" s="178"/>
      <c r="BK89" s="178" t="s">
        <v>109</v>
      </c>
      <c r="BL89" s="178"/>
      <c r="BM89" s="178" t="s">
        <v>110</v>
      </c>
      <c r="BN89" s="178"/>
    </row>
    <row r="90" spans="1:66" s="60" customFormat="1">
      <c r="A90" s="49"/>
      <c r="I90" s="50"/>
      <c r="J90" s="216"/>
      <c r="K90" s="216"/>
      <c r="L90" s="216"/>
      <c r="M90" s="216"/>
      <c r="N90" s="216"/>
      <c r="O90" s="216"/>
      <c r="P90" s="132" t="s">
        <v>128</v>
      </c>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7"/>
      <c r="AP90" s="177"/>
      <c r="AQ90" s="177"/>
      <c r="AR90" s="177"/>
      <c r="AS90" s="177"/>
      <c r="AT90" s="177"/>
      <c r="AU90" s="177"/>
      <c r="AV90" s="177"/>
      <c r="AW90" s="177"/>
      <c r="AX90" s="177"/>
      <c r="AY90" s="177"/>
      <c r="AZ90" s="177"/>
      <c r="BA90" s="177"/>
      <c r="BB90" s="177"/>
      <c r="BC90" s="177"/>
      <c r="BD90" s="177"/>
      <c r="BE90" s="177"/>
      <c r="BF90" s="177"/>
      <c r="BG90" s="177"/>
      <c r="BH90" s="177"/>
      <c r="BI90" s="177"/>
      <c r="BJ90" s="177"/>
      <c r="BK90" s="177"/>
      <c r="BL90" s="177"/>
      <c r="BM90" s="177"/>
      <c r="BN90" s="177"/>
    </row>
    <row r="91" spans="1:66" s="60" customFormat="1" ht="27.75" customHeight="1">
      <c r="A91" s="49"/>
      <c r="I91" s="50"/>
      <c r="J91" s="216"/>
      <c r="K91" s="216"/>
      <c r="L91" s="216"/>
      <c r="M91" s="216"/>
      <c r="N91" s="216"/>
      <c r="O91" s="216"/>
      <c r="P91" s="154" t="s">
        <v>0</v>
      </c>
      <c r="Q91" s="177">
        <f>Q46</f>
        <v>0</v>
      </c>
      <c r="R91" s="177"/>
      <c r="S91" s="177">
        <f t="shared" ref="S91:S92" si="196">S46</f>
        <v>0</v>
      </c>
      <c r="T91" s="177"/>
      <c r="U91" s="177">
        <f t="shared" ref="U91:U92" si="197">U46</f>
        <v>0</v>
      </c>
      <c r="V91" s="177"/>
      <c r="W91" s="177">
        <f t="shared" ref="W91:W92" si="198">W46</f>
        <v>0</v>
      </c>
      <c r="X91" s="177"/>
      <c r="Y91" s="177">
        <f t="shared" ref="Y91:Y92" si="199">Y46</f>
        <v>0</v>
      </c>
      <c r="Z91" s="177"/>
      <c r="AA91" s="177">
        <f t="shared" ref="AA91:AA92" si="200">AA46</f>
        <v>0</v>
      </c>
      <c r="AB91" s="177"/>
      <c r="AC91" s="177">
        <f t="shared" ref="AC91:AC92" si="201">AC46</f>
        <v>0</v>
      </c>
      <c r="AD91" s="177"/>
      <c r="AE91" s="177">
        <f t="shared" ref="AE91:AE92" si="202">AE46</f>
        <v>0</v>
      </c>
      <c r="AF91" s="177"/>
      <c r="AG91" s="177">
        <f t="shared" ref="AG91:AG92" si="203">AG46</f>
        <v>0</v>
      </c>
      <c r="AH91" s="177"/>
      <c r="AI91" s="177">
        <f t="shared" ref="AI91:AI92" si="204">AI46</f>
        <v>0</v>
      </c>
      <c r="AJ91" s="177"/>
      <c r="AK91" s="177">
        <f t="shared" ref="AK91:AK92" si="205">AK46</f>
        <v>0</v>
      </c>
      <c r="AL91" s="177"/>
      <c r="AM91" s="177">
        <f t="shared" ref="AM91:AM92" si="206">AM46</f>
        <v>0</v>
      </c>
      <c r="AN91" s="177"/>
      <c r="AO91" s="177">
        <f t="shared" ref="AO91:AO92" si="207">AO46</f>
        <v>0</v>
      </c>
      <c r="AP91" s="177"/>
      <c r="AQ91" s="177">
        <f t="shared" ref="AQ91:AQ92" si="208">AQ46</f>
        <v>0</v>
      </c>
      <c r="AR91" s="177"/>
      <c r="AS91" s="177">
        <f t="shared" ref="AS91:AS92" si="209">AS46</f>
        <v>0</v>
      </c>
      <c r="AT91" s="177"/>
      <c r="AU91" s="177">
        <f t="shared" ref="AU91:AU92" si="210">AU46</f>
        <v>0</v>
      </c>
      <c r="AV91" s="177"/>
      <c r="AW91" s="177">
        <f t="shared" ref="AW91:AW92" si="211">AW46</f>
        <v>0</v>
      </c>
      <c r="AX91" s="177"/>
      <c r="AY91" s="177">
        <f t="shared" ref="AY91:AY92" si="212">AY46</f>
        <v>0</v>
      </c>
      <c r="AZ91" s="177"/>
      <c r="BA91" s="177">
        <f t="shared" ref="BA91:BA92" si="213">BA46</f>
        <v>0</v>
      </c>
      <c r="BB91" s="177"/>
      <c r="BC91" s="177">
        <f t="shared" ref="BC91:BC92" si="214">BC46</f>
        <v>0</v>
      </c>
      <c r="BD91" s="177"/>
      <c r="BE91" s="177">
        <f t="shared" ref="BE91:BE92" si="215">BE46</f>
        <v>0</v>
      </c>
      <c r="BF91" s="177"/>
      <c r="BG91" s="177">
        <f t="shared" ref="BG91:BG92" si="216">BG46</f>
        <v>0</v>
      </c>
      <c r="BH91" s="177"/>
      <c r="BI91" s="177">
        <f t="shared" ref="BI91:BI92" si="217">BI46</f>
        <v>0</v>
      </c>
      <c r="BJ91" s="177"/>
      <c r="BK91" s="177">
        <f t="shared" ref="BK91:BK92" si="218">BK46</f>
        <v>0</v>
      </c>
      <c r="BL91" s="177"/>
      <c r="BM91" s="177">
        <f t="shared" ref="BM91:BM92" si="219">BM46</f>
        <v>0</v>
      </c>
      <c r="BN91" s="177"/>
    </row>
    <row r="92" spans="1:66" s="60" customFormat="1" ht="14.25" customHeight="1">
      <c r="A92" s="49"/>
      <c r="I92" s="50"/>
      <c r="J92" s="216"/>
      <c r="K92" s="216"/>
      <c r="L92" s="216"/>
      <c r="M92" s="216"/>
      <c r="N92" s="216"/>
      <c r="O92" s="216"/>
      <c r="P92" s="123" t="s">
        <v>126</v>
      </c>
      <c r="Q92" s="164">
        <f>Q47</f>
        <v>0</v>
      </c>
      <c r="R92" s="165"/>
      <c r="S92" s="164">
        <f t="shared" si="196"/>
        <v>0</v>
      </c>
      <c r="T92" s="165"/>
      <c r="U92" s="164">
        <f t="shared" si="197"/>
        <v>0</v>
      </c>
      <c r="V92" s="165"/>
      <c r="W92" s="164">
        <f t="shared" si="198"/>
        <v>0</v>
      </c>
      <c r="X92" s="165"/>
      <c r="Y92" s="164">
        <f t="shared" si="199"/>
        <v>0</v>
      </c>
      <c r="Z92" s="165"/>
      <c r="AA92" s="164">
        <f t="shared" si="200"/>
        <v>0</v>
      </c>
      <c r="AB92" s="165"/>
      <c r="AC92" s="164">
        <f t="shared" si="201"/>
        <v>0</v>
      </c>
      <c r="AD92" s="165"/>
      <c r="AE92" s="164">
        <f t="shared" si="202"/>
        <v>0</v>
      </c>
      <c r="AF92" s="165"/>
      <c r="AG92" s="164">
        <f t="shared" si="203"/>
        <v>0</v>
      </c>
      <c r="AH92" s="165"/>
      <c r="AI92" s="164">
        <f t="shared" si="204"/>
        <v>0</v>
      </c>
      <c r="AJ92" s="165"/>
      <c r="AK92" s="164">
        <f t="shared" si="205"/>
        <v>0</v>
      </c>
      <c r="AL92" s="165"/>
      <c r="AM92" s="164">
        <f t="shared" si="206"/>
        <v>0</v>
      </c>
      <c r="AN92" s="165"/>
      <c r="AO92" s="164">
        <f t="shared" si="207"/>
        <v>0</v>
      </c>
      <c r="AP92" s="165"/>
      <c r="AQ92" s="164">
        <f t="shared" si="208"/>
        <v>0</v>
      </c>
      <c r="AR92" s="165"/>
      <c r="AS92" s="164">
        <f t="shared" si="209"/>
        <v>0</v>
      </c>
      <c r="AT92" s="165"/>
      <c r="AU92" s="164">
        <f t="shared" si="210"/>
        <v>0</v>
      </c>
      <c r="AV92" s="165"/>
      <c r="AW92" s="164">
        <f t="shared" si="211"/>
        <v>0</v>
      </c>
      <c r="AX92" s="165"/>
      <c r="AY92" s="164">
        <f t="shared" si="212"/>
        <v>0</v>
      </c>
      <c r="AZ92" s="165"/>
      <c r="BA92" s="164">
        <f t="shared" si="213"/>
        <v>0</v>
      </c>
      <c r="BB92" s="165"/>
      <c r="BC92" s="164">
        <f t="shared" si="214"/>
        <v>0</v>
      </c>
      <c r="BD92" s="165"/>
      <c r="BE92" s="164">
        <f t="shared" si="215"/>
        <v>0</v>
      </c>
      <c r="BF92" s="165"/>
      <c r="BG92" s="164">
        <f t="shared" si="216"/>
        <v>0</v>
      </c>
      <c r="BH92" s="165"/>
      <c r="BI92" s="164">
        <f t="shared" si="217"/>
        <v>0</v>
      </c>
      <c r="BJ92" s="165"/>
      <c r="BK92" s="164">
        <f t="shared" si="218"/>
        <v>0</v>
      </c>
      <c r="BL92" s="165"/>
      <c r="BM92" s="164">
        <f t="shared" si="219"/>
        <v>0</v>
      </c>
      <c r="BN92" s="165"/>
    </row>
    <row r="93" spans="1:66" s="60" customFormat="1">
      <c r="A93" s="49"/>
      <c r="I93" s="50"/>
      <c r="J93" s="216"/>
      <c r="K93" s="216"/>
      <c r="L93" s="216"/>
      <c r="M93" s="216"/>
      <c r="N93" s="216"/>
      <c r="O93" s="216"/>
      <c r="P93" s="123" t="s">
        <v>44</v>
      </c>
      <c r="Q93" s="82">
        <f t="shared" ref="Q93" si="220">$L$69</f>
        <v>2023</v>
      </c>
      <c r="R93" s="82">
        <f t="shared" ref="R93" si="221">$M$69</f>
        <v>2022</v>
      </c>
      <c r="S93" s="82">
        <f t="shared" ref="S93" si="222">$L$69</f>
        <v>2023</v>
      </c>
      <c r="T93" s="82">
        <f t="shared" ref="T93" si="223">$M$69</f>
        <v>2022</v>
      </c>
      <c r="U93" s="82">
        <f t="shared" ref="U93" si="224">$L$69</f>
        <v>2023</v>
      </c>
      <c r="V93" s="82">
        <f t="shared" ref="V93" si="225">$M$69</f>
        <v>2022</v>
      </c>
      <c r="W93" s="82">
        <f t="shared" ref="W93" si="226">$L$69</f>
        <v>2023</v>
      </c>
      <c r="X93" s="82">
        <f t="shared" ref="X93" si="227">$M$69</f>
        <v>2022</v>
      </c>
      <c r="Y93" s="82">
        <f t="shared" ref="Y93" si="228">$L$69</f>
        <v>2023</v>
      </c>
      <c r="Z93" s="82">
        <f t="shared" ref="Z93" si="229">$M$69</f>
        <v>2022</v>
      </c>
      <c r="AA93" s="82">
        <f t="shared" ref="AA93" si="230">$L$69</f>
        <v>2023</v>
      </c>
      <c r="AB93" s="82">
        <f t="shared" ref="AB93" si="231">$M$69</f>
        <v>2022</v>
      </c>
      <c r="AC93" s="82">
        <f t="shared" ref="AC93" si="232">$L$69</f>
        <v>2023</v>
      </c>
      <c r="AD93" s="82">
        <f t="shared" ref="AD93" si="233">$M$69</f>
        <v>2022</v>
      </c>
      <c r="AE93" s="82">
        <f t="shared" ref="AE93" si="234">$L$69</f>
        <v>2023</v>
      </c>
      <c r="AF93" s="82">
        <f t="shared" ref="AF93" si="235">$M$69</f>
        <v>2022</v>
      </c>
      <c r="AG93" s="82">
        <f t="shared" ref="AG93" si="236">$L$69</f>
        <v>2023</v>
      </c>
      <c r="AH93" s="82">
        <f t="shared" ref="AH93" si="237">$M$69</f>
        <v>2022</v>
      </c>
      <c r="AI93" s="82">
        <f t="shared" ref="AI93" si="238">$L$69</f>
        <v>2023</v>
      </c>
      <c r="AJ93" s="82">
        <f t="shared" ref="AJ93" si="239">$M$69</f>
        <v>2022</v>
      </c>
      <c r="AK93" s="82">
        <f t="shared" ref="AK93" si="240">$L$69</f>
        <v>2023</v>
      </c>
      <c r="AL93" s="82">
        <f t="shared" ref="AL93" si="241">$M$69</f>
        <v>2022</v>
      </c>
      <c r="AM93" s="82">
        <f t="shared" ref="AM93" si="242">$L$69</f>
        <v>2023</v>
      </c>
      <c r="AN93" s="82">
        <f t="shared" ref="AN93" si="243">$M$69</f>
        <v>2022</v>
      </c>
      <c r="AO93" s="82">
        <f t="shared" ref="AO93" si="244">$L$69</f>
        <v>2023</v>
      </c>
      <c r="AP93" s="82">
        <f t="shared" ref="AP93" si="245">$M$69</f>
        <v>2022</v>
      </c>
      <c r="AQ93" s="82">
        <f t="shared" ref="AQ93" si="246">$L$69</f>
        <v>2023</v>
      </c>
      <c r="AR93" s="82">
        <f t="shared" ref="AR93" si="247">$M$69</f>
        <v>2022</v>
      </c>
      <c r="AS93" s="82">
        <f t="shared" ref="AS93" si="248">$L$69</f>
        <v>2023</v>
      </c>
      <c r="AT93" s="82">
        <f t="shared" ref="AT93" si="249">$M$69</f>
        <v>2022</v>
      </c>
      <c r="AU93" s="82">
        <f t="shared" ref="AU93" si="250">$L$69</f>
        <v>2023</v>
      </c>
      <c r="AV93" s="82">
        <f t="shared" ref="AV93" si="251">$M$69</f>
        <v>2022</v>
      </c>
      <c r="AW93" s="82">
        <f t="shared" ref="AW93" si="252">$L$69</f>
        <v>2023</v>
      </c>
      <c r="AX93" s="82">
        <f t="shared" ref="AX93" si="253">$M$69</f>
        <v>2022</v>
      </c>
      <c r="AY93" s="82">
        <f t="shared" ref="AY93" si="254">$L$69</f>
        <v>2023</v>
      </c>
      <c r="AZ93" s="82">
        <f t="shared" ref="AZ93" si="255">$M$69</f>
        <v>2022</v>
      </c>
      <c r="BA93" s="82">
        <f t="shared" ref="BA93" si="256">$L$69</f>
        <v>2023</v>
      </c>
      <c r="BB93" s="82">
        <f t="shared" ref="BB93" si="257">$M$69</f>
        <v>2022</v>
      </c>
      <c r="BC93" s="82">
        <f t="shared" ref="BC93" si="258">$L$69</f>
        <v>2023</v>
      </c>
      <c r="BD93" s="82">
        <f t="shared" ref="BD93" si="259">$M$69</f>
        <v>2022</v>
      </c>
      <c r="BE93" s="82">
        <f t="shared" ref="BE93" si="260">$L$69</f>
        <v>2023</v>
      </c>
      <c r="BF93" s="82">
        <f t="shared" ref="BF93" si="261">$M$69</f>
        <v>2022</v>
      </c>
      <c r="BG93" s="82">
        <f t="shared" ref="BG93" si="262">$L$69</f>
        <v>2023</v>
      </c>
      <c r="BH93" s="82">
        <f t="shared" ref="BH93" si="263">$M$69</f>
        <v>2022</v>
      </c>
      <c r="BI93" s="82">
        <f t="shared" ref="BI93" si="264">$L$69</f>
        <v>2023</v>
      </c>
      <c r="BJ93" s="82">
        <f t="shared" ref="BJ93" si="265">$M$69</f>
        <v>2022</v>
      </c>
      <c r="BK93" s="82">
        <f t="shared" ref="BK93" si="266">$L$69</f>
        <v>2023</v>
      </c>
      <c r="BL93" s="82">
        <f t="shared" ref="BL93" si="267">$M$69</f>
        <v>2022</v>
      </c>
      <c r="BM93" s="82">
        <f t="shared" ref="BM93" si="268">$L$69</f>
        <v>2023</v>
      </c>
      <c r="BN93" s="82">
        <f t="shared" ref="BN93" si="269">$M$69</f>
        <v>2022</v>
      </c>
    </row>
    <row r="94" spans="1:66" s="60" customFormat="1">
      <c r="A94" s="49"/>
      <c r="I94" s="43"/>
      <c r="J94" s="216"/>
      <c r="K94" s="216"/>
      <c r="L94" s="216"/>
      <c r="M94" s="216"/>
      <c r="N94" s="216"/>
      <c r="O94" s="216"/>
      <c r="P94" s="132" t="s">
        <v>129</v>
      </c>
      <c r="Q94" s="83">
        <f>R50</f>
        <v>0</v>
      </c>
      <c r="R94" s="24">
        <f>R50</f>
        <v>0</v>
      </c>
      <c r="S94" s="83">
        <f>T50</f>
        <v>0</v>
      </c>
      <c r="T94" s="24">
        <f>T50</f>
        <v>0</v>
      </c>
      <c r="U94" s="83">
        <f>V50</f>
        <v>0</v>
      </c>
      <c r="V94" s="24">
        <f>V50</f>
        <v>0</v>
      </c>
      <c r="W94" s="83">
        <f>X50</f>
        <v>0</v>
      </c>
      <c r="X94" s="24">
        <f>X50</f>
        <v>0</v>
      </c>
      <c r="Y94" s="83">
        <f>Z50</f>
        <v>0</v>
      </c>
      <c r="Z94" s="24">
        <f>Z50</f>
        <v>0</v>
      </c>
      <c r="AA94" s="83">
        <f>AB50</f>
        <v>0</v>
      </c>
      <c r="AB94" s="24">
        <f>AB50</f>
        <v>0</v>
      </c>
      <c r="AC94" s="83">
        <f>AD50</f>
        <v>0</v>
      </c>
      <c r="AD94" s="24">
        <f>AD50</f>
        <v>0</v>
      </c>
      <c r="AE94" s="83">
        <f>AF50</f>
        <v>0</v>
      </c>
      <c r="AF94" s="24">
        <f>AF50</f>
        <v>0</v>
      </c>
      <c r="AG94" s="83">
        <f>AH50</f>
        <v>0</v>
      </c>
      <c r="AH94" s="24">
        <f>AH50</f>
        <v>0</v>
      </c>
      <c r="AI94" s="83">
        <f>AJ50</f>
        <v>0</v>
      </c>
      <c r="AJ94" s="24">
        <f>AJ50</f>
        <v>0</v>
      </c>
      <c r="AK94" s="83">
        <f>AL50</f>
        <v>0</v>
      </c>
      <c r="AL94" s="24">
        <f>AL50</f>
        <v>0</v>
      </c>
      <c r="AM94" s="83">
        <f>AN50</f>
        <v>0</v>
      </c>
      <c r="AN94" s="24">
        <f>AN50</f>
        <v>0</v>
      </c>
      <c r="AO94" s="83">
        <f>AP50</f>
        <v>0</v>
      </c>
      <c r="AP94" s="24">
        <f>AP50</f>
        <v>0</v>
      </c>
      <c r="AQ94" s="83">
        <f>AR50</f>
        <v>0</v>
      </c>
      <c r="AR94" s="24">
        <f>AR50</f>
        <v>0</v>
      </c>
      <c r="AS94" s="83">
        <f>AT50</f>
        <v>0</v>
      </c>
      <c r="AT94" s="24">
        <f>AT50</f>
        <v>0</v>
      </c>
      <c r="AU94" s="83">
        <f>AV50</f>
        <v>0</v>
      </c>
      <c r="AV94" s="24">
        <f>AV50</f>
        <v>0</v>
      </c>
      <c r="AW94" s="83">
        <f>AX50</f>
        <v>0</v>
      </c>
      <c r="AX94" s="24">
        <f>AX50</f>
        <v>0</v>
      </c>
      <c r="AY94" s="83">
        <f>AZ50</f>
        <v>0</v>
      </c>
      <c r="AZ94" s="24">
        <f>AZ50</f>
        <v>0</v>
      </c>
      <c r="BA94" s="83">
        <f>BB50</f>
        <v>0</v>
      </c>
      <c r="BB94" s="24">
        <f>BB50</f>
        <v>0</v>
      </c>
      <c r="BC94" s="83">
        <f>BD50</f>
        <v>0</v>
      </c>
      <c r="BD94" s="24">
        <f>BD50</f>
        <v>0</v>
      </c>
      <c r="BE94" s="83">
        <f>BF50</f>
        <v>0</v>
      </c>
      <c r="BF94" s="24">
        <f>BF50</f>
        <v>0</v>
      </c>
      <c r="BG94" s="83">
        <f>BH50</f>
        <v>0</v>
      </c>
      <c r="BH94" s="24">
        <f>BH50</f>
        <v>0</v>
      </c>
      <c r="BI94" s="83">
        <f>BJ50</f>
        <v>0</v>
      </c>
      <c r="BJ94" s="24">
        <f>BJ50</f>
        <v>0</v>
      </c>
      <c r="BK94" s="83">
        <f>BL50</f>
        <v>0</v>
      </c>
      <c r="BL94" s="24">
        <f>BL50</f>
        <v>0</v>
      </c>
      <c r="BM94" s="83">
        <f>BN50</f>
        <v>0</v>
      </c>
      <c r="BN94" s="24">
        <f>BN50</f>
        <v>0</v>
      </c>
    </row>
    <row r="95" spans="1:66" s="60" customFormat="1">
      <c r="A95" s="49"/>
      <c r="I95" s="43"/>
      <c r="J95" s="216"/>
      <c r="K95" s="216"/>
      <c r="L95" s="216"/>
      <c r="M95" s="216"/>
      <c r="N95" s="216"/>
      <c r="O95" s="216"/>
      <c r="P95" s="124" t="s">
        <v>42</v>
      </c>
      <c r="Q95" s="81">
        <f>R50</f>
        <v>0</v>
      </c>
      <c r="R95" s="81"/>
      <c r="S95" s="81">
        <f t="shared" ref="S95:BM97" si="270">T50</f>
        <v>0</v>
      </c>
      <c r="T95" s="81"/>
      <c r="U95" s="81">
        <f t="shared" si="270"/>
        <v>0</v>
      </c>
      <c r="V95" s="81"/>
      <c r="W95" s="81">
        <f t="shared" si="270"/>
        <v>0</v>
      </c>
      <c r="X95" s="81"/>
      <c r="Y95" s="81">
        <f t="shared" si="270"/>
        <v>0</v>
      </c>
      <c r="Z95" s="81"/>
      <c r="AA95" s="81">
        <f t="shared" si="270"/>
        <v>0</v>
      </c>
      <c r="AB95" s="81"/>
      <c r="AC95" s="81">
        <f t="shared" si="270"/>
        <v>0</v>
      </c>
      <c r="AD95" s="81"/>
      <c r="AE95" s="81">
        <f t="shared" si="270"/>
        <v>0</v>
      </c>
      <c r="AF95" s="81"/>
      <c r="AG95" s="81">
        <f t="shared" si="270"/>
        <v>0</v>
      </c>
      <c r="AH95" s="81"/>
      <c r="AI95" s="81">
        <f t="shared" si="270"/>
        <v>0</v>
      </c>
      <c r="AJ95" s="81"/>
      <c r="AK95" s="81">
        <f t="shared" si="270"/>
        <v>0</v>
      </c>
      <c r="AL95" s="81"/>
      <c r="AM95" s="81">
        <f t="shared" si="270"/>
        <v>0</v>
      </c>
      <c r="AN95" s="81"/>
      <c r="AO95" s="81">
        <f t="shared" si="270"/>
        <v>0</v>
      </c>
      <c r="AP95" s="81"/>
      <c r="AQ95" s="81">
        <f t="shared" si="270"/>
        <v>0</v>
      </c>
      <c r="AR95" s="81"/>
      <c r="AS95" s="81">
        <f t="shared" si="270"/>
        <v>0</v>
      </c>
      <c r="AT95" s="81"/>
      <c r="AU95" s="81">
        <f t="shared" si="270"/>
        <v>0</v>
      </c>
      <c r="AV95" s="81"/>
      <c r="AW95" s="81">
        <f t="shared" si="270"/>
        <v>0</v>
      </c>
      <c r="AX95" s="81"/>
      <c r="AY95" s="81">
        <f t="shared" si="270"/>
        <v>0</v>
      </c>
      <c r="AZ95" s="81"/>
      <c r="BA95" s="81">
        <f t="shared" si="270"/>
        <v>0</v>
      </c>
      <c r="BB95" s="81"/>
      <c r="BC95" s="81">
        <f t="shared" si="270"/>
        <v>0</v>
      </c>
      <c r="BD95" s="81"/>
      <c r="BE95" s="81">
        <f t="shared" si="270"/>
        <v>0</v>
      </c>
      <c r="BF95" s="81"/>
      <c r="BG95" s="81">
        <f t="shared" si="270"/>
        <v>0</v>
      </c>
      <c r="BH95" s="81"/>
      <c r="BI95" s="81">
        <f t="shared" si="270"/>
        <v>0</v>
      </c>
      <c r="BJ95" s="81"/>
      <c r="BK95" s="81">
        <f t="shared" si="270"/>
        <v>0</v>
      </c>
      <c r="BL95" s="81"/>
      <c r="BM95" s="81">
        <f t="shared" si="270"/>
        <v>0</v>
      </c>
      <c r="BN95" s="81"/>
    </row>
    <row r="96" spans="1:66" s="60" customFormat="1">
      <c r="A96" s="49"/>
      <c r="I96" s="43"/>
      <c r="J96" s="216"/>
      <c r="K96" s="216"/>
      <c r="L96" s="216"/>
      <c r="M96" s="216"/>
      <c r="N96" s="216"/>
      <c r="O96" s="216"/>
      <c r="P96" s="124" t="s">
        <v>45</v>
      </c>
      <c r="Q96" s="81">
        <f>R51</f>
        <v>0</v>
      </c>
      <c r="R96" s="81"/>
      <c r="S96" s="81">
        <f t="shared" si="270"/>
        <v>0</v>
      </c>
      <c r="T96" s="81"/>
      <c r="U96" s="81">
        <f t="shared" si="270"/>
        <v>0</v>
      </c>
      <c r="V96" s="81"/>
      <c r="W96" s="81">
        <f t="shared" si="270"/>
        <v>0</v>
      </c>
      <c r="X96" s="81"/>
      <c r="Y96" s="81">
        <f t="shared" si="270"/>
        <v>0</v>
      </c>
      <c r="Z96" s="81"/>
      <c r="AA96" s="81">
        <f t="shared" si="270"/>
        <v>0</v>
      </c>
      <c r="AB96" s="81"/>
      <c r="AC96" s="81">
        <f t="shared" si="270"/>
        <v>0</v>
      </c>
      <c r="AD96" s="81"/>
      <c r="AE96" s="81">
        <f t="shared" si="270"/>
        <v>0</v>
      </c>
      <c r="AF96" s="81"/>
      <c r="AG96" s="81">
        <f t="shared" si="270"/>
        <v>0</v>
      </c>
      <c r="AH96" s="81"/>
      <c r="AI96" s="81">
        <f t="shared" si="270"/>
        <v>0</v>
      </c>
      <c r="AJ96" s="81"/>
      <c r="AK96" s="81">
        <f t="shared" si="270"/>
        <v>0</v>
      </c>
      <c r="AL96" s="81"/>
      <c r="AM96" s="81">
        <f t="shared" si="270"/>
        <v>0</v>
      </c>
      <c r="AN96" s="81"/>
      <c r="AO96" s="81">
        <f t="shared" si="270"/>
        <v>0</v>
      </c>
      <c r="AP96" s="81"/>
      <c r="AQ96" s="81">
        <f t="shared" si="270"/>
        <v>0</v>
      </c>
      <c r="AR96" s="81"/>
      <c r="AS96" s="81">
        <f t="shared" si="270"/>
        <v>0</v>
      </c>
      <c r="AT96" s="81"/>
      <c r="AU96" s="81">
        <f t="shared" si="270"/>
        <v>0</v>
      </c>
      <c r="AV96" s="81"/>
      <c r="AW96" s="81">
        <f t="shared" si="270"/>
        <v>0</v>
      </c>
      <c r="AX96" s="81"/>
      <c r="AY96" s="81">
        <f t="shared" si="270"/>
        <v>0</v>
      </c>
      <c r="AZ96" s="81"/>
      <c r="BA96" s="81">
        <f t="shared" si="270"/>
        <v>0</v>
      </c>
      <c r="BB96" s="81"/>
      <c r="BC96" s="81">
        <f t="shared" si="270"/>
        <v>0</v>
      </c>
      <c r="BD96" s="81"/>
      <c r="BE96" s="81">
        <f t="shared" si="270"/>
        <v>0</v>
      </c>
      <c r="BF96" s="81"/>
      <c r="BG96" s="81">
        <f t="shared" si="270"/>
        <v>0</v>
      </c>
      <c r="BH96" s="81"/>
      <c r="BI96" s="81">
        <f t="shared" si="270"/>
        <v>0</v>
      </c>
      <c r="BJ96" s="81"/>
      <c r="BK96" s="81">
        <f t="shared" si="270"/>
        <v>0</v>
      </c>
      <c r="BL96" s="81"/>
      <c r="BM96" s="81">
        <f t="shared" si="270"/>
        <v>0</v>
      </c>
      <c r="BN96" s="81"/>
    </row>
    <row r="97" spans="1:66" s="60" customFormat="1">
      <c r="A97" s="49"/>
      <c r="I97" s="43"/>
      <c r="J97" s="216"/>
      <c r="K97" s="216"/>
      <c r="L97" s="216"/>
      <c r="M97" s="216"/>
      <c r="N97" s="216"/>
      <c r="O97" s="216"/>
      <c r="P97" s="124" t="s">
        <v>49</v>
      </c>
      <c r="Q97" s="81">
        <f>R52</f>
        <v>0</v>
      </c>
      <c r="R97" s="81"/>
      <c r="S97" s="81">
        <f t="shared" si="270"/>
        <v>0</v>
      </c>
      <c r="T97" s="81"/>
      <c r="U97" s="81">
        <f t="shared" si="270"/>
        <v>0</v>
      </c>
      <c r="V97" s="81"/>
      <c r="W97" s="81">
        <f t="shared" si="270"/>
        <v>0</v>
      </c>
      <c r="X97" s="81"/>
      <c r="Y97" s="81">
        <f t="shared" si="270"/>
        <v>0</v>
      </c>
      <c r="Z97" s="81"/>
      <c r="AA97" s="81">
        <f t="shared" si="270"/>
        <v>0</v>
      </c>
      <c r="AB97" s="81"/>
      <c r="AC97" s="81">
        <f t="shared" si="270"/>
        <v>0</v>
      </c>
      <c r="AD97" s="81"/>
      <c r="AE97" s="81">
        <f t="shared" si="270"/>
        <v>0</v>
      </c>
      <c r="AF97" s="81"/>
      <c r="AG97" s="81">
        <f t="shared" si="270"/>
        <v>0</v>
      </c>
      <c r="AH97" s="81"/>
      <c r="AI97" s="81">
        <f t="shared" si="270"/>
        <v>0</v>
      </c>
      <c r="AJ97" s="81"/>
      <c r="AK97" s="81">
        <f t="shared" si="270"/>
        <v>0</v>
      </c>
      <c r="AL97" s="81"/>
      <c r="AM97" s="81">
        <f t="shared" si="270"/>
        <v>0</v>
      </c>
      <c r="AN97" s="81"/>
      <c r="AO97" s="81">
        <f t="shared" si="270"/>
        <v>0</v>
      </c>
      <c r="AP97" s="81"/>
      <c r="AQ97" s="81">
        <f t="shared" si="270"/>
        <v>0</v>
      </c>
      <c r="AR97" s="81"/>
      <c r="AS97" s="81">
        <f t="shared" si="270"/>
        <v>0</v>
      </c>
      <c r="AT97" s="81"/>
      <c r="AU97" s="81">
        <f t="shared" si="270"/>
        <v>0</v>
      </c>
      <c r="AV97" s="81"/>
      <c r="AW97" s="81">
        <f t="shared" si="270"/>
        <v>0</v>
      </c>
      <c r="AX97" s="81"/>
      <c r="AY97" s="81">
        <f t="shared" si="270"/>
        <v>0</v>
      </c>
      <c r="AZ97" s="81"/>
      <c r="BA97" s="81">
        <f t="shared" si="270"/>
        <v>0</v>
      </c>
      <c r="BB97" s="81"/>
      <c r="BC97" s="81">
        <f t="shared" si="270"/>
        <v>0</v>
      </c>
      <c r="BD97" s="81"/>
      <c r="BE97" s="81">
        <f t="shared" si="270"/>
        <v>0</v>
      </c>
      <c r="BF97" s="81"/>
      <c r="BG97" s="81">
        <f t="shared" si="270"/>
        <v>0</v>
      </c>
      <c r="BH97" s="81"/>
      <c r="BI97" s="81">
        <f t="shared" si="270"/>
        <v>0</v>
      </c>
      <c r="BJ97" s="81"/>
      <c r="BK97" s="81">
        <f t="shared" si="270"/>
        <v>0</v>
      </c>
      <c r="BL97" s="81"/>
      <c r="BM97" s="81">
        <f t="shared" si="270"/>
        <v>0</v>
      </c>
      <c r="BN97" s="81"/>
    </row>
    <row r="98" spans="1:66" s="60" customFormat="1" ht="30" customHeight="1">
      <c r="A98" s="49"/>
      <c r="I98" s="43"/>
      <c r="J98" s="216"/>
      <c r="K98" s="216"/>
      <c r="L98" s="216"/>
      <c r="M98" s="216"/>
      <c r="N98" s="216"/>
      <c r="O98" s="216"/>
      <c r="P98" s="97" t="s">
        <v>51</v>
      </c>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c r="BA98" s="176"/>
      <c r="BB98" s="176"/>
      <c r="BC98" s="176"/>
      <c r="BD98" s="176"/>
      <c r="BE98" s="176"/>
      <c r="BF98" s="176"/>
      <c r="BG98" s="176"/>
      <c r="BH98" s="176"/>
      <c r="BI98" s="176"/>
      <c r="BJ98" s="176"/>
      <c r="BK98" s="176"/>
      <c r="BL98" s="176"/>
      <c r="BM98" s="176"/>
      <c r="BN98" s="176"/>
    </row>
    <row r="99" spans="1:66" ht="16.5" customHeight="1">
      <c r="A99" s="30"/>
      <c r="I99" s="12"/>
      <c r="J99" s="31"/>
      <c r="K99" s="31"/>
      <c r="L99" s="2"/>
      <c r="N99" s="32"/>
      <c r="P99" s="3"/>
      <c r="Q99" s="35"/>
      <c r="R99" s="38"/>
      <c r="S99" s="38"/>
      <c r="T99" s="38"/>
      <c r="U99" s="38"/>
      <c r="V99" s="38"/>
      <c r="W99" s="3"/>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row>
    <row r="100" spans="1:66">
      <c r="A100" s="30"/>
      <c r="I100" s="12"/>
      <c r="J100" s="31"/>
      <c r="K100" s="31"/>
      <c r="L100" s="2"/>
      <c r="N100" s="32"/>
      <c r="P100" s="3"/>
      <c r="Q100" s="35"/>
      <c r="R100" s="38"/>
      <c r="S100" s="38"/>
      <c r="T100" s="38"/>
      <c r="U100" s="38"/>
      <c r="V100" s="38"/>
      <c r="W100" s="3"/>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row>
    <row r="101" spans="1:66">
      <c r="A101" s="30"/>
      <c r="I101" s="12"/>
      <c r="J101" s="2"/>
      <c r="K101" s="31"/>
      <c r="L101" s="2"/>
      <c r="N101" s="32"/>
      <c r="P101" s="3"/>
      <c r="Q101" s="35"/>
      <c r="R101" s="38"/>
      <c r="S101" s="38"/>
      <c r="T101" s="38"/>
      <c r="U101" s="38"/>
      <c r="V101" s="38"/>
      <c r="W101" s="3"/>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row>
    <row r="102" spans="1:66">
      <c r="A102" s="30"/>
      <c r="I102" s="12"/>
      <c r="J102" s="31"/>
      <c r="K102" s="31"/>
      <c r="L102" s="2"/>
      <c r="N102" s="32"/>
      <c r="P102" s="3"/>
      <c r="Q102" s="35"/>
      <c r="R102" s="38"/>
      <c r="S102" s="38"/>
      <c r="T102" s="38"/>
      <c r="U102" s="38"/>
      <c r="V102" s="38"/>
      <c r="W102" s="3"/>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row>
    <row r="103" spans="1:66" ht="12.75" customHeight="1">
      <c r="A103" s="30"/>
      <c r="I103" s="12"/>
      <c r="J103" s="31"/>
      <c r="K103" s="31"/>
      <c r="L103" s="2"/>
      <c r="N103" s="32"/>
      <c r="P103" s="3"/>
      <c r="Q103" s="35"/>
      <c r="R103" s="36"/>
      <c r="S103" s="36"/>
      <c r="T103" s="36"/>
      <c r="U103" s="36"/>
      <c r="V103" s="36"/>
      <c r="W103" s="3"/>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row>
    <row r="104" spans="1:66"/>
    <row r="105" spans="1:66"/>
    <row r="106" spans="1:66"/>
  </sheetData>
  <sheetProtection algorithmName="SHA-512" hashValue="CQPRhZy1+9HDgjPfIG7MjrpHY8HNtL5XAk91FryGOnoDz9ufefFZEkW5BAdhzn0fdnmTS8DFhrCP0eA4q3G3Dw==" saltValue="ngDLZl2DqZUldiTs8hiakw==" spinCount="100000" sheet="1" formatRows="0" selectLockedCells="1"/>
  <mergeCells count="819">
    <mergeCell ref="BA92:BB92"/>
    <mergeCell ref="BC92:BD92"/>
    <mergeCell ref="BE92:BF92"/>
    <mergeCell ref="BG92:BH92"/>
    <mergeCell ref="BI92:BJ92"/>
    <mergeCell ref="AM92:AN92"/>
    <mergeCell ref="AO92:AP92"/>
    <mergeCell ref="BE98:BF98"/>
    <mergeCell ref="BG98:BH98"/>
    <mergeCell ref="BI98:BJ98"/>
    <mergeCell ref="Q98:R98"/>
    <mergeCell ref="S98:T98"/>
    <mergeCell ref="U98:V98"/>
    <mergeCell ref="W98:X98"/>
    <mergeCell ref="Y98:Z98"/>
    <mergeCell ref="AA98:AB98"/>
    <mergeCell ref="AC98:AD98"/>
    <mergeCell ref="AE98:AF98"/>
    <mergeCell ref="AY92:AZ92"/>
    <mergeCell ref="BK98:BL98"/>
    <mergeCell ref="BM98:BN98"/>
    <mergeCell ref="AS98:AT98"/>
    <mergeCell ref="AU92:AV92"/>
    <mergeCell ref="AW92:AX92"/>
    <mergeCell ref="AA92:AB92"/>
    <mergeCell ref="AC92:AD92"/>
    <mergeCell ref="AE92:AF92"/>
    <mergeCell ref="AG92:AH92"/>
    <mergeCell ref="AI92:AJ92"/>
    <mergeCell ref="AK92:AL92"/>
    <mergeCell ref="AG98:AH98"/>
    <mergeCell ref="AI98:AJ98"/>
    <mergeCell ref="AK98:AL98"/>
    <mergeCell ref="AM98:AN98"/>
    <mergeCell ref="AO98:AP98"/>
    <mergeCell ref="AQ98:AR98"/>
    <mergeCell ref="AU98:AV98"/>
    <mergeCell ref="AW98:AX98"/>
    <mergeCell ref="AY98:AZ98"/>
    <mergeCell ref="BA98:BB98"/>
    <mergeCell ref="BC98:BD98"/>
    <mergeCell ref="BK92:BL92"/>
    <mergeCell ref="BM92:BN92"/>
    <mergeCell ref="BE91:BF91"/>
    <mergeCell ref="BG91:BH91"/>
    <mergeCell ref="BI91:BJ91"/>
    <mergeCell ref="BK91:BL91"/>
    <mergeCell ref="BM91:BN91"/>
    <mergeCell ref="Q92:R92"/>
    <mergeCell ref="S92:T92"/>
    <mergeCell ref="U92:V92"/>
    <mergeCell ref="W92:X92"/>
    <mergeCell ref="Y92:Z92"/>
    <mergeCell ref="AS91:AT91"/>
    <mergeCell ref="AU91:AV91"/>
    <mergeCell ref="AW91:AX91"/>
    <mergeCell ref="AY91:AZ91"/>
    <mergeCell ref="BA91:BB91"/>
    <mergeCell ref="BC91:BD91"/>
    <mergeCell ref="AG91:AH91"/>
    <mergeCell ref="AI91:AJ91"/>
    <mergeCell ref="AK91:AL91"/>
    <mergeCell ref="AM91:AN91"/>
    <mergeCell ref="AO91:AP91"/>
    <mergeCell ref="AQ91:AR91"/>
    <mergeCell ref="AQ92:AR92"/>
    <mergeCell ref="AS92:AT92"/>
    <mergeCell ref="Q91:R91"/>
    <mergeCell ref="S91:T91"/>
    <mergeCell ref="U91:V91"/>
    <mergeCell ref="W91:X91"/>
    <mergeCell ref="Y91:Z91"/>
    <mergeCell ref="AA91:AB91"/>
    <mergeCell ref="AC91:AD91"/>
    <mergeCell ref="AE91:AF91"/>
    <mergeCell ref="AY90:AZ90"/>
    <mergeCell ref="AM90:AN90"/>
    <mergeCell ref="AO90:AP90"/>
    <mergeCell ref="AQ90:AR90"/>
    <mergeCell ref="AS90:AT90"/>
    <mergeCell ref="AU90:AV90"/>
    <mergeCell ref="AW90:AX90"/>
    <mergeCell ref="AA90:AB90"/>
    <mergeCell ref="AC90:AD90"/>
    <mergeCell ref="Q90:R90"/>
    <mergeCell ref="S90:T90"/>
    <mergeCell ref="U90:V90"/>
    <mergeCell ref="W90:X90"/>
    <mergeCell ref="Y90:Z90"/>
    <mergeCell ref="AE90:AF90"/>
    <mergeCell ref="AG90:AH90"/>
    <mergeCell ref="BE89:BF89"/>
    <mergeCell ref="BG89:BH89"/>
    <mergeCell ref="BI89:BJ89"/>
    <mergeCell ref="BK89:BL89"/>
    <mergeCell ref="BM89:BN89"/>
    <mergeCell ref="BA89:BB89"/>
    <mergeCell ref="BC89:BD89"/>
    <mergeCell ref="BK90:BL90"/>
    <mergeCell ref="BM90:BN90"/>
    <mergeCell ref="BA90:BB90"/>
    <mergeCell ref="BC90:BD90"/>
    <mergeCell ref="BE90:BF90"/>
    <mergeCell ref="BG90:BH90"/>
    <mergeCell ref="BI90:BJ90"/>
    <mergeCell ref="AS89:AT89"/>
    <mergeCell ref="AU89:AV89"/>
    <mergeCell ref="AW89:AX89"/>
    <mergeCell ref="AY89:AZ89"/>
    <mergeCell ref="AG89:AH89"/>
    <mergeCell ref="AI89:AJ89"/>
    <mergeCell ref="AK89:AL89"/>
    <mergeCell ref="AM89:AN89"/>
    <mergeCell ref="AO89:AP89"/>
    <mergeCell ref="AQ89:AR89"/>
    <mergeCell ref="BG80:BH80"/>
    <mergeCell ref="BI80:BJ80"/>
    <mergeCell ref="BK80:BL80"/>
    <mergeCell ref="AI90:AJ90"/>
    <mergeCell ref="AK90:AL90"/>
    <mergeCell ref="BK86:BL86"/>
    <mergeCell ref="BM86:BN86"/>
    <mergeCell ref="Q89:R89"/>
    <mergeCell ref="S89:T89"/>
    <mergeCell ref="U89:V89"/>
    <mergeCell ref="W89:X89"/>
    <mergeCell ref="Y89:Z89"/>
    <mergeCell ref="AA89:AB89"/>
    <mergeCell ref="AC89:AD89"/>
    <mergeCell ref="AE89:AF89"/>
    <mergeCell ref="AY86:AZ86"/>
    <mergeCell ref="BA86:BB86"/>
    <mergeCell ref="BC86:BD86"/>
    <mergeCell ref="BE86:BF86"/>
    <mergeCell ref="BG86:BH86"/>
    <mergeCell ref="BI86:BJ86"/>
    <mergeCell ref="AM86:AN86"/>
    <mergeCell ref="AO86:AP86"/>
    <mergeCell ref="BM80:BN80"/>
    <mergeCell ref="B82:B84"/>
    <mergeCell ref="Q86:R86"/>
    <mergeCell ref="S86:T86"/>
    <mergeCell ref="U86:V86"/>
    <mergeCell ref="W86:X86"/>
    <mergeCell ref="Y86:Z86"/>
    <mergeCell ref="AU80:AV80"/>
    <mergeCell ref="AW80:AX80"/>
    <mergeCell ref="AY80:AZ80"/>
    <mergeCell ref="AA86:AB86"/>
    <mergeCell ref="AC86:AD86"/>
    <mergeCell ref="AE86:AF86"/>
    <mergeCell ref="AG86:AH86"/>
    <mergeCell ref="AI86:AJ86"/>
    <mergeCell ref="AQ86:AR86"/>
    <mergeCell ref="AS86:AT86"/>
    <mergeCell ref="AU86:AV86"/>
    <mergeCell ref="AW86:AX86"/>
    <mergeCell ref="AK86:AL86"/>
    <mergeCell ref="BA80:BB80"/>
    <mergeCell ref="BC80:BD80"/>
    <mergeCell ref="BE80:BF80"/>
    <mergeCell ref="AI80:AJ80"/>
    <mergeCell ref="AK80:AL80"/>
    <mergeCell ref="AM80:AN80"/>
    <mergeCell ref="AO80:AP80"/>
    <mergeCell ref="AQ80:AR80"/>
    <mergeCell ref="AS80:AT80"/>
    <mergeCell ref="BM79:BN79"/>
    <mergeCell ref="Q80:R80"/>
    <mergeCell ref="S80:T80"/>
    <mergeCell ref="U80:V80"/>
    <mergeCell ref="W80:X80"/>
    <mergeCell ref="Y80:Z80"/>
    <mergeCell ref="AA80:AB80"/>
    <mergeCell ref="AC80:AD80"/>
    <mergeCell ref="AE80:AF80"/>
    <mergeCell ref="AG80:AH80"/>
    <mergeCell ref="BA79:BB79"/>
    <mergeCell ref="BC79:BD79"/>
    <mergeCell ref="BE79:BF79"/>
    <mergeCell ref="BG79:BH79"/>
    <mergeCell ref="BI79:BJ79"/>
    <mergeCell ref="BK79:BL79"/>
    <mergeCell ref="AO79:AP79"/>
    <mergeCell ref="AQ79:AR79"/>
    <mergeCell ref="AS79:AT79"/>
    <mergeCell ref="AU79:AV79"/>
    <mergeCell ref="AW79:AX79"/>
    <mergeCell ref="AY79:AZ79"/>
    <mergeCell ref="AC79:AD79"/>
    <mergeCell ref="AE79:AF79"/>
    <mergeCell ref="AG79:AH79"/>
    <mergeCell ref="AI79:AJ79"/>
    <mergeCell ref="AK79:AL79"/>
    <mergeCell ref="AM79:AN79"/>
    <mergeCell ref="Q79:R79"/>
    <mergeCell ref="S79:T79"/>
    <mergeCell ref="U79:V79"/>
    <mergeCell ref="W79:X79"/>
    <mergeCell ref="Y79:Z79"/>
    <mergeCell ref="AA79:AB79"/>
    <mergeCell ref="BC78:BD78"/>
    <mergeCell ref="BE78:BF78"/>
    <mergeCell ref="BG78:BH78"/>
    <mergeCell ref="BI78:BJ78"/>
    <mergeCell ref="BK78:BL78"/>
    <mergeCell ref="BM78:BN78"/>
    <mergeCell ref="AQ78:AR78"/>
    <mergeCell ref="AS78:AT78"/>
    <mergeCell ref="AU78:AV78"/>
    <mergeCell ref="AW78:AX78"/>
    <mergeCell ref="AY78:AZ78"/>
    <mergeCell ref="BA78:BB78"/>
    <mergeCell ref="AE78:AF78"/>
    <mergeCell ref="AG78:AH78"/>
    <mergeCell ref="AI78:AJ78"/>
    <mergeCell ref="AK78:AL78"/>
    <mergeCell ref="AM78:AN78"/>
    <mergeCell ref="AO78:AP78"/>
    <mergeCell ref="BK77:BL77"/>
    <mergeCell ref="BM77:BN77"/>
    <mergeCell ref="J78:O98"/>
    <mergeCell ref="Q78:R78"/>
    <mergeCell ref="S78:T78"/>
    <mergeCell ref="U78:V78"/>
    <mergeCell ref="W78:X78"/>
    <mergeCell ref="Y78:Z78"/>
    <mergeCell ref="AA78:AB78"/>
    <mergeCell ref="AC78:AD78"/>
    <mergeCell ref="AY77:AZ77"/>
    <mergeCell ref="BA77:BB77"/>
    <mergeCell ref="BC77:BD77"/>
    <mergeCell ref="BE77:BF77"/>
    <mergeCell ref="BG77:BH77"/>
    <mergeCell ref="BI77:BJ77"/>
    <mergeCell ref="AM77:AN77"/>
    <mergeCell ref="AO77:AP77"/>
    <mergeCell ref="AS77:AT77"/>
    <mergeCell ref="AU77:AV77"/>
    <mergeCell ref="AW77:AX77"/>
    <mergeCell ref="AA77:AB77"/>
    <mergeCell ref="AC77:AD77"/>
    <mergeCell ref="AE77:AF77"/>
    <mergeCell ref="AG77:AH77"/>
    <mergeCell ref="AI77:AJ77"/>
    <mergeCell ref="AK77:AL77"/>
    <mergeCell ref="BI74:BJ74"/>
    <mergeCell ref="BK74:BL74"/>
    <mergeCell ref="BM74:BN74"/>
    <mergeCell ref="B77:B79"/>
    <mergeCell ref="Q77:R77"/>
    <mergeCell ref="S77:T77"/>
    <mergeCell ref="U77:V77"/>
    <mergeCell ref="W77:X77"/>
    <mergeCell ref="Y77:Z77"/>
    <mergeCell ref="AU74:AV74"/>
    <mergeCell ref="AW74:AX74"/>
    <mergeCell ref="AY74:AZ74"/>
    <mergeCell ref="BA74:BB74"/>
    <mergeCell ref="BC74:BD74"/>
    <mergeCell ref="BE74:BF74"/>
    <mergeCell ref="AI74:AJ74"/>
    <mergeCell ref="AK74:AL74"/>
    <mergeCell ref="AM74:AN74"/>
    <mergeCell ref="AO74:AP74"/>
    <mergeCell ref="AQ74:AR74"/>
    <mergeCell ref="AS74:AT74"/>
    <mergeCell ref="W74:X74"/>
    <mergeCell ref="Y74:Z74"/>
    <mergeCell ref="AQ77:AR77"/>
    <mergeCell ref="AE74:AF74"/>
    <mergeCell ref="AG74:AH74"/>
    <mergeCell ref="L74:L75"/>
    <mergeCell ref="M74:M75"/>
    <mergeCell ref="N74:O74"/>
    <mergeCell ref="Q74:R74"/>
    <mergeCell ref="S74:T74"/>
    <mergeCell ref="U74:V74"/>
    <mergeCell ref="BG74:BH74"/>
    <mergeCell ref="BE68:BF68"/>
    <mergeCell ref="BG68:BH68"/>
    <mergeCell ref="BI68:BJ68"/>
    <mergeCell ref="BK68:BL68"/>
    <mergeCell ref="BM68:BN68"/>
    <mergeCell ref="B69:B71"/>
    <mergeCell ref="L69:L70"/>
    <mergeCell ref="M69:M70"/>
    <mergeCell ref="J71:J73"/>
    <mergeCell ref="B73:B75"/>
    <mergeCell ref="AS68:AT68"/>
    <mergeCell ref="AU68:AV68"/>
    <mergeCell ref="AW68:AX68"/>
    <mergeCell ref="AY68:AZ68"/>
    <mergeCell ref="BA68:BB68"/>
    <mergeCell ref="BC68:BD68"/>
    <mergeCell ref="AG68:AH68"/>
    <mergeCell ref="AI68:AJ68"/>
    <mergeCell ref="AK68:AL68"/>
    <mergeCell ref="AM68:AN68"/>
    <mergeCell ref="AO68:AP68"/>
    <mergeCell ref="AQ68:AR68"/>
    <mergeCell ref="AA74:AB74"/>
    <mergeCell ref="AC74:AD74"/>
    <mergeCell ref="Q68:R68"/>
    <mergeCell ref="S68:T68"/>
    <mergeCell ref="U68:V68"/>
    <mergeCell ref="W68:X68"/>
    <mergeCell ref="Y68:Z68"/>
    <mergeCell ref="AA68:AB68"/>
    <mergeCell ref="AC68:AD68"/>
    <mergeCell ref="AE68:AF68"/>
    <mergeCell ref="AY67:AZ67"/>
    <mergeCell ref="AM67:AN67"/>
    <mergeCell ref="AO67:AP67"/>
    <mergeCell ref="AQ67:AR67"/>
    <mergeCell ref="AS67:AT67"/>
    <mergeCell ref="AU67:AV67"/>
    <mergeCell ref="AW67:AX67"/>
    <mergeCell ref="AA67:AB67"/>
    <mergeCell ref="AC67:AD67"/>
    <mergeCell ref="AE67:AF67"/>
    <mergeCell ref="AG67:AH67"/>
    <mergeCell ref="AI67:AJ67"/>
    <mergeCell ref="AK67:AL67"/>
    <mergeCell ref="BE66:BF66"/>
    <mergeCell ref="BG66:BH66"/>
    <mergeCell ref="BI66:BJ66"/>
    <mergeCell ref="BK66:BL66"/>
    <mergeCell ref="BM66:BN66"/>
    <mergeCell ref="BA66:BB66"/>
    <mergeCell ref="BC66:BD66"/>
    <mergeCell ref="BK67:BL67"/>
    <mergeCell ref="BM67:BN67"/>
    <mergeCell ref="BA67:BB67"/>
    <mergeCell ref="BC67:BD67"/>
    <mergeCell ref="BE67:BF67"/>
    <mergeCell ref="BG67:BH67"/>
    <mergeCell ref="BI67:BJ67"/>
    <mergeCell ref="AS66:AT66"/>
    <mergeCell ref="AU66:AV66"/>
    <mergeCell ref="AW66:AX66"/>
    <mergeCell ref="AY66:AZ66"/>
    <mergeCell ref="AG66:AH66"/>
    <mergeCell ref="AI66:AJ66"/>
    <mergeCell ref="AK66:AL66"/>
    <mergeCell ref="AM66:AN66"/>
    <mergeCell ref="AO66:AP66"/>
    <mergeCell ref="AQ66:AR66"/>
    <mergeCell ref="BK65:BL65"/>
    <mergeCell ref="BM65:BN65"/>
    <mergeCell ref="Q66:R66"/>
    <mergeCell ref="S66:T66"/>
    <mergeCell ref="U66:V66"/>
    <mergeCell ref="W66:X66"/>
    <mergeCell ref="Y66:Z66"/>
    <mergeCell ref="AA66:AB66"/>
    <mergeCell ref="AC66:AD66"/>
    <mergeCell ref="AE66:AF66"/>
    <mergeCell ref="AY65:AZ65"/>
    <mergeCell ref="BA65:BB65"/>
    <mergeCell ref="BC65:BD65"/>
    <mergeCell ref="BE65:BF65"/>
    <mergeCell ref="BG65:BH65"/>
    <mergeCell ref="BI65:BJ65"/>
    <mergeCell ref="AM65:AN65"/>
    <mergeCell ref="AO65:AP65"/>
    <mergeCell ref="AQ65:AR65"/>
    <mergeCell ref="AS65:AT65"/>
    <mergeCell ref="AU65:AV65"/>
    <mergeCell ref="AW65:AX65"/>
    <mergeCell ref="AA65:AB65"/>
    <mergeCell ref="AC65:AD65"/>
    <mergeCell ref="B60:B61"/>
    <mergeCell ref="D60:D61"/>
    <mergeCell ref="F60:F61"/>
    <mergeCell ref="J63:L63"/>
    <mergeCell ref="B64:D64"/>
    <mergeCell ref="J65:J70"/>
    <mergeCell ref="K65:K70"/>
    <mergeCell ref="L65:M68"/>
    <mergeCell ref="BE53:BF53"/>
    <mergeCell ref="AE65:AF65"/>
    <mergeCell ref="AG65:AH65"/>
    <mergeCell ref="AI65:AJ65"/>
    <mergeCell ref="AK65:AL65"/>
    <mergeCell ref="N65:O68"/>
    <mergeCell ref="Q65:R65"/>
    <mergeCell ref="S65:T65"/>
    <mergeCell ref="U65:V65"/>
    <mergeCell ref="W65:X65"/>
    <mergeCell ref="Y65:Z65"/>
    <mergeCell ref="Q67:R67"/>
    <mergeCell ref="S67:T67"/>
    <mergeCell ref="U67:V67"/>
    <mergeCell ref="W67:X67"/>
    <mergeCell ref="Y67:Z67"/>
    <mergeCell ref="BG53:BH53"/>
    <mergeCell ref="BI53:BJ53"/>
    <mergeCell ref="BK53:BL53"/>
    <mergeCell ref="BM53:BN53"/>
    <mergeCell ref="J56:O57"/>
    <mergeCell ref="AS53:AT53"/>
    <mergeCell ref="AU53:AV53"/>
    <mergeCell ref="AW53:AX53"/>
    <mergeCell ref="AY53:AZ53"/>
    <mergeCell ref="BA53:BB53"/>
    <mergeCell ref="BC53:BD53"/>
    <mergeCell ref="AG53:AH53"/>
    <mergeCell ref="AI53:AJ53"/>
    <mergeCell ref="AK53:AL53"/>
    <mergeCell ref="AM53:AN53"/>
    <mergeCell ref="AO53:AP53"/>
    <mergeCell ref="AQ53:AR53"/>
    <mergeCell ref="Q53:R53"/>
    <mergeCell ref="S53:T53"/>
    <mergeCell ref="U53:V53"/>
    <mergeCell ref="W53:X53"/>
    <mergeCell ref="Y53:Z53"/>
    <mergeCell ref="AA53:AB53"/>
    <mergeCell ref="AC53:AD53"/>
    <mergeCell ref="AE53:AF53"/>
    <mergeCell ref="AY47:AZ47"/>
    <mergeCell ref="AM47:AN47"/>
    <mergeCell ref="AO47:AP47"/>
    <mergeCell ref="AQ47:AR47"/>
    <mergeCell ref="AS47:AT47"/>
    <mergeCell ref="AU47:AV47"/>
    <mergeCell ref="AW47:AX47"/>
    <mergeCell ref="AA47:AB47"/>
    <mergeCell ref="AC47:AD47"/>
    <mergeCell ref="BE46:BF46"/>
    <mergeCell ref="BG46:BH46"/>
    <mergeCell ref="BI46:BJ46"/>
    <mergeCell ref="BK46:BL46"/>
    <mergeCell ref="BM46:BN46"/>
    <mergeCell ref="BA46:BB46"/>
    <mergeCell ref="BC46:BD46"/>
    <mergeCell ref="BK47:BL47"/>
    <mergeCell ref="BM47:BN47"/>
    <mergeCell ref="BA47:BB47"/>
    <mergeCell ref="BC47:BD47"/>
    <mergeCell ref="BE47:BF47"/>
    <mergeCell ref="BG47:BH47"/>
    <mergeCell ref="BI47:BJ47"/>
    <mergeCell ref="Q47:R47"/>
    <mergeCell ref="S47:T47"/>
    <mergeCell ref="U47:V47"/>
    <mergeCell ref="W47:X47"/>
    <mergeCell ref="Y47:Z47"/>
    <mergeCell ref="AS46:AT46"/>
    <mergeCell ref="AU46:AV46"/>
    <mergeCell ref="AW46:AX46"/>
    <mergeCell ref="AY46:AZ46"/>
    <mergeCell ref="AG46:AH46"/>
    <mergeCell ref="AI46:AJ46"/>
    <mergeCell ref="AK46:AL46"/>
    <mergeCell ref="AM46:AN46"/>
    <mergeCell ref="AO46:AP46"/>
    <mergeCell ref="AQ46:AR46"/>
    <mergeCell ref="AE47:AF47"/>
    <mergeCell ref="AG47:AH47"/>
    <mergeCell ref="AI47:AJ47"/>
    <mergeCell ref="AK47:AL47"/>
    <mergeCell ref="Q46:R46"/>
    <mergeCell ref="S46:T46"/>
    <mergeCell ref="U46:V46"/>
    <mergeCell ref="W46:X46"/>
    <mergeCell ref="Y46:Z46"/>
    <mergeCell ref="AA46:AB46"/>
    <mergeCell ref="AC46:AD46"/>
    <mergeCell ref="AE46:AF46"/>
    <mergeCell ref="AY45:AZ45"/>
    <mergeCell ref="AM45:AN45"/>
    <mergeCell ref="AO45:AP45"/>
    <mergeCell ref="AQ45:AR45"/>
    <mergeCell ref="AS45:AT45"/>
    <mergeCell ref="AU45:AV45"/>
    <mergeCell ref="AW45:AX45"/>
    <mergeCell ref="AA45:AB45"/>
    <mergeCell ref="AC45:AD45"/>
    <mergeCell ref="AG45:AH45"/>
    <mergeCell ref="AI45:AJ45"/>
    <mergeCell ref="AK45:AL45"/>
    <mergeCell ref="BE44:BF44"/>
    <mergeCell ref="BG44:BH44"/>
    <mergeCell ref="BI44:BJ44"/>
    <mergeCell ref="BK44:BL44"/>
    <mergeCell ref="BM44:BN44"/>
    <mergeCell ref="BA44:BB44"/>
    <mergeCell ref="BC44:BD44"/>
    <mergeCell ref="BK45:BL45"/>
    <mergeCell ref="BM45:BN45"/>
    <mergeCell ref="BA45:BB45"/>
    <mergeCell ref="BC45:BD45"/>
    <mergeCell ref="BE45:BF45"/>
    <mergeCell ref="BG45:BH45"/>
    <mergeCell ref="BI45:BJ45"/>
    <mergeCell ref="AY42:AZ42"/>
    <mergeCell ref="BA42:BB42"/>
    <mergeCell ref="Q45:R45"/>
    <mergeCell ref="S45:T45"/>
    <mergeCell ref="U45:V45"/>
    <mergeCell ref="W45:X45"/>
    <mergeCell ref="Y45:Z45"/>
    <mergeCell ref="AS44:AT44"/>
    <mergeCell ref="AU44:AV44"/>
    <mergeCell ref="AW44:AX44"/>
    <mergeCell ref="AY44:AZ44"/>
    <mergeCell ref="AG44:AH44"/>
    <mergeCell ref="AI44:AJ44"/>
    <mergeCell ref="AK44:AL44"/>
    <mergeCell ref="AM44:AN44"/>
    <mergeCell ref="AO44:AP44"/>
    <mergeCell ref="AQ44:AR44"/>
    <mergeCell ref="U44:V44"/>
    <mergeCell ref="W44:X44"/>
    <mergeCell ref="Y44:Z44"/>
    <mergeCell ref="AA44:AB44"/>
    <mergeCell ref="AC44:AD44"/>
    <mergeCell ref="AE44:AF44"/>
    <mergeCell ref="AE45:AF45"/>
    <mergeCell ref="BK36:BL36"/>
    <mergeCell ref="BM36:BN36"/>
    <mergeCell ref="B38:B40"/>
    <mergeCell ref="Q42:R42"/>
    <mergeCell ref="S42:T42"/>
    <mergeCell ref="U42:V42"/>
    <mergeCell ref="W42:X42"/>
    <mergeCell ref="Y42:Z42"/>
    <mergeCell ref="AA42:AB42"/>
    <mergeCell ref="AC42:AD42"/>
    <mergeCell ref="AY36:AZ36"/>
    <mergeCell ref="BA36:BB36"/>
    <mergeCell ref="BC36:BD36"/>
    <mergeCell ref="BE36:BF36"/>
    <mergeCell ref="BG36:BH36"/>
    <mergeCell ref="BI36:BJ36"/>
    <mergeCell ref="AM36:AN36"/>
    <mergeCell ref="AO36:AP36"/>
    <mergeCell ref="BC42:BD42"/>
    <mergeCell ref="BE42:BF42"/>
    <mergeCell ref="BG42:BH42"/>
    <mergeCell ref="BI42:BJ42"/>
    <mergeCell ref="BK42:BL42"/>
    <mergeCell ref="BM42:BN42"/>
    <mergeCell ref="AU36:AV36"/>
    <mergeCell ref="AW36:AX36"/>
    <mergeCell ref="AA36:AB36"/>
    <mergeCell ref="AC36:AD36"/>
    <mergeCell ref="AE36:AF36"/>
    <mergeCell ref="AG36:AH36"/>
    <mergeCell ref="AI36:AJ36"/>
    <mergeCell ref="AK36:AL36"/>
    <mergeCell ref="AE42:AF42"/>
    <mergeCell ref="AG42:AH42"/>
    <mergeCell ref="AI42:AJ42"/>
    <mergeCell ref="AK42:AL42"/>
    <mergeCell ref="AM42:AN42"/>
    <mergeCell ref="AO42:AP42"/>
    <mergeCell ref="AQ42:AR42"/>
    <mergeCell ref="AS42:AT42"/>
    <mergeCell ref="AU42:AV42"/>
    <mergeCell ref="AW42:AX42"/>
    <mergeCell ref="BE35:BF35"/>
    <mergeCell ref="BG35:BH35"/>
    <mergeCell ref="BI35:BJ35"/>
    <mergeCell ref="BK35:BL35"/>
    <mergeCell ref="BM35:BN35"/>
    <mergeCell ref="Q36:R36"/>
    <mergeCell ref="S36:T36"/>
    <mergeCell ref="U36:V36"/>
    <mergeCell ref="W36:X36"/>
    <mergeCell ref="Y36:Z36"/>
    <mergeCell ref="AS35:AT35"/>
    <mergeCell ref="AU35:AV35"/>
    <mergeCell ref="AW35:AX35"/>
    <mergeCell ref="AY35:AZ35"/>
    <mergeCell ref="BA35:BB35"/>
    <mergeCell ref="BC35:BD35"/>
    <mergeCell ref="AG35:AH35"/>
    <mergeCell ref="AI35:AJ35"/>
    <mergeCell ref="AK35:AL35"/>
    <mergeCell ref="AM35:AN35"/>
    <mergeCell ref="AO35:AP35"/>
    <mergeCell ref="AQ35:AR35"/>
    <mergeCell ref="AQ36:AR36"/>
    <mergeCell ref="AS36:AT36"/>
    <mergeCell ref="Q35:R35"/>
    <mergeCell ref="S35:T35"/>
    <mergeCell ref="U35:V35"/>
    <mergeCell ref="W35:X35"/>
    <mergeCell ref="Y35:Z35"/>
    <mergeCell ref="AA35:AB35"/>
    <mergeCell ref="AC35:AD35"/>
    <mergeCell ref="AE35:AF35"/>
    <mergeCell ref="AY34:AZ34"/>
    <mergeCell ref="AM34:AN34"/>
    <mergeCell ref="AO34:AP34"/>
    <mergeCell ref="AQ34:AR34"/>
    <mergeCell ref="AS34:AT34"/>
    <mergeCell ref="AU34:AV34"/>
    <mergeCell ref="AW34:AX34"/>
    <mergeCell ref="AA34:AB34"/>
    <mergeCell ref="AC34:AD34"/>
    <mergeCell ref="AK34:AL34"/>
    <mergeCell ref="BE33:BF33"/>
    <mergeCell ref="BG33:BH33"/>
    <mergeCell ref="BI33:BJ33"/>
    <mergeCell ref="BK33:BL33"/>
    <mergeCell ref="BM33:BN33"/>
    <mergeCell ref="BA33:BB33"/>
    <mergeCell ref="BC33:BD33"/>
    <mergeCell ref="BK34:BL34"/>
    <mergeCell ref="BM34:BN34"/>
    <mergeCell ref="BA34:BB34"/>
    <mergeCell ref="BC34:BD34"/>
    <mergeCell ref="BE34:BF34"/>
    <mergeCell ref="BG34:BH34"/>
    <mergeCell ref="BI34:BJ34"/>
    <mergeCell ref="U33:V33"/>
    <mergeCell ref="W33:X33"/>
    <mergeCell ref="Y33:Z33"/>
    <mergeCell ref="AA33:AB33"/>
    <mergeCell ref="AC33:AD33"/>
    <mergeCell ref="AE33:AF33"/>
    <mergeCell ref="AE34:AF34"/>
    <mergeCell ref="AG34:AH34"/>
    <mergeCell ref="AI34:AJ34"/>
    <mergeCell ref="W34:X34"/>
    <mergeCell ref="Y34:Z34"/>
    <mergeCell ref="AS33:AT33"/>
    <mergeCell ref="AU33:AV33"/>
    <mergeCell ref="AW33:AX33"/>
    <mergeCell ref="AY33:AZ33"/>
    <mergeCell ref="AG33:AH33"/>
    <mergeCell ref="AI33:AJ33"/>
    <mergeCell ref="AK33:AL33"/>
    <mergeCell ref="AM33:AN33"/>
    <mergeCell ref="AO33:AP33"/>
    <mergeCell ref="AQ33:AR33"/>
    <mergeCell ref="N31:O31"/>
    <mergeCell ref="K32:O32"/>
    <mergeCell ref="B33:B35"/>
    <mergeCell ref="J33:O53"/>
    <mergeCell ref="Q33:R33"/>
    <mergeCell ref="S33:T33"/>
    <mergeCell ref="Q44:R44"/>
    <mergeCell ref="S44:T44"/>
    <mergeCell ref="BC30:BD30"/>
    <mergeCell ref="AE30:AF30"/>
    <mergeCell ref="AG30:AH30"/>
    <mergeCell ref="AI30:AJ30"/>
    <mergeCell ref="AK30:AL30"/>
    <mergeCell ref="AM30:AN30"/>
    <mergeCell ref="AO30:AP30"/>
    <mergeCell ref="S30:T30"/>
    <mergeCell ref="U30:V30"/>
    <mergeCell ref="W30:X30"/>
    <mergeCell ref="Y30:Z30"/>
    <mergeCell ref="AA30:AB30"/>
    <mergeCell ref="AC30:AD30"/>
    <mergeCell ref="Q34:R34"/>
    <mergeCell ref="S34:T34"/>
    <mergeCell ref="U34:V34"/>
    <mergeCell ref="BE30:BF30"/>
    <mergeCell ref="BG30:BH30"/>
    <mergeCell ref="BI30:BJ30"/>
    <mergeCell ref="BK30:BL30"/>
    <mergeCell ref="BM30:BN30"/>
    <mergeCell ref="AQ30:AR30"/>
    <mergeCell ref="AS30:AT30"/>
    <mergeCell ref="AU30:AV30"/>
    <mergeCell ref="AW30:AX30"/>
    <mergeCell ref="AY30:AZ30"/>
    <mergeCell ref="BA30:BB30"/>
    <mergeCell ref="BM24:BN24"/>
    <mergeCell ref="B25:B27"/>
    <mergeCell ref="L25:L26"/>
    <mergeCell ref="M25:M26"/>
    <mergeCell ref="J27:J29"/>
    <mergeCell ref="B29:B31"/>
    <mergeCell ref="L30:L31"/>
    <mergeCell ref="M30:M31"/>
    <mergeCell ref="N30:O30"/>
    <mergeCell ref="Q30:R30"/>
    <mergeCell ref="BA24:BB24"/>
    <mergeCell ref="BC24:BD24"/>
    <mergeCell ref="BE24:BF24"/>
    <mergeCell ref="BG24:BH24"/>
    <mergeCell ref="BI24:BJ24"/>
    <mergeCell ref="BK24:BL24"/>
    <mergeCell ref="AO24:AP24"/>
    <mergeCell ref="AQ24:AR24"/>
    <mergeCell ref="AS24:AT24"/>
    <mergeCell ref="AU24:AV24"/>
    <mergeCell ref="AW24:AX24"/>
    <mergeCell ref="AY24:AZ24"/>
    <mergeCell ref="AC24:AD24"/>
    <mergeCell ref="AE24:AF24"/>
    <mergeCell ref="AG24:AH24"/>
    <mergeCell ref="AI24:AJ24"/>
    <mergeCell ref="AK24:AL24"/>
    <mergeCell ref="AM24:AN24"/>
    <mergeCell ref="Q24:R24"/>
    <mergeCell ref="S24:T24"/>
    <mergeCell ref="U24:V24"/>
    <mergeCell ref="W24:X24"/>
    <mergeCell ref="Y24:Z24"/>
    <mergeCell ref="AA24:AB24"/>
    <mergeCell ref="Y23:Z23"/>
    <mergeCell ref="AA23:AB23"/>
    <mergeCell ref="AC23:AD23"/>
    <mergeCell ref="BC23:BD23"/>
    <mergeCell ref="BE23:BF23"/>
    <mergeCell ref="BG23:BH23"/>
    <mergeCell ref="BI23:BJ23"/>
    <mergeCell ref="BK23:BL23"/>
    <mergeCell ref="BM23:BN23"/>
    <mergeCell ref="AQ23:AR23"/>
    <mergeCell ref="AS23:AT23"/>
    <mergeCell ref="AU23:AV23"/>
    <mergeCell ref="AW23:AX23"/>
    <mergeCell ref="AY23:AZ23"/>
    <mergeCell ref="BA23:BB23"/>
    <mergeCell ref="AS22:AT22"/>
    <mergeCell ref="AU22:AV22"/>
    <mergeCell ref="AW22:AX22"/>
    <mergeCell ref="AY22:AZ22"/>
    <mergeCell ref="BA22:BB22"/>
    <mergeCell ref="AE23:AF23"/>
    <mergeCell ref="AG23:AH23"/>
    <mergeCell ref="AI23:AJ23"/>
    <mergeCell ref="AK23:AL23"/>
    <mergeCell ref="AM23:AN23"/>
    <mergeCell ref="AO23:AP23"/>
    <mergeCell ref="BI21:BJ21"/>
    <mergeCell ref="BK21:BL21"/>
    <mergeCell ref="BM21:BN21"/>
    <mergeCell ref="BA21:BB21"/>
    <mergeCell ref="BC21:BD21"/>
    <mergeCell ref="BE21:BF21"/>
    <mergeCell ref="BG21:BH21"/>
    <mergeCell ref="BC22:BD22"/>
    <mergeCell ref="BE22:BF22"/>
    <mergeCell ref="BG22:BH22"/>
    <mergeCell ref="BI22:BJ22"/>
    <mergeCell ref="BK22:BL22"/>
    <mergeCell ref="BM22:BN22"/>
    <mergeCell ref="Y22:Z22"/>
    <mergeCell ref="AA22:AB22"/>
    <mergeCell ref="AC22:AD22"/>
    <mergeCell ref="AW21:AX21"/>
    <mergeCell ref="AY21:AZ21"/>
    <mergeCell ref="AK21:AL21"/>
    <mergeCell ref="AM21:AN21"/>
    <mergeCell ref="AO21:AP21"/>
    <mergeCell ref="AQ21:AR21"/>
    <mergeCell ref="AS21:AT21"/>
    <mergeCell ref="AU21:AV21"/>
    <mergeCell ref="Y21:Z21"/>
    <mergeCell ref="AA21:AB21"/>
    <mergeCell ref="AC21:AD21"/>
    <mergeCell ref="AE21:AF21"/>
    <mergeCell ref="AG21:AH21"/>
    <mergeCell ref="AI21:AJ21"/>
    <mergeCell ref="AE22:AF22"/>
    <mergeCell ref="AG22:AH22"/>
    <mergeCell ref="AI22:AJ22"/>
    <mergeCell ref="AK22:AL22"/>
    <mergeCell ref="AM22:AN22"/>
    <mergeCell ref="AO22:AP22"/>
    <mergeCell ref="AQ22:AR22"/>
    <mergeCell ref="Q19:X19"/>
    <mergeCell ref="J21:J26"/>
    <mergeCell ref="K21:K26"/>
    <mergeCell ref="L21:M24"/>
    <mergeCell ref="N21:O24"/>
    <mergeCell ref="Q21:R21"/>
    <mergeCell ref="S21:T21"/>
    <mergeCell ref="U21:V21"/>
    <mergeCell ref="W21:X21"/>
    <mergeCell ref="Q23:R23"/>
    <mergeCell ref="Q22:R22"/>
    <mergeCell ref="S22:T22"/>
    <mergeCell ref="U22:V22"/>
    <mergeCell ref="W22:X22"/>
    <mergeCell ref="S23:T23"/>
    <mergeCell ref="U23:V23"/>
    <mergeCell ref="W23:X23"/>
    <mergeCell ref="J14:L14"/>
    <mergeCell ref="Q14:X14"/>
    <mergeCell ref="Q15:X15"/>
    <mergeCell ref="Q16:X16"/>
    <mergeCell ref="Q17:X17"/>
    <mergeCell ref="B18:D18"/>
    <mergeCell ref="J18:K18"/>
    <mergeCell ref="Q18:X18"/>
    <mergeCell ref="J10:L10"/>
    <mergeCell ref="N10:O12"/>
    <mergeCell ref="Q10:X10"/>
    <mergeCell ref="Q11:X11"/>
    <mergeCell ref="Q12:X12"/>
    <mergeCell ref="Q13:X13"/>
    <mergeCell ref="J6:K6"/>
    <mergeCell ref="L6:N6"/>
    <mergeCell ref="Q6:X7"/>
    <mergeCell ref="J7:K7"/>
    <mergeCell ref="L7:N7"/>
    <mergeCell ref="J8:N8"/>
    <mergeCell ref="Q8:X8"/>
    <mergeCell ref="K1:O2"/>
    <mergeCell ref="Q2:X2"/>
    <mergeCell ref="K3:O3"/>
    <mergeCell ref="Q3:X3"/>
    <mergeCell ref="Q4:X4"/>
    <mergeCell ref="J5:K5"/>
    <mergeCell ref="L5:N5"/>
    <mergeCell ref="Q5:S5"/>
    <mergeCell ref="U5:X5"/>
  </mergeCells>
  <conditionalFormatting sqref="A62:XFD63 A64:E64 G64:XFD64 A65:XFD70 A71:N73 P71:P73 U71:XFD73 A74:XFD98">
    <cfRule type="expression" dxfId="35" priority="3">
      <formula>$L$30=$M$30</formula>
    </cfRule>
  </conditionalFormatting>
  <conditionalFormatting sqref="A63:XFD63 A64:E64 G64:XFD64 A65:XFD70 A71:N73 P71:P73 U71:XFD73 A74:XFD102">
    <cfRule type="expression" dxfId="34" priority="4">
      <formula>OR($B$66=1,$B$67=1)</formula>
    </cfRule>
  </conditionalFormatting>
  <conditionalFormatting sqref="C22">
    <cfRule type="cellIs" dxfId="33" priority="24" operator="equal">
      <formula>"Lielais komersants"</formula>
    </cfRule>
    <cfRule type="cellIs" dxfId="32" priority="23" operator="equal">
      <formula>"Nav lielais komersants"</formula>
    </cfRule>
  </conditionalFormatting>
  <conditionalFormatting sqref="J27:J29">
    <cfRule type="cellIs" dxfId="31" priority="29" operator="equal">
      <formula>$B$25</formula>
    </cfRule>
    <cfRule type="cellIs" dxfId="30" priority="28" operator="equal">
      <formula>$B$29</formula>
    </cfRule>
    <cfRule type="cellIs" dxfId="29" priority="27" operator="equal">
      <formula>$B$33</formula>
    </cfRule>
    <cfRule type="cellIs" dxfId="28" priority="26" operator="equal">
      <formula>$B$38</formula>
    </cfRule>
  </conditionalFormatting>
  <conditionalFormatting sqref="K27:K29">
    <cfRule type="cellIs" dxfId="27" priority="22" operator="equal">
      <formula>"IZPILDĀS"</formula>
    </cfRule>
    <cfRule type="cellIs" dxfId="26" priority="21" operator="equal">
      <formula>"NEIZPILDĀS"</formula>
    </cfRule>
  </conditionalFormatting>
  <conditionalFormatting sqref="K32">
    <cfRule type="expression" dxfId="25" priority="36">
      <formula>$K$32="Jāpilda 2.tabula jeb jāsniedz informācija par vēl vienu gadu iepriekš!"</formula>
    </cfRule>
  </conditionalFormatting>
  <conditionalFormatting sqref="L18">
    <cfRule type="containsBlanks" dxfId="24" priority="25">
      <formula>LEN(TRIM(L18))=0</formula>
    </cfRule>
  </conditionalFormatting>
  <conditionalFormatting sqref="N10">
    <cfRule type="cellIs" dxfId="23" priority="33" operator="equal">
      <formula>$B$33</formula>
    </cfRule>
    <cfRule type="cellIs" dxfId="22" priority="32" operator="equal">
      <formula>$B$38</formula>
    </cfRule>
    <cfRule type="cellIs" dxfId="21" priority="31" operator="equal">
      <formula>"Dati"</formula>
    </cfRule>
    <cfRule type="expression" dxfId="20" priority="30">
      <formula>NOT("Nav iespējams noteikt statusu")</formula>
    </cfRule>
    <cfRule type="cellIs" dxfId="19" priority="34" operator="equal">
      <formula>$B$29</formula>
    </cfRule>
    <cfRule type="cellIs" dxfId="18" priority="35" operator="equal">
      <formula>$B$25</formula>
    </cfRule>
  </conditionalFormatting>
  <conditionalFormatting sqref="N25">
    <cfRule type="expression" dxfId="17" priority="20">
      <formula>$N$25=""</formula>
    </cfRule>
  </conditionalFormatting>
  <conditionalFormatting sqref="O25">
    <cfRule type="expression" dxfId="16" priority="14">
      <formula>($N$25-$O$25)&gt;1</formula>
    </cfRule>
    <cfRule type="expression" dxfId="15" priority="19">
      <formula>$O$25=""</formula>
    </cfRule>
  </conditionalFormatting>
  <conditionalFormatting sqref="O69">
    <cfRule type="expression" dxfId="14" priority="13">
      <formula>$N$69-$O$69&gt;1</formula>
    </cfRule>
  </conditionalFormatting>
  <conditionalFormatting sqref="O71:O73">
    <cfRule type="expression" dxfId="13" priority="2">
      <formula>OR($B$68=1,$B$69=1)</formula>
    </cfRule>
  </conditionalFormatting>
  <conditionalFormatting sqref="P27:P29">
    <cfRule type="cellIs" dxfId="12" priority="12" operator="equal">
      <formula>"IZPILDĀS"</formula>
    </cfRule>
    <cfRule type="cellIs" dxfId="11" priority="11" operator="equal">
      <formula>"NEIZPILDĀS"</formula>
    </cfRule>
  </conditionalFormatting>
  <conditionalFormatting sqref="P39:P41">
    <cfRule type="cellIs" dxfId="10" priority="18" operator="equal">
      <formula>"IZPILDĀS"</formula>
    </cfRule>
    <cfRule type="cellIs" dxfId="9" priority="17" operator="equal">
      <formula>"NEIZPILDĀS"</formula>
    </cfRule>
  </conditionalFormatting>
  <conditionalFormatting sqref="P50:P52">
    <cfRule type="cellIs" dxfId="8" priority="16" operator="equal">
      <formula>"IZPILDĀS"</formula>
    </cfRule>
    <cfRule type="cellIs" dxfId="7" priority="15" operator="equal">
      <formula>"NEIZPILDĀS"</formula>
    </cfRule>
  </conditionalFormatting>
  <conditionalFormatting sqref="P71:P73">
    <cfRule type="cellIs" dxfId="6" priority="10" operator="equal">
      <formula>"IZPILDĀS"</formula>
    </cfRule>
    <cfRule type="cellIs" dxfId="5" priority="9" operator="equal">
      <formula>"NEIZPILDĀS"</formula>
    </cfRule>
  </conditionalFormatting>
  <conditionalFormatting sqref="P83:P85">
    <cfRule type="cellIs" dxfId="4" priority="8" operator="equal">
      <formula>"IZPILDĀS"</formula>
    </cfRule>
    <cfRule type="cellIs" dxfId="3" priority="7" operator="equal">
      <formula>"NEIZPILDĀS"</formula>
    </cfRule>
  </conditionalFormatting>
  <conditionalFormatting sqref="P95:P97">
    <cfRule type="cellIs" dxfId="2" priority="6" operator="equal">
      <formula>"IZPILDĀS"</formula>
    </cfRule>
    <cfRule type="cellIs" dxfId="1" priority="5" operator="equal">
      <formula>"NEIZPILDĀS"</formula>
    </cfRule>
  </conditionalFormatting>
  <conditionalFormatting sqref="Q71:T73">
    <cfRule type="expression" dxfId="0" priority="1">
      <formula>OR($B$68=1,$B$69=1)</formula>
    </cfRule>
  </conditionalFormatting>
  <dataValidations count="4">
    <dataValidation type="list" allowBlank="1" showInputMessage="1" showErrorMessage="1" sqref="M14" xr:uid="{FD3B8C64-44F8-4C01-B476-F4E1A1686689}">
      <formula1>$G$21:$G$22</formula1>
    </dataValidation>
    <dataValidation type="list" allowBlank="1" showInputMessage="1" showErrorMessage="1" sqref="Q22:BN22 Q45:BN45 Q34:BN34" xr:uid="{4F43B2EE-67BA-4CF1-ACAF-1B032838463D}">
      <formula1>$H$28:$H$29</formula1>
    </dataValidation>
    <dataValidation type="list" allowBlank="1" showInputMessage="1" showErrorMessage="1" sqref="Q90:BN90 Q66:BN66 Q78:BN78" xr:uid="{74B20EEB-E7F4-4E01-8886-240A4AC25FCB}">
      <formula1>#REF!</formula1>
    </dataValidation>
    <dataValidation type="list" allowBlank="1" showInputMessage="1" showErrorMessage="1" sqref="L18" xr:uid="{BC1786E8-6566-4142-984F-7624B7C2ABE0}">
      <formula1>$H$25:$H$27</formula1>
    </dataValidation>
  </dataValidations>
  <pageMargins left="0.7" right="0.7" top="0.75" bottom="0.75" header="0.3" footer="0.3"/>
  <pageSetup paperSize="9" scale="49" orientation="landscape" r:id="rId1"/>
  <rowBreaks count="1" manualBreakCount="1">
    <brk id="53" max="16383" man="1"/>
  </rowBreaks>
  <colBreaks count="5" manualBreakCount="5">
    <brk id="15" max="1048575" man="1"/>
    <brk id="24" max="1048575" man="1"/>
    <brk id="34" max="1048575" man="1"/>
    <brk id="54" max="95" man="1"/>
    <brk id="6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MVK_statuss</vt:lpstr>
      <vt:lpstr>INFO</vt:lpstr>
      <vt:lpstr>Piemers</vt:lpstr>
    </vt:vector>
  </TitlesOfParts>
  <Company>ALTUM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Brice-Sabitova</dc:creator>
  <cp:lastModifiedBy>Inese Heringa</cp:lastModifiedBy>
  <cp:lastPrinted>2025-08-26T07:35:03Z</cp:lastPrinted>
  <dcterms:created xsi:type="dcterms:W3CDTF">2020-09-02T08:32:29Z</dcterms:created>
  <dcterms:modified xsi:type="dcterms:W3CDTF">2026-06-25T10:16:47Z</dcterms:modified>
</cp:coreProperties>
</file>